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3.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drawings/drawing4.xml" ContentType="application/vnd.openxmlformats-officedocument.drawing+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drawings/drawing5.xml" ContentType="application/vnd.openxmlformats-officedocument.drawing+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6.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drawings/drawing7.xml" ContentType="application/vnd.openxmlformats-officedocument.drawing+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drawings/drawing8.xml" ContentType="application/vnd.openxmlformats-officedocument.drawing+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drawings/drawing9.xml" ContentType="application/vnd.openxmlformats-officedocument.drawing+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drawings/drawing10.xml" ContentType="application/vnd.openxmlformats-officedocument.drawing+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drawings/drawing11.xml" ContentType="application/vnd.openxmlformats-officedocument.drawing+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drawings/drawing12.xml" ContentType="application/vnd.openxmlformats-officedocument.drawing+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drawings/drawing13.xml" ContentType="application/vnd.openxmlformats-officedocument.drawing+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codeName="DieseArbeitsmappe" defaultThemeVersion="124226"/>
  <mc:AlternateContent xmlns:mc="http://schemas.openxmlformats.org/markup-compatibility/2006">
    <mc:Choice Requires="x15">
      <x15ac:absPath xmlns:x15ac="http://schemas.microsoft.com/office/spreadsheetml/2010/11/ac" url="W:\Hochbau\05_FBT_Vertraege\2025\25-105605_L1_VGV_Projektsteuerung_Stufen_3-5_(Fr.Hille)\02_Vergabeunterlagen_AVA\Hauptauftrag_000\2026-03-13_upload\Stufe2\"/>
    </mc:Choice>
  </mc:AlternateContent>
  <xr:revisionPtr revIDLastSave="0" documentId="13_ncr:1_{B8ADDC0E-0032-4517-B05D-FEC1B7CB547D}" xr6:coauthVersionLast="47" xr6:coauthVersionMax="47" xr10:uidLastSave="{00000000-0000-0000-0000-000000000000}"/>
  <bookViews>
    <workbookView xWindow="-120" yWindow="-120" windowWidth="51840" windowHeight="21120" tabRatio="868" xr2:uid="{00000000-000D-0000-FFFF-FFFF00000000}"/>
  </bookViews>
  <sheets>
    <sheet name="Projektgrundlagen" sheetId="16" r:id="rId1"/>
    <sheet name="C1_A Organisation_Kom" sheetId="35" r:id="rId2"/>
    <sheet name="C2_B Qualität_Quant_Kom" sheetId="36" r:id="rId3"/>
    <sheet name="C3_C Kosten_Finanz_Kom" sheetId="37" r:id="rId4"/>
    <sheet name="C4_D Termine_Kom" sheetId="38" r:id="rId5"/>
    <sheet name="C5_E Verträge_Versich_Kom" sheetId="39" r:id="rId6"/>
    <sheet name="D1_A Organisation_Lstg" sheetId="25" r:id="rId7"/>
    <sheet name="D2_B Qualität_Quant_Lstg" sheetId="31" r:id="rId8"/>
    <sheet name="D3_C Kosten_Finanz_Lstg" sheetId="32" r:id="rId9"/>
    <sheet name="D4_D Termine_Lstg" sheetId="33" r:id="rId10"/>
    <sheet name="D5_E Verträge_Versich_Lstg" sheetId="34" r:id="rId11"/>
    <sheet name="E Honorarberechnung" sheetId="12" r:id="rId12"/>
    <sheet name="F Honorarübersicht" sheetId="13" state="hidden" r:id="rId13"/>
    <sheet name="G Honorarabrechnung" sheetId="23" state="hidden" r:id="rId14"/>
    <sheet name="Z Preisspiegel" sheetId="26" state="veryHidden" r:id="rId15"/>
  </sheets>
  <definedNames>
    <definedName name="A.1">'C1_A Organisation_Kom'!$H$16</definedName>
    <definedName name="A.10">'C1_A Organisation_Kom'!$H$230</definedName>
    <definedName name="A.11">'C1_A Organisation_Kom'!$H$251</definedName>
    <definedName name="A.12">'C1_A Organisation_Kom'!$H$268</definedName>
    <definedName name="A.2">'C1_A Organisation_Kom'!$H$31</definedName>
    <definedName name="A.3">'C1_A Organisation_Kom'!$H$52</definedName>
    <definedName name="A.4">'C1_A Organisation_Kom'!$H$68</definedName>
    <definedName name="A.5">'C1_A Organisation_Kom'!$H$106</definedName>
    <definedName name="A.6">'C1_A Organisation_Kom'!$H$139</definedName>
    <definedName name="A.7">'C1_A Organisation_Kom'!$H$152</definedName>
    <definedName name="A.8">'C1_A Organisation_Kom'!$H$180</definedName>
    <definedName name="A.9a">'C1_A Organisation_Kom'!$H$212</definedName>
    <definedName name="an_summe_angebot">'E Honorarberechnung'!$J$72</definedName>
    <definedName name="B.1">'C2_B Qualität_Quant_Kom'!$H$16</definedName>
    <definedName name="B.2">'C2_B Qualität_Quant_Kom'!$H$35</definedName>
    <definedName name="B.3.1">'C2_B Qualität_Quant_Kom'!$H$46</definedName>
    <definedName name="B.3.2">'C2_B Qualität_Quant_Kom'!$H$61</definedName>
    <definedName name="B.4">'C2_B Qualität_Quant_Kom'!$H$155</definedName>
    <definedName name="B.5">'C2_B Qualität_Quant_Kom'!$H$211</definedName>
    <definedName name="B.6">'C2_B Qualität_Quant_Kom'!$H$259</definedName>
    <definedName name="B.7">'C2_B Qualität_Quant_Kom'!$H$283</definedName>
    <definedName name="B.8">'C2_B Qualität_Quant_Kom'!$H$323</definedName>
    <definedName name="C.1">'C3_C Kosten_Finanz_Kom'!$H$16</definedName>
    <definedName name="C.10">'C3_C Kosten_Finanz_Kom'!$H$339</definedName>
    <definedName name="C.2">'C3_C Kosten_Finanz_Kom'!$H$32</definedName>
    <definedName name="C.3">'C3_C Kosten_Finanz_Kom'!$H$70</definedName>
    <definedName name="C.4.1">'C3_C Kosten_Finanz_Kom'!$H$93</definedName>
    <definedName name="C.4.2">'C3_C Kosten_Finanz_Kom'!$H$111</definedName>
    <definedName name="C.5">'C3_C Kosten_Finanz_Kom'!$H$173</definedName>
    <definedName name="C.6">'C3_C Kosten_Finanz_Kom'!$H$246</definedName>
    <definedName name="C.7">'C3_C Kosten_Finanz_Kom'!$H$273</definedName>
    <definedName name="C.8">'C3_C Kosten_Finanz_Kom'!$H$307</definedName>
    <definedName name="C.9">'C3_C Kosten_Finanz_Kom'!$H$327</definedName>
    <definedName name="D.1">'C4_D Termine_Kom'!$H$16</definedName>
    <definedName name="D.2">'C4_D Termine_Kom'!$H$50</definedName>
    <definedName name="D.3">'C4_D Termine_Kom'!$H$102</definedName>
    <definedName name="D.4">'C4_D Termine_Kom'!$H$142</definedName>
    <definedName name="D.5">'C4_D Termine_Kom'!$H$179</definedName>
    <definedName name="D.6">'C4_D Termine_Kom'!$H$209</definedName>
    <definedName name="D.7">'C4_D Termine_Kom'!$H$238</definedName>
    <definedName name="_xlnm.Print_Area" localSheetId="1">'C1_A Organisation_Kom'!$A$1:$N$284</definedName>
    <definedName name="_xlnm.Print_Area" localSheetId="2">'C2_B Qualität_Quant_Kom'!$A$1:$N$348</definedName>
    <definedName name="_xlnm.Print_Area" localSheetId="3">'C3_C Kosten_Finanz_Kom'!$A$1:$N$358</definedName>
    <definedName name="_xlnm.Print_Area" localSheetId="4">'C4_D Termine_Kom'!$A$1:$N$284</definedName>
    <definedName name="_xlnm.Print_Area" localSheetId="5">'C5_E Verträge_Versich_Kom'!$A$1:$N$253</definedName>
    <definedName name="_xlnm.Print_Area" localSheetId="6">'D1_A Organisation_Lstg'!$A$1:$N$235</definedName>
    <definedName name="_xlnm.Print_Area" localSheetId="7">'D2_B Qualität_Quant_Lstg'!$A$1:$N$147</definedName>
    <definedName name="_xlnm.Print_Area" localSheetId="8">'D3_C Kosten_Finanz_Lstg'!$A$1:$N$144</definedName>
    <definedName name="_xlnm.Print_Area" localSheetId="9">'D4_D Termine_Lstg'!$A$1:$N$98</definedName>
    <definedName name="_xlnm.Print_Area" localSheetId="10">'D5_E Verträge_Versich_Lstg'!$A$1:$N$136</definedName>
    <definedName name="_xlnm.Print_Area" localSheetId="11">'E Honorarberechnung'!$A$1:$K$74</definedName>
    <definedName name="_xlnm.Print_Area" localSheetId="12">'F Honorarübersicht'!$A$1:$J$97</definedName>
    <definedName name="_xlnm.Print_Area" localSheetId="13">'G Honorarabrechnung'!$A$1:$J$43</definedName>
    <definedName name="_xlnm.Print_Area" localSheetId="0">Projektgrundlagen!$A$1:$H$66</definedName>
    <definedName name="_xlnm.Print_Titles" localSheetId="1">'C1_A Organisation_Kom'!$1:$14</definedName>
    <definedName name="_xlnm.Print_Titles" localSheetId="2">'C2_B Qualität_Quant_Kom'!$1:$14</definedName>
    <definedName name="_xlnm.Print_Titles" localSheetId="3">'C3_C Kosten_Finanz_Kom'!$1:$14</definedName>
    <definedName name="_xlnm.Print_Titles" localSheetId="4">'C4_D Termine_Kom'!$1:$14</definedName>
    <definedName name="_xlnm.Print_Titles" localSheetId="5">'C5_E Verträge_Versich_Kom'!$1:$14</definedName>
    <definedName name="_xlnm.Print_Titles" localSheetId="6">'D1_A Organisation_Lstg'!$1:$14</definedName>
    <definedName name="_xlnm.Print_Titles" localSheetId="7">'D2_B Qualität_Quant_Lstg'!$1:$14</definedName>
    <definedName name="_xlnm.Print_Titles" localSheetId="8">'D3_C Kosten_Finanz_Lstg'!$1:$14</definedName>
    <definedName name="_xlnm.Print_Titles" localSheetId="9">'D4_D Termine_Lstg'!$1:$14</definedName>
    <definedName name="_xlnm.Print_Titles" localSheetId="10">'D5_E Verträge_Versich_Lstg'!$1:$14</definedName>
    <definedName name="_xlnm.Print_Titles" localSheetId="11">'E Honorarberechnung'!$1:$12</definedName>
    <definedName name="_xlnm.Print_Titles" localSheetId="12">'F Honorarübersicht'!$1:$9</definedName>
    <definedName name="_xlnm.Print_Titles" localSheetId="13">'G Honorarabrechnung'!$1:$9</definedName>
    <definedName name="E.1">'C5_E Verträge_Versich_Kom'!$H$16</definedName>
    <definedName name="E.10">'C5_E Verträge_Versich_Kom'!$H$169</definedName>
    <definedName name="E.11">'C5_E Verträge_Versich_Kom'!$H$182</definedName>
    <definedName name="E.12">'C5_E Verträge_Versich_Kom'!$H$206</definedName>
    <definedName name="E.13">'C5_E Verträge_Versich_Kom'!$H$224</definedName>
    <definedName name="E.14">'C5_E Verträge_Versich_Kom'!$H$237</definedName>
    <definedName name="E.2">'C5_E Verträge_Versich_Kom'!$H$32</definedName>
    <definedName name="E.3">'C5_E Verträge_Versich_Kom'!$H$56</definedName>
    <definedName name="E.4">'C5_E Verträge_Versich_Kom'!$H$85</definedName>
    <definedName name="E.5">'C5_E Verträge_Versich_Kom'!$H$103</definedName>
    <definedName name="E.6">'C5_E Verträge_Versich_Kom'!$H$105</definedName>
    <definedName name="E.7">'C5_E Verträge_Versich_Kom'!$H$123</definedName>
    <definedName name="E.8">'C5_E Verträge_Versich_Kom'!$H$139</definedName>
    <definedName name="E.9">'C5_E Verträge_Versich_Kom'!$H$155</definedName>
    <definedName name="Link_C1_A">'C1_A Organisation_Kom'!$I$5</definedName>
    <definedName name="Link_C2_B">'C2_B Qualität_Quant_Kom'!$I$5</definedName>
    <definedName name="Link_C3_C">'C3_C Kosten_Finanz_Kom'!$I$5</definedName>
    <definedName name="Link_C4_D">'C4_D Termine_Kom'!$I$5</definedName>
    <definedName name="Link_C5_E">'C5_E Verträge_Versich_Kom'!$I$5</definedName>
    <definedName name="Link_D1_A">'D1_A Organisation_Lstg'!$I$5</definedName>
    <definedName name="Link_D2_B">'D2_B Qualität_Quant_Lstg'!$I$5</definedName>
    <definedName name="Link_D3_C">'D3_C Kosten_Finanz_Lstg'!$I$5</definedName>
    <definedName name="Link_D4_D">'D4_D Termine_Lstg'!$I$5</definedName>
    <definedName name="Link_D5_E">'D5_E Verträge_Versich_Lstg'!$I$5</definedName>
    <definedName name="Link_F_Honorar">'E Honorarberechnung'!$F$5:$H$5</definedName>
    <definedName name="Link_G_Uebersicht">'F Honorarübersicht'!A1</definedName>
    <definedName name="Link_H_Abrechnung">'G Honorarabrechnung'!$D$6:$I$6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25" l="1"/>
  <c r="I37" i="25" l="1"/>
  <c r="I36" i="25"/>
  <c r="I39" i="25"/>
  <c r="I38" i="25"/>
  <c r="H38" i="25"/>
  <c r="H36" i="25"/>
  <c r="I34" i="23" l="1"/>
  <c r="I33" i="23"/>
  <c r="I32" i="23"/>
  <c r="I31" i="23"/>
  <c r="I30" i="23"/>
  <c r="I29" i="23"/>
  <c r="O49" i="34" l="1"/>
  <c r="O48" i="34"/>
  <c r="O47" i="34"/>
  <c r="O46" i="34"/>
  <c r="O45" i="34"/>
  <c r="O44" i="34"/>
  <c r="O35" i="33"/>
  <c r="O34" i="33"/>
  <c r="O33" i="33"/>
  <c r="O32" i="33"/>
  <c r="O31" i="33"/>
  <c r="O30" i="33"/>
  <c r="O43" i="32"/>
  <c r="O42" i="32"/>
  <c r="O41" i="32"/>
  <c r="O40" i="32"/>
  <c r="O39" i="32"/>
  <c r="O38" i="32"/>
  <c r="O39" i="31"/>
  <c r="O38" i="31"/>
  <c r="O37" i="31"/>
  <c r="O36" i="31"/>
  <c r="O35" i="31"/>
  <c r="O34" i="31"/>
  <c r="B520" i="26"/>
  <c r="B522" i="26"/>
  <c r="B524" i="26"/>
  <c r="B526" i="26"/>
  <c r="B528" i="26"/>
  <c r="B530" i="26"/>
  <c r="B532" i="26"/>
  <c r="B519" i="26"/>
  <c r="B506" i="26"/>
  <c r="B508" i="26"/>
  <c r="B510" i="26"/>
  <c r="B512" i="26"/>
  <c r="B514" i="26"/>
  <c r="B516" i="26"/>
  <c r="B518" i="26"/>
  <c r="B505" i="26"/>
  <c r="B492" i="26"/>
  <c r="B494" i="26"/>
  <c r="B496" i="26"/>
  <c r="B498" i="26"/>
  <c r="B500" i="26"/>
  <c r="B502" i="26"/>
  <c r="B504" i="26"/>
  <c r="B491" i="26"/>
  <c r="B478" i="26"/>
  <c r="B480" i="26"/>
  <c r="B482" i="26"/>
  <c r="B484" i="26"/>
  <c r="B486" i="26"/>
  <c r="B488" i="26"/>
  <c r="B490" i="26"/>
  <c r="B477" i="26"/>
  <c r="B464" i="26"/>
  <c r="B466" i="26"/>
  <c r="B468" i="26"/>
  <c r="B470" i="26"/>
  <c r="B472" i="26"/>
  <c r="B474" i="26"/>
  <c r="B476" i="26"/>
  <c r="B463" i="26"/>
  <c r="D464" i="26"/>
  <c r="F464" i="26"/>
  <c r="D466" i="26"/>
  <c r="F466" i="26"/>
  <c r="D468" i="26"/>
  <c r="F468" i="26"/>
  <c r="D470" i="26"/>
  <c r="F470" i="26"/>
  <c r="D472" i="26"/>
  <c r="F472" i="26"/>
  <c r="D474" i="26"/>
  <c r="F474" i="26"/>
  <c r="D476" i="26"/>
  <c r="F476" i="26"/>
  <c r="D477" i="26"/>
  <c r="F477" i="26"/>
  <c r="D478" i="26"/>
  <c r="F478" i="26"/>
  <c r="D480" i="26"/>
  <c r="F480" i="26"/>
  <c r="D482" i="26"/>
  <c r="F482" i="26"/>
  <c r="D484" i="26"/>
  <c r="F484" i="26"/>
  <c r="D486" i="26"/>
  <c r="F486" i="26"/>
  <c r="D488" i="26"/>
  <c r="F488" i="26"/>
  <c r="D490" i="26"/>
  <c r="F490" i="26"/>
  <c r="D491" i="26"/>
  <c r="F491" i="26"/>
  <c r="D492" i="26"/>
  <c r="F492" i="26"/>
  <c r="D494" i="26"/>
  <c r="F494" i="26"/>
  <c r="D496" i="26"/>
  <c r="F496" i="26"/>
  <c r="D498" i="26"/>
  <c r="F498" i="26"/>
  <c r="D500" i="26"/>
  <c r="F500" i="26"/>
  <c r="D502" i="26"/>
  <c r="F502" i="26"/>
  <c r="D504" i="26"/>
  <c r="F504" i="26"/>
  <c r="D505" i="26"/>
  <c r="F505" i="26"/>
  <c r="D506" i="26"/>
  <c r="F506" i="26"/>
  <c r="D508" i="26"/>
  <c r="F508" i="26"/>
  <c r="D510" i="26"/>
  <c r="F510" i="26"/>
  <c r="D512" i="26"/>
  <c r="F512" i="26"/>
  <c r="D514" i="26"/>
  <c r="F514" i="26"/>
  <c r="D516" i="26"/>
  <c r="F516" i="26"/>
  <c r="D518" i="26"/>
  <c r="F518" i="26"/>
  <c r="D519" i="26"/>
  <c r="F519" i="26"/>
  <c r="D520" i="26"/>
  <c r="F520" i="26"/>
  <c r="D522" i="26"/>
  <c r="F522" i="26"/>
  <c r="D524" i="26"/>
  <c r="F524" i="26"/>
  <c r="D526" i="26"/>
  <c r="F526" i="26"/>
  <c r="D528" i="26"/>
  <c r="F528" i="26"/>
  <c r="D530" i="26"/>
  <c r="F530" i="26"/>
  <c r="D532" i="26"/>
  <c r="F532" i="26"/>
  <c r="F463" i="26"/>
  <c r="D463" i="26"/>
  <c r="B449" i="26"/>
  <c r="B451" i="26"/>
  <c r="B453" i="26"/>
  <c r="B455" i="26"/>
  <c r="B457" i="26"/>
  <c r="B459" i="26"/>
  <c r="B461" i="26"/>
  <c r="B448" i="26"/>
  <c r="B435" i="26"/>
  <c r="B437" i="26"/>
  <c r="B439" i="26"/>
  <c r="B441" i="26"/>
  <c r="B443" i="26"/>
  <c r="B445" i="26"/>
  <c r="B447" i="26"/>
  <c r="B434" i="26"/>
  <c r="B421" i="26"/>
  <c r="B423" i="26"/>
  <c r="B425" i="26"/>
  <c r="B427" i="26"/>
  <c r="B429" i="26"/>
  <c r="B431" i="26"/>
  <c r="B433" i="26"/>
  <c r="B420" i="26"/>
  <c r="B419" i="26"/>
  <c r="B418" i="26"/>
  <c r="B417" i="26"/>
  <c r="D417" i="26"/>
  <c r="F417" i="26"/>
  <c r="D418" i="26"/>
  <c r="F418" i="26"/>
  <c r="D419" i="26"/>
  <c r="F419" i="26"/>
  <c r="D420" i="26"/>
  <c r="F420" i="26"/>
  <c r="D421" i="26"/>
  <c r="F421" i="26"/>
  <c r="D423" i="26"/>
  <c r="F423" i="26"/>
  <c r="D425" i="26"/>
  <c r="F425" i="26"/>
  <c r="D427" i="26"/>
  <c r="F427" i="26"/>
  <c r="D429" i="26"/>
  <c r="F429" i="26"/>
  <c r="D431" i="26"/>
  <c r="F431" i="26"/>
  <c r="D433" i="26"/>
  <c r="F433" i="26"/>
  <c r="D434" i="26"/>
  <c r="F434" i="26"/>
  <c r="D435" i="26"/>
  <c r="F435" i="26"/>
  <c r="D437" i="26"/>
  <c r="F437" i="26"/>
  <c r="D439" i="26"/>
  <c r="F439" i="26"/>
  <c r="D441" i="26"/>
  <c r="F441" i="26"/>
  <c r="D443" i="26"/>
  <c r="F443" i="26"/>
  <c r="D445" i="26"/>
  <c r="F445" i="26"/>
  <c r="D447" i="26"/>
  <c r="F447" i="26"/>
  <c r="D448" i="26"/>
  <c r="F448" i="26"/>
  <c r="D449" i="26"/>
  <c r="F449" i="26"/>
  <c r="D451" i="26"/>
  <c r="F451" i="26"/>
  <c r="D453" i="26"/>
  <c r="F453" i="26"/>
  <c r="D455" i="26"/>
  <c r="F455" i="26"/>
  <c r="D457" i="26"/>
  <c r="F457" i="26"/>
  <c r="D459" i="26"/>
  <c r="F459" i="26"/>
  <c r="D461" i="26"/>
  <c r="F461" i="26"/>
  <c r="F416" i="26"/>
  <c r="D416" i="26"/>
  <c r="B416" i="26"/>
  <c r="B331" i="26"/>
  <c r="B402" i="26"/>
  <c r="B404" i="26"/>
  <c r="B406" i="26"/>
  <c r="B408" i="26"/>
  <c r="B410" i="26"/>
  <c r="B412" i="26"/>
  <c r="B414" i="26"/>
  <c r="B401" i="26"/>
  <c r="B388" i="26"/>
  <c r="B390" i="26"/>
  <c r="B392" i="26"/>
  <c r="B394" i="26"/>
  <c r="B396" i="26"/>
  <c r="B398" i="26"/>
  <c r="B400" i="26"/>
  <c r="B387" i="26"/>
  <c r="B374" i="26"/>
  <c r="B376" i="26"/>
  <c r="B378" i="26"/>
  <c r="B380" i="26"/>
  <c r="B382" i="26"/>
  <c r="B384" i="26"/>
  <c r="B386" i="26"/>
  <c r="B373" i="26"/>
  <c r="B360" i="26"/>
  <c r="B362" i="26"/>
  <c r="B364" i="26"/>
  <c r="B366" i="26"/>
  <c r="B368" i="26"/>
  <c r="B370" i="26"/>
  <c r="B372" i="26"/>
  <c r="B359" i="26"/>
  <c r="B346" i="26"/>
  <c r="B348" i="26"/>
  <c r="B350" i="26"/>
  <c r="B352" i="26"/>
  <c r="B354" i="26"/>
  <c r="B356" i="26"/>
  <c r="B358" i="26"/>
  <c r="B345" i="26"/>
  <c r="B332" i="26"/>
  <c r="B334" i="26"/>
  <c r="B336" i="26"/>
  <c r="B338" i="26"/>
  <c r="B340" i="26"/>
  <c r="B342" i="26"/>
  <c r="B344" i="26"/>
  <c r="D332" i="26"/>
  <c r="F332" i="26"/>
  <c r="D334" i="26"/>
  <c r="F334" i="26"/>
  <c r="D336" i="26"/>
  <c r="F336" i="26"/>
  <c r="D338" i="26"/>
  <c r="F338" i="26"/>
  <c r="D340" i="26"/>
  <c r="F340" i="26"/>
  <c r="D342" i="26"/>
  <c r="F342" i="26"/>
  <c r="D344" i="26"/>
  <c r="F344" i="26"/>
  <c r="D345" i="26"/>
  <c r="F345" i="26"/>
  <c r="D346" i="26"/>
  <c r="F346" i="26"/>
  <c r="D348" i="26"/>
  <c r="F348" i="26"/>
  <c r="D350" i="26"/>
  <c r="F350" i="26"/>
  <c r="D352" i="26"/>
  <c r="F352" i="26"/>
  <c r="D354" i="26"/>
  <c r="F354" i="26"/>
  <c r="D356" i="26"/>
  <c r="F356" i="26"/>
  <c r="D358" i="26"/>
  <c r="F358" i="26"/>
  <c r="D359" i="26"/>
  <c r="F359" i="26"/>
  <c r="D360" i="26"/>
  <c r="F360" i="26"/>
  <c r="D362" i="26"/>
  <c r="F362" i="26"/>
  <c r="D364" i="26"/>
  <c r="F364" i="26"/>
  <c r="D366" i="26"/>
  <c r="F366" i="26"/>
  <c r="D368" i="26"/>
  <c r="F368" i="26"/>
  <c r="D370" i="26"/>
  <c r="F370" i="26"/>
  <c r="D372" i="26"/>
  <c r="F372" i="26"/>
  <c r="D373" i="26"/>
  <c r="F373" i="26"/>
  <c r="D374" i="26"/>
  <c r="F374" i="26"/>
  <c r="D376" i="26"/>
  <c r="F376" i="26"/>
  <c r="D378" i="26"/>
  <c r="F378" i="26"/>
  <c r="D380" i="26"/>
  <c r="F380" i="26"/>
  <c r="D382" i="26"/>
  <c r="F382" i="26"/>
  <c r="D384" i="26"/>
  <c r="F384" i="26"/>
  <c r="D386" i="26"/>
  <c r="F386" i="26"/>
  <c r="D387" i="26"/>
  <c r="F387" i="26"/>
  <c r="D388" i="26"/>
  <c r="F388" i="26"/>
  <c r="D390" i="26"/>
  <c r="F390" i="26"/>
  <c r="D392" i="26"/>
  <c r="F392" i="26"/>
  <c r="D394" i="26"/>
  <c r="F394" i="26"/>
  <c r="D396" i="26"/>
  <c r="F396" i="26"/>
  <c r="D398" i="26"/>
  <c r="F398" i="26"/>
  <c r="D400" i="26"/>
  <c r="F400" i="26"/>
  <c r="D401" i="26"/>
  <c r="F401" i="26"/>
  <c r="D402" i="26"/>
  <c r="F402" i="26"/>
  <c r="D404" i="26"/>
  <c r="F404" i="26"/>
  <c r="D406" i="26"/>
  <c r="F406" i="26"/>
  <c r="D408" i="26"/>
  <c r="F408" i="26"/>
  <c r="D410" i="26"/>
  <c r="F410" i="26"/>
  <c r="D412" i="26"/>
  <c r="F412" i="26"/>
  <c r="D414" i="26"/>
  <c r="F414" i="26"/>
  <c r="F331" i="26"/>
  <c r="D331" i="26"/>
  <c r="F329" i="26"/>
  <c r="D329" i="26"/>
  <c r="B329" i="26"/>
  <c r="F327" i="26"/>
  <c r="D327" i="26"/>
  <c r="B327" i="26"/>
  <c r="F325" i="26"/>
  <c r="D325" i="26"/>
  <c r="B325" i="26"/>
  <c r="F323" i="26"/>
  <c r="D323" i="26"/>
  <c r="B323" i="26"/>
  <c r="F321" i="26"/>
  <c r="D321" i="26"/>
  <c r="B321" i="26"/>
  <c r="F319" i="26"/>
  <c r="D319" i="26"/>
  <c r="B319" i="26"/>
  <c r="F317" i="26"/>
  <c r="D317" i="26"/>
  <c r="B317" i="26"/>
  <c r="F316" i="26"/>
  <c r="D316" i="26"/>
  <c r="B316" i="26"/>
  <c r="F315" i="26"/>
  <c r="D315" i="26"/>
  <c r="B315" i="26"/>
  <c r="F313" i="26"/>
  <c r="D313" i="26"/>
  <c r="B313" i="26"/>
  <c r="F311" i="26"/>
  <c r="D311" i="26"/>
  <c r="B311" i="26"/>
  <c r="F309" i="26"/>
  <c r="D309" i="26"/>
  <c r="B309" i="26"/>
  <c r="F307" i="26"/>
  <c r="D307" i="26"/>
  <c r="B307" i="26"/>
  <c r="F305" i="26"/>
  <c r="D305" i="26"/>
  <c r="B305" i="26"/>
  <c r="F303" i="26"/>
  <c r="D303" i="26"/>
  <c r="B303" i="26"/>
  <c r="F302" i="26"/>
  <c r="D302" i="26"/>
  <c r="B302" i="26"/>
  <c r="F301" i="26"/>
  <c r="D301" i="26"/>
  <c r="B301" i="26"/>
  <c r="F299" i="26"/>
  <c r="D299" i="26"/>
  <c r="B299" i="26"/>
  <c r="F297" i="26"/>
  <c r="D297" i="26"/>
  <c r="B297" i="26"/>
  <c r="F295" i="26"/>
  <c r="D295" i="26"/>
  <c r="B295" i="26"/>
  <c r="F293" i="26"/>
  <c r="D293" i="26"/>
  <c r="B293" i="26"/>
  <c r="F291" i="26"/>
  <c r="D291" i="26"/>
  <c r="B291" i="26"/>
  <c r="F289" i="26"/>
  <c r="D289" i="26"/>
  <c r="B289" i="26"/>
  <c r="F288" i="26"/>
  <c r="D288" i="26"/>
  <c r="B288" i="26"/>
  <c r="F287" i="26"/>
  <c r="D287" i="26"/>
  <c r="B287" i="26"/>
  <c r="F286" i="26"/>
  <c r="D286" i="26"/>
  <c r="B286" i="26"/>
  <c r="F285" i="26"/>
  <c r="D285" i="26"/>
  <c r="B285" i="26"/>
  <c r="F284" i="26"/>
  <c r="D284" i="26"/>
  <c r="B284" i="26"/>
  <c r="F282" i="26"/>
  <c r="D282" i="26"/>
  <c r="B282" i="26"/>
  <c r="F280" i="26"/>
  <c r="D280" i="26"/>
  <c r="B280" i="26"/>
  <c r="F278" i="26"/>
  <c r="D278" i="26"/>
  <c r="B278" i="26"/>
  <c r="F276" i="26"/>
  <c r="D276" i="26"/>
  <c r="B276" i="26"/>
  <c r="F274" i="26"/>
  <c r="D274" i="26"/>
  <c r="B274" i="26"/>
  <c r="F272" i="26"/>
  <c r="D272" i="26"/>
  <c r="B272" i="26"/>
  <c r="F271" i="26"/>
  <c r="D271" i="26"/>
  <c r="B271" i="26"/>
  <c r="F270" i="26"/>
  <c r="D270" i="26"/>
  <c r="B270" i="26"/>
  <c r="F268" i="26"/>
  <c r="D268" i="26"/>
  <c r="B268" i="26"/>
  <c r="F266" i="26"/>
  <c r="D266" i="26"/>
  <c r="B266" i="26"/>
  <c r="F264" i="26"/>
  <c r="D264" i="26"/>
  <c r="B264" i="26"/>
  <c r="F262" i="26"/>
  <c r="D262" i="26"/>
  <c r="B262" i="26"/>
  <c r="F260" i="26"/>
  <c r="D260" i="26"/>
  <c r="B260" i="26"/>
  <c r="F258" i="26"/>
  <c r="D258" i="26"/>
  <c r="B258" i="26"/>
  <c r="F257" i="26"/>
  <c r="D257" i="26"/>
  <c r="B257" i="26"/>
  <c r="F256" i="26"/>
  <c r="D256" i="26"/>
  <c r="B256" i="26"/>
  <c r="F255" i="26"/>
  <c r="D255" i="26"/>
  <c r="B255" i="26"/>
  <c r="F254" i="26"/>
  <c r="D254" i="26"/>
  <c r="B254" i="26"/>
  <c r="F252" i="26"/>
  <c r="D252" i="26"/>
  <c r="B252" i="26"/>
  <c r="F250" i="26"/>
  <c r="D250" i="26"/>
  <c r="B250" i="26"/>
  <c r="F248" i="26"/>
  <c r="D248" i="26"/>
  <c r="B248" i="26"/>
  <c r="F246" i="26"/>
  <c r="D246" i="26"/>
  <c r="B246" i="26"/>
  <c r="F244" i="26"/>
  <c r="D244" i="26"/>
  <c r="B244" i="26"/>
  <c r="F242" i="26"/>
  <c r="D242" i="26"/>
  <c r="B242" i="26"/>
  <c r="F241" i="26"/>
  <c r="D241" i="26"/>
  <c r="B241" i="26"/>
  <c r="F240" i="26"/>
  <c r="D240" i="26"/>
  <c r="B240" i="26"/>
  <c r="F239" i="26"/>
  <c r="D239" i="26"/>
  <c r="B239" i="26"/>
  <c r="B225" i="26"/>
  <c r="B227" i="26"/>
  <c r="B229" i="26"/>
  <c r="B231" i="26"/>
  <c r="B233" i="26"/>
  <c r="B235" i="26"/>
  <c r="B237" i="26"/>
  <c r="B224" i="26"/>
  <c r="B209" i="26"/>
  <c r="B210" i="26"/>
  <c r="B211" i="26"/>
  <c r="B213" i="26"/>
  <c r="B215" i="26"/>
  <c r="B217" i="26"/>
  <c r="B219" i="26"/>
  <c r="B221" i="26"/>
  <c r="B223" i="26"/>
  <c r="B208" i="26"/>
  <c r="B195" i="26"/>
  <c r="B197" i="26"/>
  <c r="B199" i="26"/>
  <c r="B201" i="26"/>
  <c r="B203" i="26"/>
  <c r="B205" i="26"/>
  <c r="B207" i="26"/>
  <c r="B194" i="26"/>
  <c r="B181" i="26"/>
  <c r="B183" i="26"/>
  <c r="B185" i="26"/>
  <c r="B187" i="26"/>
  <c r="B189" i="26"/>
  <c r="B191" i="26"/>
  <c r="B193" i="26"/>
  <c r="B180" i="26"/>
  <c r="B167" i="26"/>
  <c r="B169" i="26"/>
  <c r="B171" i="26"/>
  <c r="B173" i="26"/>
  <c r="B175" i="26"/>
  <c r="B177" i="26"/>
  <c r="B179" i="26"/>
  <c r="B166" i="26"/>
  <c r="B153" i="26"/>
  <c r="B155" i="26"/>
  <c r="B157" i="26"/>
  <c r="B159" i="26"/>
  <c r="B161" i="26"/>
  <c r="B163" i="26"/>
  <c r="B165" i="26"/>
  <c r="B152" i="26"/>
  <c r="B139" i="26"/>
  <c r="B141" i="26"/>
  <c r="B143" i="26"/>
  <c r="B145" i="26"/>
  <c r="B147" i="26"/>
  <c r="B149" i="26"/>
  <c r="B151" i="26"/>
  <c r="B138" i="26"/>
  <c r="B124" i="26"/>
  <c r="B125" i="26"/>
  <c r="B127" i="26"/>
  <c r="B129" i="26"/>
  <c r="B131" i="26"/>
  <c r="B133" i="26"/>
  <c r="B135" i="26"/>
  <c r="B137" i="26"/>
  <c r="B123" i="26"/>
  <c r="B110" i="26"/>
  <c r="B112" i="26"/>
  <c r="B114" i="26"/>
  <c r="B116" i="26"/>
  <c r="B118" i="26"/>
  <c r="B120" i="26"/>
  <c r="B122" i="26"/>
  <c r="B109" i="26"/>
  <c r="B96" i="26"/>
  <c r="B98" i="26"/>
  <c r="B100" i="26"/>
  <c r="B102" i="26"/>
  <c r="B104" i="26"/>
  <c r="B106" i="26"/>
  <c r="B108" i="26"/>
  <c r="D70" i="26"/>
  <c r="F70" i="26"/>
  <c r="D72" i="26"/>
  <c r="F72" i="26"/>
  <c r="D74" i="26"/>
  <c r="F74" i="26"/>
  <c r="D76" i="26"/>
  <c r="F76" i="26"/>
  <c r="D78" i="26"/>
  <c r="F78" i="26"/>
  <c r="D80" i="26"/>
  <c r="F80" i="26"/>
  <c r="D81" i="26"/>
  <c r="F81" i="26"/>
  <c r="D82" i="26"/>
  <c r="F82" i="26"/>
  <c r="D84" i="26"/>
  <c r="F84" i="26"/>
  <c r="D86" i="26"/>
  <c r="F86" i="26"/>
  <c r="D88" i="26"/>
  <c r="F88" i="26"/>
  <c r="D90" i="26"/>
  <c r="F90" i="26"/>
  <c r="D92" i="26"/>
  <c r="F92" i="26"/>
  <c r="D94" i="26"/>
  <c r="F94" i="26"/>
  <c r="D95" i="26"/>
  <c r="F95" i="26"/>
  <c r="D96" i="26"/>
  <c r="F96" i="26"/>
  <c r="D98" i="26"/>
  <c r="F98" i="26"/>
  <c r="D100" i="26"/>
  <c r="F100" i="26"/>
  <c r="D102" i="26"/>
  <c r="F102" i="26"/>
  <c r="D104" i="26"/>
  <c r="F104" i="26"/>
  <c r="D106" i="26"/>
  <c r="F106" i="26"/>
  <c r="D108" i="26"/>
  <c r="F108" i="26"/>
  <c r="D109" i="26"/>
  <c r="F109" i="26"/>
  <c r="D110" i="26"/>
  <c r="F110" i="26"/>
  <c r="D112" i="26"/>
  <c r="F112" i="26"/>
  <c r="D114" i="26"/>
  <c r="F114" i="26"/>
  <c r="D116" i="26"/>
  <c r="F116" i="26"/>
  <c r="D118" i="26"/>
  <c r="F118" i="26"/>
  <c r="D120" i="26"/>
  <c r="F120" i="26"/>
  <c r="D122" i="26"/>
  <c r="F122" i="26"/>
  <c r="D123" i="26"/>
  <c r="F123" i="26"/>
  <c r="D124" i="26"/>
  <c r="F124" i="26"/>
  <c r="D125" i="26"/>
  <c r="F125" i="26"/>
  <c r="D127" i="26"/>
  <c r="F127" i="26"/>
  <c r="D129" i="26"/>
  <c r="F129" i="26"/>
  <c r="D131" i="26"/>
  <c r="F131" i="26"/>
  <c r="D133" i="26"/>
  <c r="F133" i="26"/>
  <c r="D135" i="26"/>
  <c r="F135" i="26"/>
  <c r="D137" i="26"/>
  <c r="F137" i="26"/>
  <c r="D138" i="26"/>
  <c r="F138" i="26"/>
  <c r="D139" i="26"/>
  <c r="F139" i="26"/>
  <c r="D141" i="26"/>
  <c r="F141" i="26"/>
  <c r="D143" i="26"/>
  <c r="F143" i="26"/>
  <c r="D145" i="26"/>
  <c r="F145" i="26"/>
  <c r="D147" i="26"/>
  <c r="F147" i="26"/>
  <c r="D149" i="26"/>
  <c r="F149" i="26"/>
  <c r="D151" i="26"/>
  <c r="F151" i="26"/>
  <c r="D152" i="26"/>
  <c r="F152" i="26"/>
  <c r="D153" i="26"/>
  <c r="F153" i="26"/>
  <c r="D155" i="26"/>
  <c r="F155" i="26"/>
  <c r="D157" i="26"/>
  <c r="F157" i="26"/>
  <c r="D159" i="26"/>
  <c r="F159" i="26"/>
  <c r="D161" i="26"/>
  <c r="F161" i="26"/>
  <c r="D163" i="26"/>
  <c r="F163" i="26"/>
  <c r="D165" i="26"/>
  <c r="F165" i="26"/>
  <c r="D166" i="26"/>
  <c r="F166" i="26"/>
  <c r="D167" i="26"/>
  <c r="F167" i="26"/>
  <c r="D169" i="26"/>
  <c r="F169" i="26"/>
  <c r="D171" i="26"/>
  <c r="F171" i="26"/>
  <c r="D173" i="26"/>
  <c r="F173" i="26"/>
  <c r="D175" i="26"/>
  <c r="F175" i="26"/>
  <c r="D177" i="26"/>
  <c r="F177" i="26"/>
  <c r="D179" i="26"/>
  <c r="F179" i="26"/>
  <c r="D180" i="26"/>
  <c r="F180" i="26"/>
  <c r="D181" i="26"/>
  <c r="F181" i="26"/>
  <c r="D183" i="26"/>
  <c r="F183" i="26"/>
  <c r="D185" i="26"/>
  <c r="F185" i="26"/>
  <c r="D187" i="26"/>
  <c r="F187" i="26"/>
  <c r="D189" i="26"/>
  <c r="F189" i="26"/>
  <c r="D191" i="26"/>
  <c r="F191" i="26"/>
  <c r="D193" i="26"/>
  <c r="F193" i="26"/>
  <c r="D194" i="26"/>
  <c r="F194" i="26"/>
  <c r="D195" i="26"/>
  <c r="F195" i="26"/>
  <c r="D197" i="26"/>
  <c r="F197" i="26"/>
  <c r="D199" i="26"/>
  <c r="F199" i="26"/>
  <c r="D201" i="26"/>
  <c r="F201" i="26"/>
  <c r="D203" i="26"/>
  <c r="F203" i="26"/>
  <c r="D205" i="26"/>
  <c r="F205" i="26"/>
  <c r="D207" i="26"/>
  <c r="F207" i="26"/>
  <c r="D208" i="26"/>
  <c r="F208" i="26"/>
  <c r="D209" i="26"/>
  <c r="F209" i="26"/>
  <c r="D210" i="26"/>
  <c r="F210" i="26"/>
  <c r="D211" i="26"/>
  <c r="F211" i="26"/>
  <c r="D213" i="26"/>
  <c r="F213" i="26"/>
  <c r="D215" i="26"/>
  <c r="F215" i="26"/>
  <c r="D217" i="26"/>
  <c r="F217" i="26"/>
  <c r="D219" i="26"/>
  <c r="F219" i="26"/>
  <c r="D221" i="26"/>
  <c r="F221" i="26"/>
  <c r="D223" i="26"/>
  <c r="F223" i="26"/>
  <c r="D224" i="26"/>
  <c r="F224" i="26"/>
  <c r="D225" i="26"/>
  <c r="F225" i="26"/>
  <c r="D227" i="26"/>
  <c r="F227" i="26"/>
  <c r="D229" i="26"/>
  <c r="F229" i="26"/>
  <c r="D231" i="26"/>
  <c r="F231" i="26"/>
  <c r="D233" i="26"/>
  <c r="F233" i="26"/>
  <c r="D235" i="26"/>
  <c r="F235" i="26"/>
  <c r="D237" i="26"/>
  <c r="F237" i="26"/>
  <c r="D65" i="26"/>
  <c r="F65" i="26"/>
  <c r="D66" i="26"/>
  <c r="F66" i="26"/>
  <c r="D67" i="26"/>
  <c r="F67" i="26"/>
  <c r="D68" i="26"/>
  <c r="F68" i="26"/>
  <c r="B95" i="26"/>
  <c r="B88" i="26"/>
  <c r="B90" i="26"/>
  <c r="B92" i="26"/>
  <c r="B94" i="26"/>
  <c r="B82" i="26"/>
  <c r="B84" i="26"/>
  <c r="B86" i="26"/>
  <c r="B81" i="26"/>
  <c r="B80" i="26"/>
  <c r="B66" i="26"/>
  <c r="B65" i="26"/>
  <c r="B67" i="26"/>
  <c r="B68" i="26"/>
  <c r="B70" i="26"/>
  <c r="B72" i="26"/>
  <c r="B74" i="26"/>
  <c r="B76" i="26"/>
  <c r="B78" i="26"/>
  <c r="O228" i="25" l="1"/>
  <c r="M124" i="34" l="1"/>
  <c r="I29" i="33"/>
  <c r="M132" i="32"/>
  <c r="M135" i="31"/>
  <c r="M228" i="25"/>
  <c r="M227" i="25"/>
  <c r="M226" i="25"/>
  <c r="M225" i="25"/>
  <c r="M224" i="25"/>
  <c r="M223" i="25"/>
  <c r="O227" i="25"/>
  <c r="O226" i="25"/>
  <c r="O225" i="25"/>
  <c r="O224" i="25"/>
  <c r="O223" i="25"/>
  <c r="C13" i="34" l="1"/>
  <c r="D13" i="34"/>
  <c r="E13" i="34"/>
  <c r="F13" i="34"/>
  <c r="G13" i="34"/>
  <c r="B13" i="34"/>
  <c r="C13" i="33"/>
  <c r="D13" i="33"/>
  <c r="E13" i="33"/>
  <c r="F13" i="33"/>
  <c r="G13" i="33"/>
  <c r="B13" i="33"/>
  <c r="C13" i="32"/>
  <c r="D13" i="32"/>
  <c r="E13" i="32"/>
  <c r="F13" i="32"/>
  <c r="G13" i="32"/>
  <c r="B13" i="32"/>
  <c r="C13" i="31"/>
  <c r="D13" i="31"/>
  <c r="E13" i="31"/>
  <c r="F13" i="31"/>
  <c r="G13" i="31"/>
  <c r="B13" i="31"/>
  <c r="C13" i="25"/>
  <c r="D13" i="25"/>
  <c r="E13" i="25"/>
  <c r="F13" i="25"/>
  <c r="G13" i="25"/>
  <c r="B13" i="25"/>
  <c r="C13" i="39"/>
  <c r="D13" i="39"/>
  <c r="E13" i="39"/>
  <c r="F13" i="39"/>
  <c r="G13" i="39"/>
  <c r="B13" i="39"/>
  <c r="C13" i="38"/>
  <c r="D13" i="38"/>
  <c r="E13" i="38"/>
  <c r="F13" i="38"/>
  <c r="G13" i="38"/>
  <c r="B13" i="38"/>
  <c r="C13" i="37"/>
  <c r="D13" i="37"/>
  <c r="E13" i="37"/>
  <c r="F13" i="37"/>
  <c r="G13" i="37"/>
  <c r="B13" i="37"/>
  <c r="B13" i="36"/>
  <c r="I13" i="34"/>
  <c r="I13" i="33"/>
  <c r="I13" i="32"/>
  <c r="I13" i="31"/>
  <c r="I13" i="39"/>
  <c r="I13" i="38"/>
  <c r="I13" i="37"/>
  <c r="I13" i="36"/>
  <c r="C13" i="36"/>
  <c r="D13" i="36"/>
  <c r="E13" i="36"/>
  <c r="F13" i="36"/>
  <c r="G13" i="36"/>
  <c r="I24" i="34"/>
  <c r="I23" i="34"/>
  <c r="I15" i="34"/>
  <c r="I16" i="34"/>
  <c r="H15" i="34"/>
  <c r="H16" i="34"/>
  <c r="I15" i="33"/>
  <c r="H15" i="33"/>
  <c r="H16" i="33"/>
  <c r="I16" i="32"/>
  <c r="I15" i="32"/>
  <c r="H15" i="32"/>
  <c r="H16" i="32"/>
  <c r="I15" i="31"/>
  <c r="H15" i="31"/>
  <c r="H16" i="31"/>
  <c r="I15" i="25"/>
  <c r="I16" i="25"/>
  <c r="H15" i="25"/>
  <c r="H16" i="25"/>
  <c r="I43" i="34"/>
  <c r="I42" i="34"/>
  <c r="H42" i="34"/>
  <c r="H40" i="34"/>
  <c r="I41" i="34"/>
  <c r="I40" i="34"/>
  <c r="H38" i="34"/>
  <c r="I39" i="34"/>
  <c r="I38" i="34"/>
  <c r="H36" i="34"/>
  <c r="I37" i="34"/>
  <c r="I36" i="34"/>
  <c r="H34" i="34"/>
  <c r="I35" i="34"/>
  <c r="I34" i="34"/>
  <c r="H32" i="34"/>
  <c r="I33" i="34"/>
  <c r="I32" i="34"/>
  <c r="H30" i="34"/>
  <c r="I31" i="34"/>
  <c r="I30" i="34"/>
  <c r="H28" i="34"/>
  <c r="I29" i="34"/>
  <c r="I28" i="34"/>
  <c r="H26" i="34"/>
  <c r="I27" i="34"/>
  <c r="I26" i="34"/>
  <c r="H24" i="34"/>
  <c r="I25" i="34"/>
  <c r="H22" i="34"/>
  <c r="I22" i="34"/>
  <c r="H20" i="34"/>
  <c r="I21" i="34"/>
  <c r="I20" i="34"/>
  <c r="H18" i="34"/>
  <c r="I19" i="34"/>
  <c r="I18" i="34"/>
  <c r="I17" i="34"/>
  <c r="H28" i="33"/>
  <c r="I28" i="33"/>
  <c r="H26" i="33"/>
  <c r="I27" i="33"/>
  <c r="I26" i="33"/>
  <c r="H24" i="33"/>
  <c r="I25" i="33"/>
  <c r="I24" i="33"/>
  <c r="H22" i="33"/>
  <c r="I23" i="33"/>
  <c r="I22" i="33"/>
  <c r="H20" i="33"/>
  <c r="I21" i="33"/>
  <c r="I20" i="33"/>
  <c r="H18" i="33"/>
  <c r="I19" i="33"/>
  <c r="I18" i="33"/>
  <c r="I17" i="33"/>
  <c r="I16" i="33"/>
  <c r="H36" i="32"/>
  <c r="I37" i="32"/>
  <c r="I36" i="32"/>
  <c r="H34" i="32"/>
  <c r="I35" i="32"/>
  <c r="I34" i="32"/>
  <c r="H30" i="32"/>
  <c r="I31" i="32"/>
  <c r="I30" i="32"/>
  <c r="H32" i="32"/>
  <c r="I33" i="32"/>
  <c r="I32" i="32"/>
  <c r="H28" i="32"/>
  <c r="I29" i="32"/>
  <c r="I28" i="32"/>
  <c r="H26" i="32"/>
  <c r="I27" i="32"/>
  <c r="I26" i="32"/>
  <c r="H24" i="32"/>
  <c r="I25" i="32"/>
  <c r="I24" i="32"/>
  <c r="H22" i="32"/>
  <c r="I23" i="32"/>
  <c r="I22" i="32"/>
  <c r="H20" i="32"/>
  <c r="I21" i="32"/>
  <c r="I20" i="32"/>
  <c r="H18" i="32"/>
  <c r="I19" i="32"/>
  <c r="I18" i="32"/>
  <c r="I17" i="32"/>
  <c r="H32" i="31"/>
  <c r="I33" i="31"/>
  <c r="I32" i="31"/>
  <c r="H30" i="31"/>
  <c r="I31" i="31"/>
  <c r="I30" i="31"/>
  <c r="H28" i="31"/>
  <c r="I29" i="31"/>
  <c r="I28" i="31"/>
  <c r="H26" i="31"/>
  <c r="I27" i="31"/>
  <c r="I26" i="31"/>
  <c r="H24" i="31"/>
  <c r="I25" i="31"/>
  <c r="I24" i="31"/>
  <c r="H22" i="31"/>
  <c r="I23" i="31"/>
  <c r="I22" i="31"/>
  <c r="H20" i="31"/>
  <c r="I21" i="31"/>
  <c r="I20" i="31"/>
  <c r="H18" i="31"/>
  <c r="I19" i="31"/>
  <c r="I18" i="31"/>
  <c r="H34" i="25"/>
  <c r="I35" i="25"/>
  <c r="I34" i="25"/>
  <c r="H32" i="25"/>
  <c r="I33" i="25"/>
  <c r="I32" i="25"/>
  <c r="H30" i="25"/>
  <c r="I31" i="25"/>
  <c r="I30" i="25"/>
  <c r="H28" i="25"/>
  <c r="I29" i="25"/>
  <c r="I28" i="25"/>
  <c r="H26" i="25"/>
  <c r="I27" i="25"/>
  <c r="I26" i="25"/>
  <c r="H24" i="25"/>
  <c r="I25" i="25"/>
  <c r="I24" i="25"/>
  <c r="I23" i="25"/>
  <c r="H22" i="25"/>
  <c r="I22" i="25"/>
  <c r="H18" i="25"/>
  <c r="H20" i="25"/>
  <c r="I20" i="25"/>
  <c r="I18" i="25"/>
  <c r="I21" i="25"/>
  <c r="I19" i="25"/>
  <c r="I17" i="25"/>
  <c r="I8" i="39" l="1"/>
  <c r="B8" i="39"/>
  <c r="I7" i="39"/>
  <c r="B7" i="39"/>
  <c r="I6" i="39"/>
  <c r="B6" i="39"/>
  <c r="L5" i="39"/>
  <c r="J5" i="39"/>
  <c r="I5" i="39"/>
  <c r="B5" i="39"/>
  <c r="R3" i="39"/>
  <c r="F26" i="16" s="1"/>
  <c r="L3" i="39"/>
  <c r="J3" i="39"/>
  <c r="J2" i="39"/>
  <c r="B2" i="39"/>
  <c r="I8" i="38"/>
  <c r="B8" i="38"/>
  <c r="I7" i="38"/>
  <c r="B7" i="38"/>
  <c r="I6" i="38"/>
  <c r="B6" i="38"/>
  <c r="L5" i="38"/>
  <c r="J5" i="38"/>
  <c r="I5" i="38"/>
  <c r="B5" i="38"/>
  <c r="R3" i="38"/>
  <c r="F25" i="16" s="1"/>
  <c r="L3" i="38"/>
  <c r="J3" i="38"/>
  <c r="J2" i="38"/>
  <c r="B2" i="38"/>
  <c r="I16" i="31"/>
  <c r="I17" i="31"/>
  <c r="I8" i="37"/>
  <c r="B8" i="37"/>
  <c r="I7" i="37"/>
  <c r="B7" i="37"/>
  <c r="I6" i="37"/>
  <c r="B6" i="37"/>
  <c r="L5" i="37"/>
  <c r="J5" i="37"/>
  <c r="I5" i="37"/>
  <c r="B5" i="37"/>
  <c r="R3" i="37"/>
  <c r="F24" i="16" s="1"/>
  <c r="L3" i="37"/>
  <c r="J3" i="37"/>
  <c r="J2" i="37"/>
  <c r="B2" i="37"/>
  <c r="I8" i="36"/>
  <c r="B8" i="36"/>
  <c r="I7" i="36"/>
  <c r="B7" i="36"/>
  <c r="I6" i="36"/>
  <c r="B6" i="36"/>
  <c r="L5" i="36"/>
  <c r="J5" i="36"/>
  <c r="I5" i="36"/>
  <c r="B5" i="36"/>
  <c r="R3" i="36"/>
  <c r="F23" i="16" s="1"/>
  <c r="L3" i="36"/>
  <c r="J3" i="36"/>
  <c r="J2" i="36"/>
  <c r="B2" i="36"/>
  <c r="O45" i="25"/>
  <c r="O44" i="25"/>
  <c r="O43" i="25"/>
  <c r="O42" i="25"/>
  <c r="O41" i="25"/>
  <c r="O40" i="25"/>
  <c r="I8" i="35"/>
  <c r="B8" i="35"/>
  <c r="I7" i="35"/>
  <c r="B7" i="35"/>
  <c r="I6" i="35"/>
  <c r="B6" i="35"/>
  <c r="L5" i="35"/>
  <c r="J5" i="35"/>
  <c r="I5" i="35"/>
  <c r="B5" i="35"/>
  <c r="R3" i="35"/>
  <c r="F22" i="16" s="1"/>
  <c r="L3" i="35"/>
  <c r="J3" i="35"/>
  <c r="J2" i="35"/>
  <c r="B2" i="35"/>
  <c r="C44" i="26" l="1"/>
  <c r="D87" i="13" l="1"/>
  <c r="C37" i="26" s="1"/>
  <c r="D74" i="13"/>
  <c r="C36" i="26" s="1"/>
  <c r="D61" i="13"/>
  <c r="C35" i="26" s="1"/>
  <c r="D48" i="13"/>
  <c r="C34" i="26" s="1"/>
  <c r="D35" i="13"/>
  <c r="C33" i="26" s="1"/>
  <c r="D22" i="13"/>
  <c r="C32" i="26" s="1"/>
  <c r="D60" i="13"/>
  <c r="C29" i="26" s="1"/>
  <c r="D47" i="13"/>
  <c r="C28" i="26" s="1"/>
  <c r="D34" i="13"/>
  <c r="C27" i="26" s="1"/>
  <c r="D73" i="13"/>
  <c r="C30" i="26" s="1"/>
  <c r="D86" i="13"/>
  <c r="C31" i="26" s="1"/>
  <c r="D21" i="13"/>
  <c r="C26" i="26" s="1"/>
  <c r="D85" i="13"/>
  <c r="C25" i="26" s="1"/>
  <c r="D72" i="13"/>
  <c r="C24" i="26" s="1"/>
  <c r="D59" i="13"/>
  <c r="C23" i="26" s="1"/>
  <c r="D46" i="13"/>
  <c r="C22" i="26" s="1"/>
  <c r="D33" i="13"/>
  <c r="C21" i="26" s="1"/>
  <c r="D20" i="13"/>
  <c r="C20" i="26" s="1"/>
  <c r="D84" i="13"/>
  <c r="C19" i="26" s="1"/>
  <c r="D71" i="13"/>
  <c r="C18" i="26" s="1"/>
  <c r="D58" i="13"/>
  <c r="C17" i="26" s="1"/>
  <c r="D45" i="13"/>
  <c r="C16" i="26" s="1"/>
  <c r="D32" i="13"/>
  <c r="C15" i="26" s="1"/>
  <c r="D19" i="13"/>
  <c r="C14" i="26" s="1"/>
  <c r="O140" i="31" l="1"/>
  <c r="M140" i="31"/>
  <c r="D90" i="13" s="1"/>
  <c r="O135" i="31"/>
  <c r="M136" i="31"/>
  <c r="D38" i="13" s="1"/>
  <c r="D25" i="13"/>
  <c r="O129" i="34" l="1"/>
  <c r="M129" i="34"/>
  <c r="D93" i="13" s="1"/>
  <c r="O128" i="34"/>
  <c r="M128" i="34"/>
  <c r="D80" i="13" s="1"/>
  <c r="O127" i="34"/>
  <c r="M127" i="34"/>
  <c r="D67" i="13" s="1"/>
  <c r="O126" i="34"/>
  <c r="M126" i="34"/>
  <c r="D54" i="13" s="1"/>
  <c r="O125" i="34"/>
  <c r="M125" i="34"/>
  <c r="D41" i="13" s="1"/>
  <c r="O124" i="34"/>
  <c r="D28" i="13"/>
  <c r="I8" i="34"/>
  <c r="B8" i="34"/>
  <c r="I7" i="34"/>
  <c r="B7" i="34"/>
  <c r="I6" i="34"/>
  <c r="B6" i="34"/>
  <c r="L5" i="34"/>
  <c r="J5" i="34"/>
  <c r="I5" i="34"/>
  <c r="B5" i="34"/>
  <c r="R3" i="34"/>
  <c r="F31" i="16" s="1"/>
  <c r="L3" i="34"/>
  <c r="J3" i="34"/>
  <c r="J2" i="34"/>
  <c r="B2" i="34"/>
  <c r="O91" i="33"/>
  <c r="M91" i="33"/>
  <c r="D92" i="13" s="1"/>
  <c r="O90" i="33"/>
  <c r="M90" i="33"/>
  <c r="D79" i="13" s="1"/>
  <c r="O89" i="33"/>
  <c r="M89" i="33"/>
  <c r="D66" i="13" s="1"/>
  <c r="O88" i="33"/>
  <c r="M88" i="33"/>
  <c r="D53" i="13" s="1"/>
  <c r="O87" i="33"/>
  <c r="M87" i="33"/>
  <c r="D40" i="13" s="1"/>
  <c r="O86" i="33"/>
  <c r="M86" i="33"/>
  <c r="D27" i="13" s="1"/>
  <c r="I8" i="33"/>
  <c r="B8" i="33"/>
  <c r="I7" i="33"/>
  <c r="B7" i="33"/>
  <c r="I6" i="33"/>
  <c r="B6" i="33"/>
  <c r="L5" i="33"/>
  <c r="J5" i="33"/>
  <c r="I5" i="33"/>
  <c r="B5" i="33"/>
  <c r="R3" i="33"/>
  <c r="F30" i="16" s="1"/>
  <c r="L3" i="33"/>
  <c r="J3" i="33"/>
  <c r="J2" i="33"/>
  <c r="B2" i="33"/>
  <c r="O137" i="32"/>
  <c r="M137" i="32"/>
  <c r="D91" i="13" s="1"/>
  <c r="O136" i="32"/>
  <c r="M136" i="32"/>
  <c r="D78" i="13" s="1"/>
  <c r="O135" i="32"/>
  <c r="M135" i="32"/>
  <c r="D65" i="13" s="1"/>
  <c r="O134" i="32"/>
  <c r="M134" i="32"/>
  <c r="D52" i="13" s="1"/>
  <c r="O133" i="32"/>
  <c r="M133" i="32"/>
  <c r="D39" i="13" s="1"/>
  <c r="O132" i="32"/>
  <c r="D26" i="13"/>
  <c r="I8" i="32"/>
  <c r="B8" i="32"/>
  <c r="I7" i="32"/>
  <c r="B7" i="32"/>
  <c r="I6" i="32"/>
  <c r="B6" i="32"/>
  <c r="L5" i="32"/>
  <c r="J5" i="32"/>
  <c r="I5" i="32"/>
  <c r="B5" i="32"/>
  <c r="R3" i="32"/>
  <c r="F29" i="16" s="1"/>
  <c r="L3" i="32"/>
  <c r="J3" i="32"/>
  <c r="J2" i="32"/>
  <c r="B2" i="32"/>
  <c r="O139" i="31"/>
  <c r="M139" i="31"/>
  <c r="D77" i="13" s="1"/>
  <c r="O138" i="31"/>
  <c r="M138" i="31"/>
  <c r="D64" i="13" s="1"/>
  <c r="O137" i="31"/>
  <c r="M137" i="31"/>
  <c r="D51" i="13" s="1"/>
  <c r="O136" i="31"/>
  <c r="I8" i="31"/>
  <c r="B8" i="31"/>
  <c r="I7" i="31"/>
  <c r="B7" i="31"/>
  <c r="I6" i="31"/>
  <c r="B6" i="31"/>
  <c r="L5" i="31"/>
  <c r="J5" i="31"/>
  <c r="I5" i="31"/>
  <c r="B5" i="31"/>
  <c r="R3" i="31"/>
  <c r="L3" i="31"/>
  <c r="J3" i="31"/>
  <c r="J2" i="31"/>
  <c r="B2" i="31"/>
  <c r="F28" i="16" l="1"/>
  <c r="D70" i="13"/>
  <c r="C12" i="26" s="1"/>
  <c r="D57" i="13"/>
  <c r="C11" i="26" s="1"/>
  <c r="D44" i="13"/>
  <c r="C10" i="26" s="1"/>
  <c r="D31" i="13"/>
  <c r="C9" i="26" s="1"/>
  <c r="D83" i="13"/>
  <c r="C13" i="26" s="1"/>
  <c r="D18" i="13"/>
  <c r="C8" i="26" s="1"/>
  <c r="D63" i="13" l="1"/>
  <c r="D50" i="13"/>
  <c r="E55" i="13" s="1"/>
  <c r="D24" i="13"/>
  <c r="D76" i="13"/>
  <c r="D89" i="13"/>
  <c r="E94" i="13" s="1"/>
  <c r="D37" i="13"/>
  <c r="E42" i="13" s="1"/>
  <c r="B56" i="26" l="1"/>
  <c r="B55" i="26"/>
  <c r="C54" i="26"/>
  <c r="B54" i="26"/>
  <c r="B53" i="26"/>
  <c r="C52" i="26"/>
  <c r="B52" i="26"/>
  <c r="B51" i="26"/>
  <c r="C50" i="26"/>
  <c r="B50" i="26"/>
  <c r="C47" i="26"/>
  <c r="F3" i="26"/>
  <c r="E3" i="26"/>
  <c r="D3" i="26"/>
  <c r="C3" i="26"/>
  <c r="B3" i="26"/>
  <c r="A6" i="16"/>
  <c r="A5" i="16"/>
  <c r="D8" i="13" l="1"/>
  <c r="F8" i="12"/>
  <c r="D7" i="13"/>
  <c r="F7" i="12"/>
  <c r="D6" i="13"/>
  <c r="F6" i="12"/>
  <c r="D5" i="13"/>
  <c r="F5" i="12"/>
  <c r="H5" i="13" l="1"/>
  <c r="D62" i="12" l="1"/>
  <c r="D61" i="12"/>
  <c r="D60" i="12"/>
  <c r="R3" i="25" l="1"/>
  <c r="A17" i="12" l="1"/>
  <c r="A16" i="12"/>
  <c r="A31" i="12"/>
  <c r="A32" i="12"/>
  <c r="A30" i="12"/>
  <c r="A14" i="16"/>
  <c r="A17" i="16"/>
  <c r="A16" i="16"/>
  <c r="B2" i="23" l="1"/>
  <c r="B2" i="13"/>
  <c r="B2" i="25"/>
  <c r="B2" i="12"/>
  <c r="D40" i="12" s="1"/>
  <c r="I2" i="12"/>
  <c r="D64" i="12"/>
  <c r="G16" i="23"/>
  <c r="I16" i="23"/>
  <c r="I70" i="12"/>
  <c r="C72" i="12" s="1"/>
  <c r="C43" i="12" l="1"/>
  <c r="I14" i="13" s="1"/>
  <c r="E16" i="23" s="1"/>
  <c r="G14" i="13"/>
  <c r="I43" i="12" l="1"/>
  <c r="M16" i="12" l="1"/>
  <c r="N16" i="12"/>
  <c r="D7" i="23" l="1"/>
  <c r="D6" i="23"/>
  <c r="B6" i="23"/>
  <c r="H5" i="23"/>
  <c r="G5" i="23"/>
  <c r="D5" i="23"/>
  <c r="B5" i="23"/>
  <c r="D8" i="23"/>
  <c r="H3" i="23"/>
  <c r="G3" i="23"/>
  <c r="G2" i="23"/>
  <c r="B6" i="13"/>
  <c r="G5" i="13"/>
  <c r="B5" i="13"/>
  <c r="H3" i="13"/>
  <c r="G3" i="13"/>
  <c r="G2" i="13"/>
  <c r="B6" i="12"/>
  <c r="J5" i="12"/>
  <c r="I5" i="12"/>
  <c r="B5" i="12"/>
  <c r="J3" i="12"/>
  <c r="I3" i="12"/>
  <c r="I7" i="25"/>
  <c r="B7" i="25"/>
  <c r="I6" i="25"/>
  <c r="B6" i="25"/>
  <c r="L5" i="25"/>
  <c r="J5" i="25"/>
  <c r="I5" i="25"/>
  <c r="B5" i="25"/>
  <c r="I8" i="25"/>
  <c r="B8" i="25"/>
  <c r="L3" i="25"/>
  <c r="J3" i="25"/>
  <c r="J2" i="25"/>
  <c r="I20" i="23" l="1"/>
  <c r="I22" i="23"/>
  <c r="I23" i="23"/>
  <c r="M30" i="12" l="1"/>
  <c r="N30" i="12"/>
  <c r="O32" i="12"/>
  <c r="O31" i="12"/>
  <c r="L3" i="16" l="1"/>
  <c r="G23" i="23" l="1"/>
  <c r="I23" i="16" l="1"/>
  <c r="I22" i="16"/>
  <c r="F27" i="16" l="1"/>
  <c r="I21" i="16" l="1"/>
  <c r="I24" i="16" s="1"/>
  <c r="M3" i="23"/>
  <c r="F34" i="16" s="1"/>
  <c r="M3" i="13"/>
  <c r="F33" i="16" s="1"/>
  <c r="P3" i="12"/>
  <c r="F32" i="16" s="1"/>
  <c r="D465" i="26" l="1"/>
  <c r="D467" i="26"/>
  <c r="D469" i="26"/>
  <c r="D471" i="26"/>
  <c r="D473" i="26"/>
  <c r="D475" i="26"/>
  <c r="D479" i="26"/>
  <c r="D481" i="26"/>
  <c r="D483" i="26"/>
  <c r="D485" i="26"/>
  <c r="D487" i="26"/>
  <c r="D489" i="26"/>
  <c r="D493" i="26"/>
  <c r="D495" i="26"/>
  <c r="D497" i="26"/>
  <c r="D499" i="26"/>
  <c r="D501" i="26"/>
  <c r="D503" i="26"/>
  <c r="D507" i="26"/>
  <c r="D509" i="26"/>
  <c r="D511" i="26"/>
  <c r="D513" i="26"/>
  <c r="D515" i="26"/>
  <c r="D517" i="26"/>
  <c r="D521" i="26"/>
  <c r="D523" i="26"/>
  <c r="D525" i="26"/>
  <c r="D527" i="26"/>
  <c r="D529" i="26"/>
  <c r="D531" i="26"/>
  <c r="B430" i="26"/>
  <c r="B452" i="26"/>
  <c r="B456" i="26"/>
  <c r="B460" i="26"/>
  <c r="B436" i="26"/>
  <c r="B440" i="26"/>
  <c r="B444" i="26"/>
  <c r="B424" i="26"/>
  <c r="B428" i="26"/>
  <c r="F422" i="26"/>
  <c r="F424" i="26"/>
  <c r="F426" i="26"/>
  <c r="F428" i="26"/>
  <c r="D413" i="26"/>
  <c r="B403" i="26"/>
  <c r="B407" i="26"/>
  <c r="B411" i="26"/>
  <c r="B391" i="26"/>
  <c r="B395" i="26"/>
  <c r="B399" i="26"/>
  <c r="B375" i="26"/>
  <c r="B379" i="26"/>
  <c r="B383" i="26"/>
  <c r="B363" i="26"/>
  <c r="B367" i="26"/>
  <c r="B371" i="26"/>
  <c r="B347" i="26"/>
  <c r="B351" i="26"/>
  <c r="B355" i="26"/>
  <c r="B335" i="26"/>
  <c r="B339" i="26"/>
  <c r="B343" i="26"/>
  <c r="D333" i="26"/>
  <c r="D335" i="26"/>
  <c r="D337" i="26"/>
  <c r="D339" i="26"/>
  <c r="D341" i="26"/>
  <c r="D343" i="26"/>
  <c r="D347" i="26"/>
  <c r="D349" i="26"/>
  <c r="D351" i="26"/>
  <c r="D353" i="26"/>
  <c r="D355" i="26"/>
  <c r="D357" i="26"/>
  <c r="D361" i="26"/>
  <c r="D363" i="26"/>
  <c r="D365" i="26"/>
  <c r="D367" i="26"/>
  <c r="D369" i="26"/>
  <c r="D371" i="26"/>
  <c r="D375" i="26"/>
  <c r="D377" i="26"/>
  <c r="D379" i="26"/>
  <c r="D381" i="26"/>
  <c r="D383" i="26"/>
  <c r="B521" i="26"/>
  <c r="B525" i="26"/>
  <c r="B529" i="26"/>
  <c r="B509" i="26"/>
  <c r="B513" i="26"/>
  <c r="B517" i="26"/>
  <c r="B493" i="26"/>
  <c r="B497" i="26"/>
  <c r="B501" i="26"/>
  <c r="B481" i="26"/>
  <c r="B485" i="26"/>
  <c r="B489" i="26"/>
  <c r="B465" i="26"/>
  <c r="B469" i="26"/>
  <c r="B473" i="26"/>
  <c r="F465" i="26"/>
  <c r="F467" i="26"/>
  <c r="F469" i="26"/>
  <c r="F471" i="26"/>
  <c r="F473" i="26"/>
  <c r="F475" i="26"/>
  <c r="F479" i="26"/>
  <c r="F481" i="26"/>
  <c r="F483" i="26"/>
  <c r="F485" i="26"/>
  <c r="F487" i="26"/>
  <c r="F489" i="26"/>
  <c r="F493" i="26"/>
  <c r="F495" i="26"/>
  <c r="F497" i="26"/>
  <c r="F499" i="26"/>
  <c r="F501" i="26"/>
  <c r="F503" i="26"/>
  <c r="F507" i="26"/>
  <c r="F509" i="26"/>
  <c r="F511" i="26"/>
  <c r="F513" i="26"/>
  <c r="F515" i="26"/>
  <c r="F517" i="26"/>
  <c r="F521" i="26"/>
  <c r="F523" i="26"/>
  <c r="F525" i="26"/>
  <c r="F527" i="26"/>
  <c r="F529" i="26"/>
  <c r="F531" i="26"/>
  <c r="D432" i="26"/>
  <c r="D436" i="26"/>
  <c r="D438" i="26"/>
  <c r="D440" i="26"/>
  <c r="D442" i="26"/>
  <c r="D444" i="26"/>
  <c r="D446" i="26"/>
  <c r="D450" i="26"/>
  <c r="D452" i="26"/>
  <c r="D454" i="26"/>
  <c r="D456" i="26"/>
  <c r="D458" i="26"/>
  <c r="D460" i="26"/>
  <c r="F430" i="26"/>
  <c r="B450" i="26"/>
  <c r="B454" i="26"/>
  <c r="B458" i="26"/>
  <c r="B438" i="26"/>
  <c r="B442" i="26"/>
  <c r="B446" i="26"/>
  <c r="B422" i="26"/>
  <c r="B426" i="26"/>
  <c r="F432" i="26"/>
  <c r="F436" i="26"/>
  <c r="F438" i="26"/>
  <c r="F440" i="26"/>
  <c r="F442" i="26"/>
  <c r="F444" i="26"/>
  <c r="F446" i="26"/>
  <c r="F450" i="26"/>
  <c r="F452" i="26"/>
  <c r="F454" i="26"/>
  <c r="F456" i="26"/>
  <c r="F458" i="26"/>
  <c r="F460" i="26"/>
  <c r="B405" i="26"/>
  <c r="B409" i="26"/>
  <c r="B413" i="26"/>
  <c r="B389" i="26"/>
  <c r="B393" i="26"/>
  <c r="B397" i="26"/>
  <c r="B377" i="26"/>
  <c r="B381" i="26"/>
  <c r="B385" i="26"/>
  <c r="B361" i="26"/>
  <c r="B365" i="26"/>
  <c r="B369" i="26"/>
  <c r="B349" i="26"/>
  <c r="B353" i="26"/>
  <c r="B357" i="26"/>
  <c r="B333" i="26"/>
  <c r="B337" i="26"/>
  <c r="B341" i="26"/>
  <c r="B531" i="26"/>
  <c r="B507" i="26"/>
  <c r="B495" i="26"/>
  <c r="B487" i="26"/>
  <c r="B475" i="26"/>
  <c r="D426" i="26"/>
  <c r="F413" i="26"/>
  <c r="F333" i="26"/>
  <c r="F341" i="26"/>
  <c r="F351" i="26"/>
  <c r="F361" i="26"/>
  <c r="F369" i="26"/>
  <c r="F379" i="26"/>
  <c r="F328" i="26"/>
  <c r="B326" i="26"/>
  <c r="F324" i="26"/>
  <c r="B322" i="26"/>
  <c r="F320" i="26"/>
  <c r="B318" i="26"/>
  <c r="B314" i="26"/>
  <c r="F312" i="26"/>
  <c r="B310" i="26"/>
  <c r="F308" i="26"/>
  <c r="B306" i="26"/>
  <c r="F304" i="26"/>
  <c r="F300" i="26"/>
  <c r="B298" i="26"/>
  <c r="F296" i="26"/>
  <c r="B294" i="26"/>
  <c r="F292" i="26"/>
  <c r="B290" i="26"/>
  <c r="D283" i="26"/>
  <c r="D279" i="26"/>
  <c r="D275" i="26"/>
  <c r="D267" i="26"/>
  <c r="D263" i="26"/>
  <c r="D259" i="26"/>
  <c r="D251" i="26"/>
  <c r="D247" i="26"/>
  <c r="D243" i="26"/>
  <c r="B126" i="26"/>
  <c r="B130" i="26"/>
  <c r="B134" i="26"/>
  <c r="B113" i="26"/>
  <c r="B117" i="26"/>
  <c r="B121" i="26"/>
  <c r="B97" i="26"/>
  <c r="B101" i="26"/>
  <c r="B105" i="26"/>
  <c r="D126" i="26"/>
  <c r="D128" i="26"/>
  <c r="D130" i="26"/>
  <c r="D132" i="26"/>
  <c r="D134" i="26"/>
  <c r="D136" i="26"/>
  <c r="D140" i="26"/>
  <c r="D142" i="26"/>
  <c r="D144" i="26"/>
  <c r="D146" i="26"/>
  <c r="D148" i="26"/>
  <c r="D150" i="26"/>
  <c r="D154" i="26"/>
  <c r="D156" i="26"/>
  <c r="D158" i="26"/>
  <c r="D160" i="26"/>
  <c r="D162" i="26"/>
  <c r="D164" i="26"/>
  <c r="D168" i="26"/>
  <c r="D170" i="26"/>
  <c r="D172" i="26"/>
  <c r="D174" i="26"/>
  <c r="D176" i="26"/>
  <c r="D178" i="26"/>
  <c r="D182" i="26"/>
  <c r="D184" i="26"/>
  <c r="D186" i="26"/>
  <c r="D188" i="26"/>
  <c r="D190" i="26"/>
  <c r="D192" i="26"/>
  <c r="D196" i="26"/>
  <c r="D198" i="26"/>
  <c r="D200" i="26"/>
  <c r="D202" i="26"/>
  <c r="D204" i="26"/>
  <c r="D206" i="26"/>
  <c r="D212" i="26"/>
  <c r="D214" i="26"/>
  <c r="D216" i="26"/>
  <c r="D218" i="26"/>
  <c r="D220" i="26"/>
  <c r="D222" i="26"/>
  <c r="D226" i="26"/>
  <c r="D228" i="26"/>
  <c r="D230" i="26"/>
  <c r="D232" i="26"/>
  <c r="D234" i="26"/>
  <c r="D236" i="26"/>
  <c r="B91" i="26"/>
  <c r="F69" i="26"/>
  <c r="B228" i="26"/>
  <c r="B236" i="26"/>
  <c r="B214" i="26"/>
  <c r="B218" i="26"/>
  <c r="B196" i="26"/>
  <c r="B200" i="26"/>
  <c r="B188" i="26"/>
  <c r="B168" i="26"/>
  <c r="B176" i="26"/>
  <c r="B156" i="26"/>
  <c r="B160" i="26"/>
  <c r="B140" i="26"/>
  <c r="B148" i="26"/>
  <c r="F128" i="26"/>
  <c r="F132" i="26"/>
  <c r="F134" i="26"/>
  <c r="F144" i="26"/>
  <c r="F148" i="26"/>
  <c r="F150" i="26"/>
  <c r="F154" i="26"/>
  <c r="F158" i="26"/>
  <c r="F162" i="26"/>
  <c r="F164" i="26"/>
  <c r="F168" i="26"/>
  <c r="F172" i="26"/>
  <c r="F176" i="26"/>
  <c r="F178" i="26"/>
  <c r="F182" i="26"/>
  <c r="F186" i="26"/>
  <c r="F188" i="26"/>
  <c r="F192" i="26"/>
  <c r="F196" i="26"/>
  <c r="F200" i="26"/>
  <c r="F204" i="26"/>
  <c r="F212" i="26"/>
  <c r="F216" i="26"/>
  <c r="F220" i="26"/>
  <c r="F222" i="26"/>
  <c r="F226" i="26"/>
  <c r="F230" i="26"/>
  <c r="F234" i="26"/>
  <c r="F236" i="26"/>
  <c r="B87" i="26"/>
  <c r="B71" i="26"/>
  <c r="B75" i="26"/>
  <c r="B128" i="26"/>
  <c r="B111" i="26"/>
  <c r="B119" i="26"/>
  <c r="B103" i="26"/>
  <c r="D71" i="26"/>
  <c r="D75" i="26"/>
  <c r="D79" i="26"/>
  <c r="D83" i="26"/>
  <c r="D87" i="26"/>
  <c r="D91" i="26"/>
  <c r="D97" i="26"/>
  <c r="D99" i="26"/>
  <c r="D103" i="26"/>
  <c r="B527" i="26"/>
  <c r="B483" i="26"/>
  <c r="B471" i="26"/>
  <c r="D424" i="26"/>
  <c r="F339" i="26"/>
  <c r="F349" i="26"/>
  <c r="F357" i="26"/>
  <c r="F367" i="26"/>
  <c r="F377" i="26"/>
  <c r="D385" i="26"/>
  <c r="D389" i="26"/>
  <c r="D391" i="26"/>
  <c r="D393" i="26"/>
  <c r="D395" i="26"/>
  <c r="D397" i="26"/>
  <c r="D399" i="26"/>
  <c r="D403" i="26"/>
  <c r="D405" i="26"/>
  <c r="D407" i="26"/>
  <c r="D409" i="26"/>
  <c r="D411" i="26"/>
  <c r="D328" i="26"/>
  <c r="D324" i="26"/>
  <c r="D320" i="26"/>
  <c r="D312" i="26"/>
  <c r="D308" i="26"/>
  <c r="D304" i="26"/>
  <c r="D300" i="26"/>
  <c r="D296" i="26"/>
  <c r="D292" i="26"/>
  <c r="B283" i="26"/>
  <c r="F281" i="26"/>
  <c r="B279" i="26"/>
  <c r="F277" i="26"/>
  <c r="B275" i="26"/>
  <c r="F273" i="26"/>
  <c r="F269" i="26"/>
  <c r="B267" i="26"/>
  <c r="F265" i="26"/>
  <c r="B263" i="26"/>
  <c r="F261" i="26"/>
  <c r="B259" i="26"/>
  <c r="F253" i="26"/>
  <c r="B251" i="26"/>
  <c r="F249" i="26"/>
  <c r="B247" i="26"/>
  <c r="F245" i="26"/>
  <c r="B243" i="26"/>
  <c r="B232" i="26"/>
  <c r="B222" i="26"/>
  <c r="B204" i="26"/>
  <c r="B184" i="26"/>
  <c r="B192" i="26"/>
  <c r="B172" i="26"/>
  <c r="B164" i="26"/>
  <c r="B144" i="26"/>
  <c r="F126" i="26"/>
  <c r="F130" i="26"/>
  <c r="F136" i="26"/>
  <c r="F140" i="26"/>
  <c r="F142" i="26"/>
  <c r="F146" i="26"/>
  <c r="F156" i="26"/>
  <c r="F160" i="26"/>
  <c r="F170" i="26"/>
  <c r="F174" i="26"/>
  <c r="F184" i="26"/>
  <c r="F190" i="26"/>
  <c r="F198" i="26"/>
  <c r="F202" i="26"/>
  <c r="F206" i="26"/>
  <c r="F214" i="26"/>
  <c r="F218" i="26"/>
  <c r="F228" i="26"/>
  <c r="F232" i="26"/>
  <c r="B83" i="26"/>
  <c r="B79" i="26"/>
  <c r="B132" i="26"/>
  <c r="B115" i="26"/>
  <c r="B107" i="26"/>
  <c r="D73" i="26"/>
  <c r="D85" i="26"/>
  <c r="D89" i="26"/>
  <c r="D101" i="26"/>
  <c r="D107" i="26"/>
  <c r="B523" i="26"/>
  <c r="B515" i="26"/>
  <c r="B503" i="26"/>
  <c r="B479" i="26"/>
  <c r="B467" i="26"/>
  <c r="B432" i="26"/>
  <c r="D422" i="26"/>
  <c r="F337" i="26"/>
  <c r="F347" i="26"/>
  <c r="F355" i="26"/>
  <c r="F365" i="26"/>
  <c r="F375" i="26"/>
  <c r="F383" i="26"/>
  <c r="F385" i="26"/>
  <c r="F389" i="26"/>
  <c r="F391" i="26"/>
  <c r="F393" i="26"/>
  <c r="F395" i="26"/>
  <c r="F397" i="26"/>
  <c r="F399" i="26"/>
  <c r="F403" i="26"/>
  <c r="F405" i="26"/>
  <c r="F407" i="26"/>
  <c r="F409" i="26"/>
  <c r="F411" i="26"/>
  <c r="B328" i="26"/>
  <c r="F326" i="26"/>
  <c r="B324" i="26"/>
  <c r="F322" i="26"/>
  <c r="B320" i="26"/>
  <c r="F318" i="26"/>
  <c r="F314" i="26"/>
  <c r="B312" i="26"/>
  <c r="F310" i="26"/>
  <c r="B308" i="26"/>
  <c r="F306" i="26"/>
  <c r="B304" i="26"/>
  <c r="B300" i="26"/>
  <c r="F298" i="26"/>
  <c r="B296" i="26"/>
  <c r="F294" i="26"/>
  <c r="B292" i="26"/>
  <c r="F290" i="26"/>
  <c r="D281" i="26"/>
  <c r="D277" i="26"/>
  <c r="D273" i="26"/>
  <c r="D269" i="26"/>
  <c r="D265" i="26"/>
  <c r="D261" i="26"/>
  <c r="D253" i="26"/>
  <c r="D249" i="26"/>
  <c r="D245" i="26"/>
  <c r="B136" i="26"/>
  <c r="B99" i="26"/>
  <c r="D77" i="26"/>
  <c r="D93" i="26"/>
  <c r="D105" i="26"/>
  <c r="F335" i="26"/>
  <c r="F371" i="26"/>
  <c r="D326" i="26"/>
  <c r="D314" i="26"/>
  <c r="D290" i="26"/>
  <c r="B212" i="26"/>
  <c r="B198" i="26"/>
  <c r="B190" i="26"/>
  <c r="B178" i="26"/>
  <c r="B154" i="26"/>
  <c r="B142" i="26"/>
  <c r="F77" i="26"/>
  <c r="F87" i="26"/>
  <c r="F97" i="26"/>
  <c r="F105" i="26"/>
  <c r="B69" i="26"/>
  <c r="F267" i="26"/>
  <c r="B265" i="26"/>
  <c r="F263" i="26"/>
  <c r="F259" i="26"/>
  <c r="B253" i="26"/>
  <c r="F251" i="26"/>
  <c r="F247" i="26"/>
  <c r="B245" i="26"/>
  <c r="F243" i="26"/>
  <c r="B234" i="26"/>
  <c r="B186" i="26"/>
  <c r="B174" i="26"/>
  <c r="F75" i="26"/>
  <c r="F93" i="26"/>
  <c r="F103" i="26"/>
  <c r="B93" i="26"/>
  <c r="B85" i="26"/>
  <c r="D69" i="26"/>
  <c r="F89" i="26"/>
  <c r="F107" i="26"/>
  <c r="F111" i="26"/>
  <c r="F115" i="26"/>
  <c r="F119" i="26"/>
  <c r="B499" i="26"/>
  <c r="F343" i="26"/>
  <c r="F381" i="26"/>
  <c r="D294" i="26"/>
  <c r="B269" i="26"/>
  <c r="B261" i="26"/>
  <c r="B249" i="26"/>
  <c r="F85" i="26"/>
  <c r="D430" i="26"/>
  <c r="D428" i="26"/>
  <c r="F353" i="26"/>
  <c r="D318" i="26"/>
  <c r="D306" i="26"/>
  <c r="D298" i="26"/>
  <c r="B230" i="26"/>
  <c r="B220" i="26"/>
  <c r="B206" i="26"/>
  <c r="B182" i="26"/>
  <c r="B170" i="26"/>
  <c r="B162" i="26"/>
  <c r="B150" i="26"/>
  <c r="F73" i="26"/>
  <c r="F83" i="26"/>
  <c r="F91" i="26"/>
  <c r="F101" i="26"/>
  <c r="D111" i="26"/>
  <c r="D113" i="26"/>
  <c r="D115" i="26"/>
  <c r="D117" i="26"/>
  <c r="D119" i="26"/>
  <c r="D121" i="26"/>
  <c r="B89" i="26"/>
  <c r="B77" i="26"/>
  <c r="B511" i="26"/>
  <c r="F363" i="26"/>
  <c r="D322" i="26"/>
  <c r="D310" i="26"/>
  <c r="F283" i="26"/>
  <c r="B281" i="26"/>
  <c r="F279" i="26"/>
  <c r="B277" i="26"/>
  <c r="F275" i="26"/>
  <c r="B273" i="26"/>
  <c r="B226" i="26"/>
  <c r="B216" i="26"/>
  <c r="B202" i="26"/>
  <c r="B158" i="26"/>
  <c r="B146" i="26"/>
  <c r="F71" i="26"/>
  <c r="F79" i="26"/>
  <c r="F99" i="26"/>
  <c r="F113" i="26"/>
  <c r="F117" i="26"/>
  <c r="F121" i="26"/>
  <c r="B73" i="26"/>
  <c r="M47" i="25"/>
  <c r="M131" i="34"/>
  <c r="B21" i="23"/>
  <c r="B23" i="23"/>
  <c r="B22" i="23"/>
  <c r="B20" i="23"/>
  <c r="B19" i="23"/>
  <c r="M45" i="32"/>
  <c r="M37" i="33"/>
  <c r="M142" i="31"/>
  <c r="C39" i="26" s="1"/>
  <c r="M139" i="32"/>
  <c r="M41" i="31"/>
  <c r="M51" i="34"/>
  <c r="M93" i="33"/>
  <c r="M230" i="25"/>
  <c r="B18" i="23"/>
  <c r="G10" i="12"/>
  <c r="B10" i="13"/>
  <c r="B10" i="23"/>
  <c r="M133" i="34" l="1"/>
  <c r="J26" i="12" s="1"/>
  <c r="C41" i="26"/>
  <c r="M95" i="33"/>
  <c r="J25" i="12" s="1"/>
  <c r="C40" i="26"/>
  <c r="M141" i="32"/>
  <c r="J24" i="12" s="1"/>
  <c r="C42" i="26"/>
  <c r="C38" i="26"/>
  <c r="M232" i="25"/>
  <c r="J22" i="12" s="1"/>
  <c r="M144" i="31"/>
  <c r="J23" i="12" s="1"/>
  <c r="J27" i="12" l="1"/>
  <c r="E29" i="13"/>
  <c r="E81" i="13"/>
  <c r="E68" i="13"/>
  <c r="F36" i="23"/>
  <c r="E96" i="13" l="1"/>
  <c r="C43" i="26" s="1"/>
  <c r="O30" i="12"/>
  <c r="F81" i="13" l="1"/>
  <c r="G81" i="13" s="1"/>
  <c r="H81" i="13" s="1"/>
  <c r="I81" i="13" s="1"/>
  <c r="E22" i="23" s="1"/>
  <c r="G22" i="23" s="1"/>
  <c r="F94" i="13"/>
  <c r="G94" i="13" s="1"/>
  <c r="H94" i="13" s="1"/>
  <c r="I94" i="13" s="1"/>
  <c r="E23" i="23" s="1"/>
  <c r="F42" i="13"/>
  <c r="G42" i="13" s="1"/>
  <c r="H42" i="13" s="1"/>
  <c r="I42" i="13" s="1"/>
  <c r="E19" i="23" s="1"/>
  <c r="F55" i="13"/>
  <c r="G55" i="13" s="1"/>
  <c r="H55" i="13" s="1"/>
  <c r="I55" i="13" s="1"/>
  <c r="E20" i="23" s="1"/>
  <c r="F68" i="13"/>
  <c r="G68" i="13" s="1"/>
  <c r="H68" i="13" s="1"/>
  <c r="I68" i="13" s="1"/>
  <c r="E21" i="23" s="1"/>
  <c r="J31" i="12"/>
  <c r="J32" i="12"/>
  <c r="J40" i="12" l="1"/>
  <c r="J41" i="12" s="1"/>
  <c r="J43" i="12" s="1"/>
  <c r="J60" i="12" s="1"/>
  <c r="C51" i="26" s="1"/>
  <c r="G21" i="23"/>
  <c r="I21" i="23"/>
  <c r="J64" i="12" l="1"/>
  <c r="J62" i="12"/>
  <c r="C55" i="26" s="1"/>
  <c r="J65" i="12"/>
  <c r="J61" i="12"/>
  <c r="C53" i="26" s="1"/>
  <c r="J66" i="12" l="1"/>
  <c r="J69" i="12" s="1"/>
  <c r="J70" i="12" s="1"/>
  <c r="C56" i="26"/>
  <c r="G20" i="23"/>
  <c r="G19" i="23"/>
  <c r="I19" i="23" s="1"/>
  <c r="F29" i="13"/>
  <c r="C57" i="26" l="1"/>
  <c r="J72" i="12"/>
  <c r="C58" i="26"/>
  <c r="F96" i="13"/>
  <c r="C45" i="26" s="1"/>
  <c r="G29" i="13"/>
  <c r="G96" i="13" s="1"/>
  <c r="C46" i="26" s="1"/>
  <c r="C59" i="26" l="1"/>
  <c r="G3" i="26"/>
  <c r="H29" i="13"/>
  <c r="H96" i="13" s="1"/>
  <c r="C48" i="26" s="1"/>
  <c r="I29" i="13" l="1"/>
  <c r="I96" i="13" s="1"/>
  <c r="C49" i="26" s="1"/>
  <c r="E18" i="23" l="1"/>
  <c r="G18" i="23" s="1"/>
  <c r="G25" i="23" s="1"/>
  <c r="G36" i="23" s="1"/>
  <c r="I18" i="23" l="1"/>
  <c r="I25" i="23" s="1"/>
  <c r="I36" i="23" s="1"/>
  <c r="I39" i="23" s="1"/>
  <c r="I42" i="23" s="1"/>
  <c r="E25" i="23"/>
</calcChain>
</file>

<file path=xl/sharedStrings.xml><?xml version="1.0" encoding="utf-8"?>
<sst xmlns="http://schemas.openxmlformats.org/spreadsheetml/2006/main" count="2286" uniqueCount="1647">
  <si>
    <t>Zeile [Z]</t>
  </si>
  <si>
    <t xml:space="preserve"> </t>
  </si>
  <si>
    <t>h</t>
  </si>
  <si>
    <t>Einheit</t>
  </si>
  <si>
    <t>Menge</t>
  </si>
  <si>
    <t>Zellverknüpfungen</t>
  </si>
  <si>
    <t>Nebenkosten einschl. Reisekosten</t>
  </si>
  <si>
    <t>3.1</t>
  </si>
  <si>
    <t xml:space="preserve">Summe </t>
  </si>
  <si>
    <t>MwSt.</t>
  </si>
  <si>
    <t>Zusätzliche Angaben zum Vertrag</t>
  </si>
  <si>
    <t>Fachlich Verantwortlicher</t>
  </si>
  <si>
    <t>EURO</t>
  </si>
  <si>
    <t xml:space="preserve">Reisekosten </t>
  </si>
  <si>
    <t xml:space="preserve">Sonstige Vereinbarungen: </t>
  </si>
  <si>
    <t>zur Herbeiführung der Vergleichbarkeit der Angebote</t>
  </si>
  <si>
    <t>Stunden für Leistungsänderungen</t>
  </si>
  <si>
    <t>Summe fiktiver Aufwandsansatz</t>
  </si>
  <si>
    <t>EURO/h netto</t>
  </si>
  <si>
    <t>netto</t>
  </si>
  <si>
    <t>Hinweise zur Bedienung für den Bieter</t>
  </si>
  <si>
    <t>Wertung Honorarangebot über fiktiven Aufwandsansatz</t>
  </si>
  <si>
    <t>z.B. Mehrfertigungen</t>
  </si>
  <si>
    <t>Bieter:</t>
  </si>
  <si>
    <t>(Keine Eingabe)</t>
  </si>
  <si>
    <t>(Eingabe mehrfach)</t>
  </si>
  <si>
    <t>Angaben zur Art des Honorars</t>
  </si>
  <si>
    <t>(Eingabe richtig)</t>
  </si>
  <si>
    <t>(Felder werden nur rot, wenn Vorgabe durch AG erfolgt ist)</t>
  </si>
  <si>
    <t>pauschal in Prozent des Nettohonorars:</t>
  </si>
  <si>
    <t>insgesamt pauschal in EURO:</t>
  </si>
  <si>
    <t>Ergänzende Vereinbarung zu den Nebenkosten</t>
  </si>
  <si>
    <t>zzgl. MwSt.</t>
  </si>
  <si>
    <t>Hinweise zur Bedienung für den Auftraggeber</t>
  </si>
  <si>
    <t>Fachbereich</t>
  </si>
  <si>
    <t>Finanzierung</t>
  </si>
  <si>
    <t>Bundesmaßnahme</t>
  </si>
  <si>
    <t>Straßenbau</t>
  </si>
  <si>
    <t>Hochbau</t>
  </si>
  <si>
    <t>1.1</t>
  </si>
  <si>
    <t>1.2</t>
  </si>
  <si>
    <t>2.1</t>
  </si>
  <si>
    <t>2.2</t>
  </si>
  <si>
    <t>Bezeichnung Tabellenblatt:</t>
  </si>
  <si>
    <t>Teil</t>
  </si>
  <si>
    <t>E</t>
  </si>
  <si>
    <t>Honorarberechnung</t>
  </si>
  <si>
    <t>F</t>
  </si>
  <si>
    <t>G</t>
  </si>
  <si>
    <t>Honorarabrechnung</t>
  </si>
  <si>
    <t>Teil F</t>
  </si>
  <si>
    <t>Teil G</t>
  </si>
  <si>
    <t>-</t>
  </si>
  <si>
    <t>Auftragsabwicklung</t>
  </si>
  <si>
    <t>beauf-tragt</t>
  </si>
  <si>
    <t>beauftragte Summe</t>
  </si>
  <si>
    <t>Steuerung Arbeitsmappe:</t>
  </si>
  <si>
    <t>Ermittlung des Honorars</t>
  </si>
  <si>
    <t>Name</t>
  </si>
  <si>
    <t>Qualifikation</t>
  </si>
  <si>
    <t>Hauptauftrag</t>
  </si>
  <si>
    <t>Bezeichnung</t>
  </si>
  <si>
    <t>Abrechnung</t>
  </si>
  <si>
    <t>Honorarsumme (kummulativ)</t>
  </si>
  <si>
    <t>bisher abgerechnet:</t>
  </si>
  <si>
    <t>Wertungssumme</t>
  </si>
  <si>
    <t>Auftragssumme</t>
  </si>
  <si>
    <t>9.1</t>
  </si>
  <si>
    <t>9.2</t>
  </si>
  <si>
    <t>10.1</t>
  </si>
  <si>
    <t>10.2</t>
  </si>
  <si>
    <t>16.1</t>
  </si>
  <si>
    <t>16.2</t>
  </si>
  <si>
    <t>16.3</t>
  </si>
  <si>
    <t>17.1</t>
  </si>
  <si>
    <t>17.2</t>
  </si>
  <si>
    <t>Prozent</t>
  </si>
  <si>
    <t>Landesmaßnahme / Dritte</t>
  </si>
  <si>
    <t>Maßnahme:</t>
  </si>
  <si>
    <t>Vergabenr.:</t>
  </si>
  <si>
    <t>Maßnahmennr:</t>
  </si>
  <si>
    <t>Angaben zur Maßnahme</t>
  </si>
  <si>
    <t>Projektgrundlagen</t>
  </si>
  <si>
    <r>
      <t>Bezeichnung Tabellenblatt</t>
    </r>
    <r>
      <rPr>
        <sz val="10"/>
        <color theme="1"/>
        <rFont val="Arial"/>
        <family val="2"/>
      </rPr>
      <t xml:space="preserve"> </t>
    </r>
    <r>
      <rPr>
        <sz val="8"/>
        <color theme="1"/>
        <rFont val="Arial"/>
        <family val="2"/>
      </rPr>
      <t>(mit Link)</t>
    </r>
  </si>
  <si>
    <t>Honorarübersicht</t>
  </si>
  <si>
    <t>3.2</t>
  </si>
  <si>
    <t>Bei dem Berechnungshonorar handelt es sich um ein</t>
  </si>
  <si>
    <t xml:space="preserve"> erbrachte Leistung
</t>
  </si>
  <si>
    <t>Teil dieser Angebotsabfrage, -erstellung und Abrechnung sind:</t>
  </si>
  <si>
    <t>10.3</t>
  </si>
  <si>
    <t>Honorar - Hauptauftrag</t>
  </si>
  <si>
    <t>Auszahlungsbetrag:</t>
  </si>
  <si>
    <t>Fachlich Verantwortliche für die Erbringung der vertraglichen Leistung:</t>
  </si>
  <si>
    <t>Hochbau  Land</t>
  </si>
  <si>
    <t>Hochbau  Bund</t>
  </si>
  <si>
    <t>Inhalt</t>
  </si>
  <si>
    <t>Berechnung des Honorars</t>
  </si>
  <si>
    <t>zusätzliche Leistung</t>
  </si>
  <si>
    <t>15.1</t>
  </si>
  <si>
    <t>15.2</t>
  </si>
  <si>
    <t>15.3</t>
  </si>
  <si>
    <t>Abrechnung des Honorars</t>
  </si>
  <si>
    <t>EP</t>
  </si>
  <si>
    <t>Vertragsergänzung</t>
  </si>
  <si>
    <t>Honorar incl. Vertragsergänzungen</t>
  </si>
  <si>
    <t>Nr.</t>
  </si>
  <si>
    <t>incl. Stufenabruf Nr.:</t>
  </si>
  <si>
    <t>Folgende hier aufgeführten Kosten werden gesondert auf Einzelnachweis vergütet:</t>
  </si>
  <si>
    <t>Die Nebenkosten nach § 14 HOAI sind im Angebotsdokument anzugeben.</t>
  </si>
  <si>
    <t>Endgültiges Honorar (pauschal)</t>
  </si>
  <si>
    <t xml:space="preserve">Honorarabrechnung
</t>
  </si>
  <si>
    <t>11.1</t>
  </si>
  <si>
    <t>11.2</t>
  </si>
  <si>
    <t>11.3</t>
  </si>
  <si>
    <r>
      <t xml:space="preserve">Die Nebenkosten nach § 14 HOAI werden nicht gesondert erstattet. </t>
    </r>
    <r>
      <rPr>
        <sz val="8"/>
        <color theme="1"/>
        <rFont val="Arial"/>
        <family val="2"/>
      </rPr>
      <t>[ausgenommen Z 11.1]</t>
    </r>
  </si>
  <si>
    <t>16.4</t>
  </si>
  <si>
    <t>17.3</t>
  </si>
  <si>
    <t>Projektgrundlagen / Hinweise</t>
  </si>
  <si>
    <t>17</t>
  </si>
  <si>
    <t>18.1</t>
  </si>
  <si>
    <t>18.2</t>
  </si>
  <si>
    <t>16.99</t>
  </si>
  <si>
    <r>
      <t>Angebotssumme</t>
    </r>
    <r>
      <rPr>
        <sz val="10"/>
        <color theme="1"/>
        <rFont val="Arial"/>
        <family val="2"/>
      </rPr>
      <t xml:space="preserve"> netto</t>
    </r>
    <r>
      <rPr>
        <sz val="8"/>
        <color theme="1"/>
        <rFont val="Arial"/>
        <family val="2"/>
      </rPr>
      <t xml:space="preserve"> </t>
    </r>
    <r>
      <rPr>
        <i/>
        <sz val="8"/>
        <color theme="1"/>
        <rFont val="Arial"/>
        <family val="2"/>
      </rPr>
      <t>[ Z 12 + Z 19 ]</t>
    </r>
  </si>
  <si>
    <t>Die Angebotssumme wird zur Ermittlung der Wertungsreihenfolge herangezogen; jedoch nicht Vertragsbestandteil!</t>
  </si>
  <si>
    <r>
      <t xml:space="preserve">
Zur Bearbeitung wird die Excel-Arbeitsmappenansicht „Normal“ empfohlen.
Eintragungen in </t>
    </r>
    <r>
      <rPr>
        <b/>
        <sz val="10"/>
        <color theme="1"/>
        <rFont val="Arial"/>
        <family val="2"/>
      </rPr>
      <t>Felder mit blauem Hintergrund</t>
    </r>
    <r>
      <rPr>
        <sz val="10"/>
        <color theme="1"/>
        <rFont val="Arial"/>
        <family val="2"/>
      </rPr>
      <t xml:space="preserve"> sind dem </t>
    </r>
    <r>
      <rPr>
        <b/>
        <sz val="10"/>
        <color theme="1"/>
        <rFont val="Arial"/>
        <family val="2"/>
      </rPr>
      <t>Auftraggeber</t>
    </r>
    <r>
      <rPr>
        <sz val="10"/>
        <color theme="1"/>
        <rFont val="Arial"/>
        <family val="2"/>
      </rPr>
      <t xml:space="preserve"> vorbehalten. Eintragungen des Bieters sind unzulässig.
Die in den </t>
    </r>
    <r>
      <rPr>
        <b/>
        <sz val="10"/>
        <color theme="1"/>
        <rFont val="Arial"/>
        <family val="2"/>
      </rPr>
      <t>Teilen D und E rot hinterlegten Felder</t>
    </r>
    <r>
      <rPr>
        <sz val="10"/>
        <color theme="1"/>
        <rFont val="Arial"/>
        <family val="2"/>
      </rPr>
      <t xml:space="preserve"> sind vom </t>
    </r>
    <r>
      <rPr>
        <b/>
        <sz val="10"/>
        <color theme="1"/>
        <rFont val="Arial"/>
        <family val="2"/>
      </rPr>
      <t xml:space="preserve">Bieter </t>
    </r>
    <r>
      <rPr>
        <sz val="10"/>
        <color theme="1"/>
        <rFont val="Arial"/>
        <family val="2"/>
      </rPr>
      <t>zwingend zu befüllen, der Eintrag von "0" ist regelmäßig zulässig. Werden die Felder befüllt, wechselt die Farbe auf gelb.
Auf die Folgen unvollständiger oder unzulässiger Eintragungen des Bieters, insbesondere entsprechend der §§ 56 und 57 VgV, die auch unterschwellig entsprechend Anwendung finden können, wird hiermit hingewiesen.
Bei mehreren Angebotsdateien ist die "</t>
    </r>
    <r>
      <rPr>
        <b/>
        <sz val="10"/>
        <color theme="1"/>
        <rFont val="Arial"/>
        <family val="2"/>
      </rPr>
      <t>Angebotssumme</t>
    </r>
    <r>
      <rPr>
        <sz val="10"/>
        <color theme="1"/>
        <rFont val="Arial"/>
        <family val="2"/>
      </rPr>
      <t xml:space="preserve"> brutto" in Teil E vom Bieter manuell in das "Angebotsdokument" zu übertragen. Es gelten die Einheitspreise in der Angebotsdatei
Um unbeabsichtigten Änderungen insbesondere in den Formeln vorzubeugen, wurden die Tabellenblätter geschützt. </t>
    </r>
  </si>
  <si>
    <t>Abrechnungsstand vom: …</t>
  </si>
  <si>
    <r>
      <t xml:space="preserve">
Zur Bearbeitung wird die Excel-Arbeitsmappenansicht „Normal“ empfohlen.
Eintragungen in </t>
    </r>
    <r>
      <rPr>
        <b/>
        <sz val="10"/>
        <color theme="1"/>
        <rFont val="Arial"/>
        <family val="2"/>
      </rPr>
      <t>Felder mit blauem Hintergrund und roter Umrandung</t>
    </r>
    <r>
      <rPr>
        <sz val="10"/>
        <color theme="1"/>
        <rFont val="Arial"/>
        <family val="2"/>
      </rPr>
      <t xml:space="preserve"> (gekennzeichnet mit seitlichem roten Pfeil) sind vom </t>
    </r>
    <r>
      <rPr>
        <b/>
        <sz val="10"/>
        <color theme="1"/>
        <rFont val="Arial"/>
        <family val="2"/>
      </rPr>
      <t>Auftraggeber</t>
    </r>
    <r>
      <rPr>
        <sz val="10"/>
        <color theme="1"/>
        <rFont val="Arial"/>
        <family val="2"/>
      </rPr>
      <t xml:space="preserve"> zwingend auszufüllen. 
Es wird empfohlen, nichtbenötigte Tabellenblätter auszublenden (</t>
    </r>
    <r>
      <rPr>
        <b/>
        <sz val="10"/>
        <color theme="1"/>
        <rFont val="Arial"/>
        <family val="2"/>
      </rPr>
      <t>nicht löschen!</t>
    </r>
    <r>
      <rPr>
        <sz val="10"/>
        <color theme="1"/>
        <rFont val="Arial"/>
        <family val="2"/>
      </rPr>
      <t xml:space="preserve">). Dies ist auch mit ganzen Zeilen oder Spalten möglich.
Beim Einfügen von zusätzlichen Zeilen mit Kontrollkästchen, müssen die Zellverknüpfungen manuel angepasst werden.
Bei mehreren Angebotsdateien ist die Bezeichnung der Honorarangebotsdatei manuell in das "Angebotsdokument" zu übertragen.
Um unbeabsichtigten Änderungen insbesondere in den Formeln vorzubeugen, wurden die Tabellenblätter geschützt. </t>
    </r>
  </si>
  <si>
    <t>Z 1 und 2: - frei -</t>
  </si>
  <si>
    <r>
      <t xml:space="preserve">Vorläufiges Honorar </t>
    </r>
    <r>
      <rPr>
        <sz val="8"/>
        <color theme="1"/>
        <rFont val="Arial"/>
        <family val="2"/>
      </rPr>
      <t>(Abrechnung erfolgt nach tatsächlicher Menge)</t>
    </r>
  </si>
  <si>
    <t xml:space="preserve">Leistungen </t>
  </si>
  <si>
    <t>Honorar für Freiberufliche Dienstleistungen in Höhe von</t>
  </si>
  <si>
    <r>
      <t xml:space="preserve">Stundensätze für Leistungsänderungen </t>
    </r>
    <r>
      <rPr>
        <b/>
        <sz val="8"/>
        <color theme="1"/>
        <rFont val="Arial"/>
        <family val="2"/>
      </rPr>
      <t>(soweit nicht über Leistungsposition zu vergüten)</t>
    </r>
  </si>
  <si>
    <t>Vertreter</t>
  </si>
  <si>
    <t>Leistung</t>
  </si>
  <si>
    <t>D</t>
  </si>
  <si>
    <t>Leistungen</t>
  </si>
  <si>
    <t>Summe</t>
  </si>
  <si>
    <t>Z 4 bis 8: - frei -</t>
  </si>
  <si>
    <t>VII.27.4</t>
  </si>
  <si>
    <t>Projektsteuerung / Projektmanagement</t>
  </si>
  <si>
    <t>Nutzerprojektmanagement gem. AHO, Heft Nr. 19, Kap. 11</t>
  </si>
  <si>
    <t>Risikomanagement gem. AHO, Heft Nr. 19, Kap. 5</t>
  </si>
  <si>
    <t>Stakeholdermanagement gem. AHO, Heft Nr. 19, Kap. 3</t>
  </si>
  <si>
    <t>Handlungsbereich B</t>
  </si>
  <si>
    <t>Handlungsbereich C</t>
  </si>
  <si>
    <t>Handlungsbereich D</t>
  </si>
  <si>
    <t>Handlungsbereich E</t>
  </si>
  <si>
    <t>Handlungsbereich A</t>
  </si>
  <si>
    <t>Projektleiter</t>
  </si>
  <si>
    <t>Projektbearbeiter</t>
  </si>
  <si>
    <t>Projektassistent</t>
  </si>
  <si>
    <t>Summe Titel</t>
  </si>
  <si>
    <t>Maßnahmennr</t>
  </si>
  <si>
    <t>Maßnahme</t>
  </si>
  <si>
    <t>Vergabenr</t>
  </si>
  <si>
    <t>Bieter</t>
  </si>
  <si>
    <t>Angebot</t>
  </si>
  <si>
    <t>Index</t>
  </si>
  <si>
    <t>10.2 Nebenkosten  in %</t>
  </si>
  <si>
    <t xml:space="preserve">10 Nebenkosten </t>
  </si>
  <si>
    <t>12 Auftragssumme netto</t>
  </si>
  <si>
    <t>13 Mehrwertsteuer in %</t>
  </si>
  <si>
    <t>13 Mehrwertsteuer</t>
  </si>
  <si>
    <t>14 Auftragsumme brutto</t>
  </si>
  <si>
    <t>20 Wertungssumme netto</t>
  </si>
  <si>
    <t>21 Mehrwertsteuer</t>
  </si>
  <si>
    <t>22 Wertungssumme brutto</t>
  </si>
  <si>
    <t>Bezeichnung Besond Lstg</t>
  </si>
  <si>
    <t>EP-Preis</t>
  </si>
  <si>
    <t>Netto-GP-Preis</t>
  </si>
  <si>
    <t>Vertragsnr.:</t>
  </si>
  <si>
    <t>Projektstufe 1</t>
  </si>
  <si>
    <t>Projektstufe 3</t>
  </si>
  <si>
    <t>Projektstufe 2a</t>
  </si>
  <si>
    <t>Projektstufe 2b</t>
  </si>
  <si>
    <t>Projektstufe 4</t>
  </si>
  <si>
    <t>Projektstufe 5</t>
  </si>
  <si>
    <t>Mitwirken bei der Klärung der projektspezifischen Rahmenbedingungen</t>
  </si>
  <si>
    <t>Grundlagen:</t>
  </si>
  <si>
    <t>Ziele:</t>
  </si>
  <si>
    <t>Lieferobjekt:</t>
  </si>
  <si>
    <t>Konkretisierung der Leistungen:</t>
  </si>
  <si>
    <t xml:space="preserve">Mitwirken bei der Festlegung (PS 1 / LPH 1) und </t>
  </si>
  <si>
    <t>Fortschreibung (PS 2 / LPH 2 - PS 4 / LPH 8) der Projektziele</t>
  </si>
  <si>
    <t>Regelmäßige Kontrolle der Einhaltung der Projektziele</t>
  </si>
  <si>
    <t xml:space="preserve">Entwickeln, Abstimmen und Dokumentieren der projektspezifischen </t>
  </si>
  <si>
    <t>Änderungsmanagements</t>
  </si>
  <si>
    <t xml:space="preserve">Regelmäßige Kontrolle der Umsetzung der Planung der Planung </t>
  </si>
  <si>
    <t xml:space="preserve">Vorschlagen und Abstimmen der Schnittstellen und Prozesse der Planung </t>
  </si>
  <si>
    <t>Entwickeln und Abstimmen (PS 1 / LPH 1) und</t>
  </si>
  <si>
    <t xml:space="preserve">Projektstufe 1  </t>
  </si>
  <si>
    <t xml:space="preserve">Projektstufe 2a  </t>
  </si>
  <si>
    <t xml:space="preserve">Projektstufe 2b  </t>
  </si>
  <si>
    <t xml:space="preserve">Projektstufe 3  </t>
  </si>
  <si>
    <t xml:space="preserve">Projektstufe 4  </t>
  </si>
  <si>
    <t xml:space="preserve">Projektstufe 5  </t>
  </si>
  <si>
    <t xml:space="preserve">Summe Handlungsbereich A Grundleistungen </t>
  </si>
  <si>
    <t>A</t>
  </si>
  <si>
    <t>Grundleistungen</t>
  </si>
  <si>
    <t xml:space="preserve">Prüfbericht, Empfehlungen und/oder Entscheidungsvorschläge </t>
  </si>
  <si>
    <t>• Ordnen der Elemente nach einem vollständigen und widerspruchsfreien Identifikationsschlüssel</t>
  </si>
  <si>
    <t>Anmerkungen:</t>
  </si>
  <si>
    <t>Zu Beginn des Projektes ist es oftmals nicht sinnvoll oder möglich, den PSP bis in das letzte Detail zu strukturieren. Jedoch sind spätere vertiefende Darstellungen zu berücksichtigen und entsprechend der getroffenen Entscheidungen sind die damit verbundenen Änderungen in aktualisierten Plänen darzustellen.</t>
  </si>
  <si>
    <t>Vollständiger Überblick über die Prozesse und Schnittstellen der Planung sowie Grundlagen für eine reibungslose Zusammenarbeit</t>
  </si>
  <si>
    <t>Abgestimmte Prozesse und Schnittstellen für die Planung (zur Befüllung des Organisationshandbuches und für die noch ausstehenden oder ggf. anzupassenden Planerverträge)</t>
  </si>
  <si>
    <t>Abgestimmte Planung der Planung (aus PS 1)</t>
  </si>
  <si>
    <t>Empfehlungen und/oder Entscheidungsvorschläge für ggf. notwendige Anpassungen, ggf. Ergänzungen von Prozessen und Schnittstellen für die Planung (zur Fortschreibung des Organisationshandbuches)</t>
  </si>
  <si>
    <t>Allgemeines:</t>
  </si>
  <si>
    <t>Änderungsmanagement:</t>
  </si>
  <si>
    <t xml:space="preserve">Zu jeder Zeit Risiken so früh wie möglich erkennen, bewerten, vermeiden oder damit umgehen, z.B. durch Gegensteuerungsmaßnahmen  </t>
  </si>
  <si>
    <t xml:space="preserve">Definition und Vereinbarung der organisatorischen Rahmenbedingungen für einen möglichst reibungslosen Projektablauf.  </t>
  </si>
  <si>
    <t>Viele Grundlagen des Projektorganisationshandbuches werden in den vorangegangenen Leistungen des Handlungsbereiches A entwickelt und nun in einem projektspezifischen Organisationshandbuch zusammengefasst und in den jeweiligen Planungsphasen verfeinert.</t>
  </si>
  <si>
    <t>Multiprojektmanagement (MPM) gem. AHO, Heft Nr. 19, Kap. 4</t>
  </si>
  <si>
    <t>Leistungen der Mieterkoordination gem. AHO, Heft Nr. 19, Kap. 12</t>
  </si>
  <si>
    <t>Koordinieren von speziellen Organisationseinheiten des Auftraggebers</t>
  </si>
  <si>
    <t xml:space="preserve">Mitwirken bei Vorbereitung besonderer behördlicher Genehmigungsverfahren </t>
  </si>
  <si>
    <t>A.10</t>
  </si>
  <si>
    <t>A.9</t>
  </si>
  <si>
    <t>des Auftraggebers</t>
  </si>
  <si>
    <t>• Vorschlagen und Abstimmen der Schnittstellen und Prozesse der Planung (Planung der Planung)</t>
  </si>
  <si>
    <t xml:space="preserve">Organisationsvorgaben:
</t>
  </si>
  <si>
    <t>• (PS 1/LPH 1 -  PS 4/LPH 8) Mit dem Auftraggeber abgestimmte Protokolle (Projektbesprechungen)</t>
  </si>
  <si>
    <t>• (PS 1 / LPH 1 – PS 4 / LPH 8) Empfehlungen und/oder Entscheidungsvorschläge</t>
  </si>
  <si>
    <t>• (PS 2 / LPH 2 – PS 4 / LPH 8) Quartalsberichte, ggf. Monatsberichte</t>
  </si>
  <si>
    <t xml:space="preserve">• (PS 5/ LPH 8) Ergebnisbericht über die Kommunikationsstruktur (Informations-, Berichts-, und Protokollwesen)
</t>
  </si>
  <si>
    <t xml:space="preserve">• Sicherstellung einer laufenden, rechtzeitigen und umfassenden Information des Projektsteuerers durch den Auftraggeber über projektrelevante Informationen
</t>
  </si>
  <si>
    <t xml:space="preserve">• Reibungslose Kommunikation und rechtzeitige Information aller Projektbeteiligten
</t>
  </si>
  <si>
    <t xml:space="preserve">Zu Beginn der Planung sind 
</t>
  </si>
  <si>
    <t xml:space="preserve">• die relevanten Grundlagen der Planung 
</t>
  </si>
  <si>
    <t xml:space="preserve">• Definieren oder Überprüfen der Planungsziele für entsprechende Beauftragungen bzw. bereits beauftragte Planungsleistungen
</t>
  </si>
  <si>
    <t>• Dokumentation von Plänen (Stand der erstellten Pläne, Verteilung von Planlisten, Anforderungen von Planreproduktionen, Abkürzungsverzeichnis, etc.)</t>
  </si>
  <si>
    <t xml:space="preserve">  o Kostenstruktur zur Kostenermittlung, -kontrolle 
  o Terminplanungsstruktur
</t>
  </si>
  <si>
    <t xml:space="preserve">  o Budgetierungen
  o Inventarisierungen
</t>
  </si>
  <si>
    <t xml:space="preserve">• Aufstellen der Projektstrukturplanung (umgekehrte Baumstruktur) als Basis und Grundlage für die Projektarbeit so dass Strukturen z.B. für folgende Bereiche geschaffen sind: </t>
  </si>
  <si>
    <t xml:space="preserve">• Erstellen und Abstimmen (erst mit der Projektleitung, dann mit allen Projektbeteiligten) einer Projektstrukturplanung
</t>
  </si>
  <si>
    <t>- Objektorientierter Projektstrukturplan (PSP)
- Funktionsorientierter PSP</t>
  </si>
  <si>
    <t xml:space="preserve">- Phasenorientierter PSP
- Gemischtorientierter PSP (insbesondere bei langlaufenden Projekten)
</t>
  </si>
  <si>
    <t>Fortschreiben (PS 2 / LPH 2 bis PS 4 / LPH 8) der Projektstrukturplanung</t>
  </si>
  <si>
    <t xml:space="preserve">• Durch geeignete Stichproben:  
Analysieren und Bewerten, inwieweit die Entwicklung der Planung (Planung der Planung) auf die Projektziele ausgerichtet ist:
</t>
  </si>
  <si>
    <t xml:space="preserve">  o Stichprobenartige Analysen zu unterschiedlichen Themenstellungen
  o Teilnahme an Planungsbesprechungen</t>
  </si>
  <si>
    <t xml:space="preserve">• Laufende Kontrolle der Einhaltung der Projektziele 
</t>
  </si>
  <si>
    <t xml:space="preserve">• Erstellen von Prüfberichten mit Empfehlungen. Dies gilt unabhängig von der zum Abschluss einer Planungsphase durchzuführenden Ergebnisdokumentation der Planungsbeteiligten.
</t>
  </si>
  <si>
    <t>• rechtzeitiges Erkennen von Zielkonflikten zwischen Projektleitung, Nutzer, Planer und sonstigen Projektbeteiligten</t>
  </si>
  <si>
    <t>• Hinweisen auf bestehende Problempunkte</t>
  </si>
  <si>
    <t xml:space="preserve">• Bei eventuellen Abweichungen im Projektverlauf: Entscheidung herbeiführen und Fortschreiben der Projektziele </t>
  </si>
  <si>
    <t>• Sicherstellen eines optimalen Projektablaufes und Einhaltung der Ziele.</t>
  </si>
  <si>
    <t>• Schaffung von belastbaren Grundlagen für die Planung, Ausschreibung und Bauausführung zur Umsetzung der Bedarfsanforderungen (Qualitäten) sowie der Kosten- und Terminziele.</t>
  </si>
  <si>
    <t>A.2</t>
  </si>
  <si>
    <t xml:space="preserve">Die vorliegenden Rahmenbedingungen und projektspezifischen Festlegungen sind hinsichtlich Vollständigkeit, Plausibilität und Belastbarkeit zu </t>
  </si>
  <si>
    <t>• hinterfragen
• weiter zu differenzieren</t>
  </si>
  <si>
    <t xml:space="preserve">• ergänzen
• dokumentieren. </t>
  </si>
  <si>
    <t>A.1</t>
  </si>
  <si>
    <t>A.4</t>
  </si>
  <si>
    <t>A.3</t>
  </si>
  <si>
    <t>A.5</t>
  </si>
  <si>
    <t>A.6</t>
  </si>
  <si>
    <t>A.7</t>
  </si>
  <si>
    <t>A.8</t>
  </si>
  <si>
    <t>Honorar für die Leistungen Handlungsbereich A wird vereinbart in Höhe von</t>
  </si>
  <si>
    <t>siehe Teile A-E</t>
  </si>
  <si>
    <t>9.3</t>
  </si>
  <si>
    <t>9.4</t>
  </si>
  <si>
    <t>9.5</t>
  </si>
  <si>
    <t>9.6</t>
  </si>
  <si>
    <t>Honorar für die Leistungen Handlungsbereich B wird vereinbart in Höhe von</t>
  </si>
  <si>
    <t>Honorar für die Leistungen Handlungsbereich C wird vereinbart in Höhe von</t>
  </si>
  <si>
    <t>Honorar für die Leistungen Handlungsbereich D wird vereinbart in Höhe von</t>
  </si>
  <si>
    <t>Honorar für die Leistungen Handlungsbereich E wird vereinbart in Höhe von</t>
  </si>
  <si>
    <t>Projektstufe 1 Grundleistungen</t>
  </si>
  <si>
    <t>Projektstufe 1 Besondere Leistungen</t>
  </si>
  <si>
    <t>Projektstufe 2a Grundleistungen</t>
  </si>
  <si>
    <t>Projektstufe 2a Besondere Leistungen</t>
  </si>
  <si>
    <t>Projektstufe 2b Grundleistungen</t>
  </si>
  <si>
    <t>Projektstufe 2b Besondere Leistungen</t>
  </si>
  <si>
    <t>Projektstufe 3 Grundleistungen</t>
  </si>
  <si>
    <t>Projektstufe 3 Besondere Leistungen</t>
  </si>
  <si>
    <t>Projektstufe 4 Grundleistungen</t>
  </si>
  <si>
    <t>Projektstufe 4 Besondere Leistungen</t>
  </si>
  <si>
    <t>Projektstufe 5 Grundleistungen</t>
  </si>
  <si>
    <t>Projektstufe 5 Besondere Leistungen</t>
  </si>
  <si>
    <t>B</t>
  </si>
  <si>
    <t>C</t>
  </si>
  <si>
    <r>
      <t>Qualitäten und Quantitäten</t>
    </r>
    <r>
      <rPr>
        <sz val="8"/>
        <color rgb="FF0070C0"/>
        <rFont val="Arial"/>
        <family val="2"/>
      </rPr>
      <t xml:space="preserve">
</t>
    </r>
  </si>
  <si>
    <t>B.1</t>
  </si>
  <si>
    <t>Überprüfen der Bedarfsplanung auf Vollständigkeit und Plausibilität</t>
  </si>
  <si>
    <t>• Präzisierung der Projektziele durch Definition von Anforderungen
• Belastbare Planungsgrundlagen</t>
  </si>
  <si>
    <t>• Ergebnisbericht zur Bedarfsplanung / Dokumentation etwaigen Bearbeitungsbedarfes 
• Entscheidungsvorschläge bzgl. Anpassungen</t>
  </si>
  <si>
    <t>B.2</t>
  </si>
  <si>
    <r>
      <t>Verträge und Versicherungen</t>
    </r>
    <r>
      <rPr>
        <sz val="8"/>
        <color rgb="FF0070C0"/>
        <rFont val="Arial"/>
        <family val="2"/>
      </rPr>
      <t xml:space="preserve">
</t>
    </r>
  </si>
  <si>
    <t>E.1</t>
  </si>
  <si>
    <t xml:space="preserve">Im Regelfall sind im Baufachlichen Gutachten die Vergabe- und Vertragsstruktur sowie die Planungsmethode festgelegt. </t>
  </si>
  <si>
    <t>Die vorhandenen Festlegungen sind zu analysieren und bei Bedarf in Abstimmung mit dem AG zu konkretisieren und weiter zu entwickeln.</t>
  </si>
  <si>
    <t>E.2</t>
  </si>
  <si>
    <t>Teil E</t>
  </si>
  <si>
    <t>• Vertragsrechtlich eindeutige und widerspruchsfreie Regelungen zwischen dem Auftraggeber und den Planungsbeteiligten hinsichtlich Leistungsinhalt, vertragliche definiertem Umfang und Honorar</t>
  </si>
  <si>
    <t>• Lückenlose Leistungszuordnung ohne Überschneidungen</t>
  </si>
  <si>
    <t>Empfehlungen für Vertragsstrukturen, Schnittstellen und Leistungsbilder der Planung sowie zu projektspezifisch erforderlichen Besonderen Leistungen</t>
  </si>
  <si>
    <t>Klärung, welche Leistungen die fachlich Beteiligten bei der Nutzungskostenplanung in den weiteren Planungsphasen zu erbringen haben.</t>
  </si>
  <si>
    <t xml:space="preserve">Falls noch keine Planerverträge abgeschlossen wurden: </t>
  </si>
  <si>
    <t>Erstellen einer Entscheidungsvorlage hinsichtlich einer getrennten Beauftragung von Planungs- und Ausführungsleistungen mit Darstellung und Bewertung der technischen und wirtschaftlichen Schnittstellenprobleme, inkl. Lösungsvorschlag.</t>
  </si>
  <si>
    <t>E.3</t>
  </si>
  <si>
    <t>Abgestimmte Dokumente für das Vergabeverfahren</t>
  </si>
  <si>
    <t>E.4</t>
  </si>
  <si>
    <t>Vorschlagen der Vertragstermine und –fristen für die Planungsverträge</t>
  </si>
  <si>
    <t>Realistische und sinnvolle Vorschläge für Vertragstermine in den Planerverträgen.</t>
  </si>
  <si>
    <t>Vertragsterminlisten für Planungstermine</t>
  </si>
  <si>
    <t xml:space="preserve">
Bei bereits versendeten Vertragsunterlagen oder bereits geschlossenen Verträgen:</t>
  </si>
  <si>
    <t>• Entwickeln von ersten Kapazitätsüberlegungen und Abstimmung mit den Planern</t>
  </si>
  <si>
    <t>• Die bereits genannten oder vereinbarten Vertragstermine sind zu plausibilisieren und ggf. sind Vorschläge zu Anpassung der Vertragstermine zu machen und mit dem AG abzustimmen. Ggf. ist der Auftraggeber bei den Verhandlungen mit den zu beauftragenden oder bereits beauftragten Planern zu unterstützen.</t>
  </si>
  <si>
    <t>Insbesondere ist darauf zu achten, dass Planungszeiträume im iterativen Planungsprozess in auskömmlicher Form zwischen den an der Planung fachlich Beteiligten verteilt sind und für die Fachplaner noch ausreichende Planungszeiträume zur Verfügung stehen.</t>
  </si>
  <si>
    <t>E.5</t>
  </si>
  <si>
    <t>Mitwirken bei der Erstellung eines Versicherungskonzeptes für das Gesamtprojekt</t>
  </si>
  <si>
    <t>E.6</t>
  </si>
  <si>
    <t xml:space="preserve">Mitwirken bei der Durchsetzung von Vertragspflichten gegenüber den Beteiligten </t>
  </si>
  <si>
    <t>• Abgeschlossene Verträge
• Definition der Projektziele (Qualitäten, Kosten Termine)</t>
  </si>
  <si>
    <t xml:space="preserve">Vertragsgemäße Leistungserbringung der beauftragen Projektbeteiligten </t>
  </si>
  <si>
    <t>• Entscheidungsvorschläge
• Dokumentation von Vertragsverstößen</t>
  </si>
  <si>
    <t>E.7</t>
  </si>
  <si>
    <t xml:space="preserve">Prüfen und Freigabevorschläge zu Vergütungsnachträgen von Planungsbeteiligten </t>
  </si>
  <si>
    <t xml:space="preserve">• Prüfberichte
• Empfehlungen
• Vorbereitung Beauftragung
</t>
  </si>
  <si>
    <t>E.8</t>
  </si>
  <si>
    <t>Fortgeschriebene Empfehlungen und Dokumentation der abgestimmten Vergabe- und Vertragsstruktur</t>
  </si>
  <si>
    <t>E.9</t>
  </si>
  <si>
    <t xml:space="preserve">Überprüfen der Vertragsunterlagen für die Vergabeeinheiten auf Vollständigkeit und </t>
  </si>
  <si>
    <t>Plausibilität sowie Bestätigung der Versandfertigkeit</t>
  </si>
  <si>
    <t>Vollständigkeit und Überschneidungsfreiheit der zu übergebenden Leistungen (z.B. anhand einer Leistungsbeschreibung mit Leistungsverzeichnis bzw. Leistungsbeschreibungen mit Leistungsprogramm)</t>
  </si>
  <si>
    <t>Ergebnisberichte</t>
  </si>
  <si>
    <t>E.10</t>
  </si>
  <si>
    <t xml:space="preserve">Fachliches Absichern der Auftraggeberentscheidung bei der Vergabe </t>
  </si>
  <si>
    <t>Vergabevorschläge</t>
  </si>
  <si>
    <t>Nach Abschluss und Auswertung der Vergabeverhandlungen:</t>
  </si>
  <si>
    <t>E.11</t>
  </si>
  <si>
    <t xml:space="preserve">Überprüfen der Nachtragsprüfungen durch die Objektüberwachung und </t>
  </si>
  <si>
    <t>Mitwirken bei der Beauftragung</t>
  </si>
  <si>
    <t>• Prüfvermerk mit Freigabevorschlag zu den durch die Objektüberwachungen geprüften Nachträgen der ausführenden Unternehmen</t>
  </si>
  <si>
    <t>• Empfehlungen
• Vorbereitung Beauftragung</t>
  </si>
  <si>
    <t>E.12</t>
  </si>
  <si>
    <t>Nachtragsangebote der ausführenden Firmen</t>
  </si>
  <si>
    <t>• Reaktion auf den Nachtragseingang in formaler, inhaltlicher und strategischer Hinsicht
• Beschaffung bzw. Anforderung erforderlicher Unterlagen</t>
  </si>
  <si>
    <t>• Bei Bestätigung des Anspruches dem Grunde nach: Prüfung des Anspruches der Höhe nach, ggf. unter Hinzuziehung eines Sachverständigen</t>
  </si>
  <si>
    <t>• Prüfung der Möglichkeit von Gegenforderungen, Verhandlungsmanagement mit Vorbereitung von Ort, Zeit und Ablauf</t>
  </si>
  <si>
    <t xml:space="preserve">Mitwirken bei der Planung, Vorbereitung und Durchführung der </t>
  </si>
  <si>
    <t>Feststellung der Fertigstellung des Werkes ohne wesentliche Mängel</t>
  </si>
  <si>
    <t>Prüfberichte und Empfehlungen</t>
  </si>
  <si>
    <t> die vollständige Aufnahme von Restleistungen
 die vollständige Aufnahme von Mängeln
 etwaiger verwirkter Vertragsstrafen</t>
  </si>
  <si>
    <t>• Feststellen eines etwaigen Handlungsbedarfes
• Beratung des Auftraggebers</t>
  </si>
  <si>
    <t>E.13</t>
  </si>
  <si>
    <t>Notwendige Projektunterlagen und Dokumentationen</t>
  </si>
  <si>
    <t>Informationsbeschaffung und Empfehlungen</t>
  </si>
  <si>
    <t>• Veranlassen der Zusammenstellung der notwendigen Projektunterlagen und Dokumentationen</t>
  </si>
  <si>
    <t>E.14</t>
  </si>
  <si>
    <t>Mitwirken bei der rechtsgeschäftlichen Abnahme der Planungsleistungen</t>
  </si>
  <si>
    <t xml:space="preserve">Auftraggeberseitige Anerkennung der vertragsgemäßen, frei von wesentlichen Sach- und Rechtsmängeln erbrachten Planungsleistungen </t>
  </si>
  <si>
    <t>Entscheidungsvorschläge und Prüfberichte</t>
  </si>
  <si>
    <t>speziellen Informationssystemen (z.B. für Facility Management)</t>
  </si>
  <si>
    <t xml:space="preserve">Mitwirken bei der Auswahl, Beschaffung, dem Aufbau und der Einführung  von </t>
  </si>
  <si>
    <t>Teil D5</t>
  </si>
  <si>
    <t>Teil D4</t>
  </si>
  <si>
    <t>Teil D3</t>
  </si>
  <si>
    <t>Teil D2</t>
  </si>
  <si>
    <t>Teil D1</t>
  </si>
  <si>
    <t>D1</t>
  </si>
  <si>
    <t>D2</t>
  </si>
  <si>
    <t>D3</t>
  </si>
  <si>
    <t>D4</t>
  </si>
  <si>
    <t>D5</t>
  </si>
  <si>
    <t xml:space="preserve">Im Rahmen der Definition von Planungszielen geht es u.a. um die Optimierung der Flächenproportionen durch möglichst hohe Anteile der Hauptnutzflächen an der Bruttogrundfläche und die Anpassungsfähigkeit durch Flexibilität und Variabilität. </t>
  </si>
  <si>
    <t>Mit der Verabschiedung der Bedarfsplanung werden die Qualitätsziele des Projektes festgelegt und damit eine bestimmte Funktionalität, z.B. durch attraktive funktionale Arbeitsbereiche eines Verwaltungsgebäudes, ausschlaggebend präzisiert.</t>
  </si>
  <si>
    <t xml:space="preserve">Mitwirken bei der Klärung von Grundstücks- und Standortfragen und </t>
  </si>
  <si>
    <t xml:space="preserve">bei der Beschaffung der relevanten Unterlagen </t>
  </si>
  <si>
    <t>(im Regelfall keine Beauftragung, ggf. eigenständige Ausformulierung des Leistungsbildes vornehmen)</t>
  </si>
  <si>
    <t>B.3.1</t>
  </si>
  <si>
    <t>Überprüfen der Ergebnisdokumentation der Planungsbeteiligten -</t>
  </si>
  <si>
    <t>Grundlagenermittlung</t>
  </si>
  <si>
    <t>Belastbare Planungsgrundlagen zur Vermeidung von späteren Fehlern in der Planung und Ausführung und daraus resultierenden Störungen im Projekt</t>
  </si>
  <si>
    <t>• Ergebnisbericht zur Überprüfung der Grundlagenermittlung der Planungsbeteiligten
• Entscheidungsvorschläge bei Abweichungen</t>
  </si>
  <si>
    <t>• für Abhilfe sorgen, bei fehlenden Angaben in der Bedarfsplanung und bei standortrelevanten Unterlagen im Hinblick auf die gestellte Planungsaufgabe oder notwendig werdender Voruntersuchungen (z.B. Bestandgebäude).</t>
  </si>
  <si>
    <t>• Abschließende Überprüfung der Ergebnisdokumentation der Planungsbeteiligten auf Vollständigkeit, Konsistenz mit den Planungszielen und Plausibilität</t>
  </si>
  <si>
    <t>B.3.2</t>
  </si>
  <si>
    <t>• Vermeidung/Reduzierung von Änderungsprozessen in der weiteren Planung
• In PS 2b/LPH 3/4: Genehmigungsfähigkeit liegt vor</t>
  </si>
  <si>
    <t>• In PS 3/LPH 5: Ausführungsreife der Planung liegt vor
• Minderung von Störungen und Nachtragsrisiken in der Ausführung</t>
  </si>
  <si>
    <t xml:space="preserve">• Ergebnisberichte zur Ergebnisdokumentation der Planung (je Leistungsphase) mit Empfehlung zum weiteren Vorgehen  </t>
  </si>
  <si>
    <t>• Fortlaufende Informationen (in geeigneter Form) über Erkenntnisse der planungsbegleitenden Konformitätsprüfung.</t>
  </si>
  <si>
    <t>• in PS 2b /LPH 4: Bestätigung, dass die Genehmigungsplanung vollständig und widerspruchsfrei ist und die Genehmigung zu erwarten ist</t>
  </si>
  <si>
    <t>• Entscheidungsvorschläge bei Abweichungen</t>
  </si>
  <si>
    <t>• Vergleichen der Planungs- und Planungszwischenergebnisse (im Planungsprozess und zum Abschluss der LPH 2, 3, 4, 5) mit den vorgegebenen Projektzielen</t>
  </si>
  <si>
    <t>• Feststellung von Abweichungen und Widersprüchen und Herbeiführen der erforderlichen Klärungen (mit den Projektbeteiligten) unter Berücksichtigung alternativer Lösungen</t>
  </si>
  <si>
    <t xml:space="preserve">• Erstellen von schriftlichen Ergebnisberichten zum Phasenabschluss der jeweiligen Leistungsphase nach HOAI </t>
  </si>
  <si>
    <t>• Schriftliche Empfehlungen an den Auftraggeber zur weiteren Vorgehensweise</t>
  </si>
  <si>
    <t>In PS 2a / LPH 2:</t>
  </si>
  <si>
    <t>• Plausibilitätsprüfung der Vorplanungsunterlagen (LPH 2 HOAI)
Im Rahmen der Plausibilitätsprüfung der Vorplanungsunterlagen (LPH 2 HOAI) ergeben sich z.B. folgende Fragestellungen:</t>
  </si>
  <si>
    <t>o Haben die Planer alle beauftragten Leistungen bis zum Abschluss der LPH 2 HOAI vertragsgemäß erbracht? Sind insbesondere in ausreichendem Maße alle notwendigen Varianten nach gleichen Anforderungen untersucht worden?</t>
  </si>
  <si>
    <t xml:space="preserve">o Liegen die erforderlichen Entscheidungen des AG für die Fortführung vor?
o Wurden die wesentlichen Randbedingungen und Prozesse geklärt?
o Ist die Kostenschätzung nach DIN 276 vollständig? </t>
  </si>
  <si>
    <t>o Besteht Konformität zwischen den Planunterlagen, der Objektbeschreibung, den angesetzten Qualitäten und Quantitäten, den Berechnungen und der Kostenschätzung?</t>
  </si>
  <si>
    <t>o Sind die Vorplanungsergebnisse der anderen an der Planung Beteiligten, insbesondere der Tragwerksplanung und der Technischen Ausrüstung, ausreichend koordiniert und in die Objektplanung integriert worden?</t>
  </si>
  <si>
    <t>o Wurde ein mit den anderen an der Planung Beteiligten abgestimmter Terminplan vorgelegt, der die wesentlichen Vorgänge des Planungs- und Bauablaufes enthält und stimmt dieser mit dem abgestimmten Rahmenterminplan und Steuerungsterminplan überein? Wenn nicht, welche Steuerungsmaßnahmen sind sinnvoll und möglich?</t>
  </si>
  <si>
    <t>o Liegen die Voraussetzungen für die Erbringung der Entwurfsplanung vollständig und mängelfrei vor?</t>
  </si>
  <si>
    <t>In PS 2b / LPH 3:</t>
  </si>
  <si>
    <t>Das Ergebnis stellt das Bau-Soll mit dem Reifegrad der Entwurfsplanung dar. Es ist maßgebend für alle weiteren Planungsphasen und die Honorierung der Projektbeteiligten. Die Aufgaben des Projektsteuerers sind:</t>
  </si>
  <si>
    <t>o Liegen die erforderlichen Entscheidungen des AG für die Fortführung vor?
o Wurden die wesentlichen Randbedingungen und Prozesse geklärt</t>
  </si>
  <si>
    <t xml:space="preserve">o Ist die Kostenberechnung nach DIN 276 vollständig? 
o Sind die Mengen und Kostenansätze aus der vertieften Kostenberechnung plausibel? </t>
  </si>
  <si>
    <t xml:space="preserve">o Sind die besonderen Kosten (Bedingt z.B. aus Besonderheiten aus der Nutzung, des Grundstücks, der Baukonstruktion, sonstiger besonderer Anforderungen die über die Anforderungen von Vergleichsprojekten hinausgehen) vollständig und in ausreichender Höhe berücksichtigt? </t>
  </si>
  <si>
    <t>überein? Wenn nicht, welche Steuerungsmaßnahmen sind sinnvoll und möglich?</t>
  </si>
  <si>
    <t>o Sind alle Ergebnisse sonstiger Gutachter in den Ergebnissen der Entwurfsplanung berücksichtigt worden (z.B. Gutachter für Denkmalschutz, Schadstoffe, Baugrund, Schallemmission und –immission, Lichttechnik, Fassadentechnik, Bühnentechnik, etc.)?</t>
  </si>
  <si>
    <t>o Wurden Möglichkeiten zur Optimierung der Planung genutzt?
o Liegt eine umfassende und möglichst nach Kostengruppen der DIN 276 gegliederte Objektbeschreibung vor?</t>
  </si>
  <si>
    <t>o Wurde der Terminplan aus der Vorplanung fortgeschrieben und stimmt dieser mit dem abgestimmten Rahmenterminplan und Steuerungsterminplan überein? Wenn nicht, welche Steuerungsmaßnahmen sind sinnvoll und möglich?</t>
  </si>
  <si>
    <t>In PS 2b / LPH 4:</t>
  </si>
  <si>
    <t>In PS 3 / LPH 5:</t>
  </si>
  <si>
    <t>Die Ergebnisdokumentation der Ausführungsplanung kann i.d.R. nicht wie bei Vor- oder Entwurfsplanung in einem Zuge, sondern nur in Abschnitten erfolgen. Die Zeitpunkte der Überprüfung ergeben sich aus den Planungsvorgaben.</t>
  </si>
  <si>
    <t>• Überprüfen der Ausführungsplanung, die in vier wesentliche Bereiche zu unterteilen ist:</t>
  </si>
  <si>
    <t>o Sicherstellung der durchgängigen Verwendung des festgelegten Kennzeichnungssystems (AKS / BAS) über alle Planungsbereiche entsprechend den vertraglichen Verpflichtungen</t>
  </si>
  <si>
    <t>o Ob die wesentlichen Detailpunkte für das jeweilige Gewerk erfasst sind
o Ob die Koordination mit den anderen an der Planung fachlich Beteiligten erfolgt ist</t>
  </si>
  <si>
    <t>o Ob die qualitativen Vorgaben aus der Entwurfsplanung sowie der Bemusterung richtig umgesetzt wurden</t>
  </si>
  <si>
    <t>o Einfordern von ggf. notwendig werdenden ergänzenden Details während der Ausführung</t>
  </si>
  <si>
    <t> Materialbestellungen
 Vorproduktion
 Ausführung auf der Baustelle</t>
  </si>
  <si>
    <t>• Dokumentieren der Ergebnisse und Erstellen von Ergebnisberichten</t>
  </si>
  <si>
    <t>B.4</t>
  </si>
  <si>
    <t xml:space="preserve">Überprüfen der von den Planungsbeteiligten erstellten Leistungsverzeichnisse, </t>
  </si>
  <si>
    <t>• Bauablaufplanung mit Aussagen, welche Provisorien, Betreiberleistungen, Wartungsleistungen, Schutzmaßnahmen etc. gebraucht werden.  (Beispiele: Schachtausbau, Winterbaubeheizung oder prov. Regenwasserableitung)</t>
  </si>
  <si>
    <t>• Schnittstellenabstimmungen zwischen den Leistungsbeschreibungen (z.B. 6 c) Leistungsbild TA</t>
  </si>
  <si>
    <t xml:space="preserve">• Vergabe der Leistung oder Lieferung an einen geeigneten, zuverlässigen und leistungsfähigen Bieter  
• Bezuschlagung des wirtschaftlichsten Angebotes </t>
  </si>
  <si>
    <t>• Überprüfung der von den Planungsbeteiligten erstellten Leistungsverzeichnisse</t>
  </si>
  <si>
    <t xml:space="preserve">o Zunächst klären, ob die planerischen Voraussetzungen für die Erstellung der jeweiligen Ausschreibung vorliegen </t>
  </si>
  <si>
    <t>o der Einhaltung der strukturellen Vorgaben wie Unterteilung in Bauabschnitte, Lose und Titel</t>
  </si>
  <si>
    <t>o Konformität zur Kostenstruktur (z.B. Umschlüsselung von DIN 276 in vergabeorientierte Kostenkontrolleinheiten)</t>
  </si>
  <si>
    <t xml:space="preserve">o der Produktneutralität
o der VOB-Konformität </t>
  </si>
  <si>
    <t>o Bei Vorliegen einer gewerkeorientierten Kostenberechnung: Abgleich mit dem vorliegenden Leistungsverzeichnis</t>
  </si>
  <si>
    <t xml:space="preserve">o Bei Vorliegen einer „qualifizierten“ Kostenberechnung nach DIN 276 mit Zuordnung zu Einzelgewerken: Abgleich mit dem vorliegenden Leistungsverzeichnis </t>
  </si>
  <si>
    <t>o Überprüfen der Auswertungen der Objekt- und Fachplaner auf Plausibilität und Wirtschaftlichkeit, insbesondere bei Vorliegen von Nebenangeboten oder Sondervorschlägen</t>
  </si>
  <si>
    <t xml:space="preserve">Beratung / Abstimmung des ggf. erforderlichen Aufklärungsbedarfs (nur so viel wie tatsächlich nötig!) </t>
  </si>
  <si>
    <t>o Bestätigung des jeweiligen Vergabevorschlags
o Empfehlung von Abweichungen vom jeweiligen Vergabevorschlag</t>
  </si>
  <si>
    <t>B.5</t>
  </si>
  <si>
    <t xml:space="preserve">Analysieren, Bewerten und Steuern der Leistungen der Planungsbeteiligten, </t>
  </si>
  <si>
    <t xml:space="preserve">insbesondere der Koordinations- und Integrationsleistungen des Objektplaners und (wenn beauftragt) des TGA-Koordinators </t>
  </si>
  <si>
    <t xml:space="preserve">• Grundleistungen Projektsteuerung zu Organisationsvorgaben wie z.B. die Definition der Schnittstellen zwischen Bauherrn, Projektleitung, Projektsteuerung, und Planungsbeteiligten </t>
  </si>
  <si>
    <t>• Verträge der Planungsbeteiligten
• Steuerungsterminplan</t>
  </si>
  <si>
    <t>Entscheidungsvorschläge zu Anpassungsmaßnahmen</t>
  </si>
  <si>
    <t xml:space="preserve">• Kontinuierliches Überprüfen, Analysieren und Bewerten </t>
  </si>
  <si>
    <t xml:space="preserve">o der Planungsprozesse im Hinblick auf die Leistungen /Leistungsverpflichtungen /Vertragserfüllungen der einzelnen Planungsbeteiligten </t>
  </si>
  <si>
    <t>o der Koordinations- und Integrationsleistungen des Objektplaners
o der Mitwirkungsverpflichtungen der Fachplaner</t>
  </si>
  <si>
    <t>o der Weiterentwicklung der Grundlagen
 mit den vorgegebenen Projektzielen (Qualitäten, Kosten, Termine)</t>
  </si>
  <si>
    <t>• steuerndes Eingreifen bei Bedarf durch aktives Vorschlagen von Anpassungsmaßnahmen</t>
  </si>
  <si>
    <t>• Dafür Sorge tragen, dass der Auftraggeber, auf Basis von Entscheidungsvorlagen mit Empfehlungen, rechtzeitig alle erforderlichen Entscheidungen trifft, um den Planungsfortschritt nicht zu gefährden.</t>
  </si>
  <si>
    <t>• Erstellen einer Schnittstellenliste (auf Basis der Ergebnisse der zugrundeliegenden Grundleistungen / Projektsteuerung)</t>
  </si>
  <si>
    <t xml:space="preserve">Im Rahmen der Planungsphasen erfolgt dann die Koordination der an der fachlich Beteiligten (Mitwirkungspflichten!) durch den Objektplaner und Integration in seine eigenen Planungen im Rahmen seines gesamten Leistungsbildes. </t>
  </si>
  <si>
    <t>Vom Projektsteuerer sind die Koordinations- und Mitwirkungsleistungen  im Hinblick eines vertragskonformen Zusammenwirkens der Beteiligten zu überprüfen.</t>
  </si>
  <si>
    <t>Die Koordinationsleistungen der Objekt- und Fachplaner bleiben in den einzelnen Projektphasen von den Leistungen der Projektsteuerung unberührt.</t>
  </si>
  <si>
    <t>o Vollständigkeit
o Den erreichten Koordinationsgrad</t>
  </si>
  <si>
    <t xml:space="preserve">• Bei Defiziten, Vorschlagen von Anpassungsmaßnahmen und
• Herbeiführen der Entscheidung durch den Auftraggeber  </t>
  </si>
  <si>
    <t>In dieser Projektstufe nimmt erfahrungsgemäß die Anzahl der Änderungen bzw. Konkretisierungen  aufgrund der intensiven Auseinandersetzung der Projektbeteiligten mit der Planungsaufgabe zu:</t>
  </si>
  <si>
    <t>Anhand von Baubesprechungsprotokollen, der Dokumentation des Bauablaufes (Bautagebuch), Terminplänen, Schriftverkehrs mit Firmen, Rechnungen, sowie bei Bedarf durch Teilnahme an Baubesprechungen etc.:</t>
  </si>
  <si>
    <t>Falls Leistungs- und damit Vertragsdefizite vorliegen: 
• Erstellen von Entscheidungsvorschlägen mit Handlungsempfehlungen</t>
  </si>
  <si>
    <t>• Zielorientiertes Besprechen der Leistungsdefizite mit der Objektüberwachung  
• Abstellen der Leistungsdefizite</t>
  </si>
  <si>
    <t>B.6</t>
  </si>
  <si>
    <t>Steuern der Bemusterungsplanung</t>
  </si>
  <si>
    <t>Planungen der Objekt- und Fachplaner sowie Vorstellungen des Bauherrn</t>
  </si>
  <si>
    <t>• Optimierte Entscheidungsprozesse</t>
  </si>
  <si>
    <t>• Grundlagen für die Bemusterung durch die Planungsbeteiligten und ausführenden Firmen zu schaffen</t>
  </si>
  <si>
    <t>Abgestimmte Bemusterungsplanung auf Basis der Bemusterungsliste mit Dokumentation oder Vorgaben zur Dokumentation und Aufbewahrung</t>
  </si>
  <si>
    <t>• Rechtzeitige Koordinierender Konzeption der Bemusterung zwischen den Beteiligten (Bauherr/Auftraggeber, Objektplaner, Fachplaner)</t>
  </si>
  <si>
    <t>o Umsetzung in den Leistungsbeschreibungen, Klärung von Kostenauswirkungen von Änderungen bei den techn. Spezifikationen im Rahmen der Bemusterung</t>
  </si>
  <si>
    <t>o Dafür Sorge tragen, dass eine klare Struktur der zu bemusternden Objekte/Gegenstände 
entsteht</t>
  </si>
  <si>
    <t>o Im Zusammenwirken mit den Projektbeteiligten, Vorschlagen von Hilfsmitteln zur Abwicklung der Bemusterungsvorgänge</t>
  </si>
  <si>
    <t>o Festlegen, auf welcher Basis die Entscheidungen zu treffen sind (Bemusterung vor Ort, Materialmuster, Handmuster, technische Datenmuster, Fassadenmuster, Musterräume, Musterwände für Brandschutzdurchführungen, etc.)</t>
  </si>
  <si>
    <t>o Erstellen von Entscheidungsvorschlägen mit Handlungsempfehlungen</t>
  </si>
  <si>
    <t>• Erstellen und (mit dem Auftraggeber) Abstimmen einer Bemusterungsliste zur Befüllung und Fortschreibung durch die Planungsbeteiligten, sowie fortlaufendes Überprüfen der Liste</t>
  </si>
  <si>
    <t>• Dokumentation / Aufbewahrung bis zur Abrechnung</t>
  </si>
  <si>
    <t>B.7</t>
  </si>
  <si>
    <t xml:space="preserve">Anlassbezogenes örtliches Analysieren und Bewerten der Leistung der </t>
  </si>
  <si>
    <t>Objektüberwachung</t>
  </si>
  <si>
    <t>• Frühzeitiges Erkennen von Abweichungen und Gefährdung von Projektzielen</t>
  </si>
  <si>
    <t>• Berichte über Ergebnisse der Analyse und Bewertung 
• Entscheidungsvorschläge mit Handlungsempfehlungen für Anpassungsmaßnahmen</t>
  </si>
  <si>
    <t xml:space="preserve">o Ihre Durchsetzungsfähigkeit im Hinblick auf die ausführenden Firmen zur Vermeidung (soweit wie möglich) von </t>
  </si>
  <si>
    <t> Qualitativen Mängeln
 Verzögerungen im Bauablauf
 Kostensteigerungen</t>
  </si>
  <si>
    <t>o Das Herbeiführen ggf. erforderlicher Mängelbeseitigungsmaßnahmen (die Ausführungsvorgaben betreffend)
o Das „Störungsmanagement“ für Mängel aus der Planung und Ausführung</t>
  </si>
  <si>
    <t>o Umgang mit Leistungsverweigerungen Beteiligter
o Umgang mit Witterungsereignissen oder sonstiger besonderer Ereignisse wie z.B. Pandemien</t>
  </si>
  <si>
    <t> Vollständigkeitsprüfung der übergebenen Unterlagen
 Inhaltliche Überprüfung der übergebenen Unterlagen</t>
  </si>
  <si>
    <t> Vorlage der Werk- und Montageplanung
 Einarbeitung der Anmerkungen und Hinweise oder ggf. Prüfbemerkungen zur Werk- und Montageplanung</t>
  </si>
  <si>
    <t> Bestellung von Großkomponenten
 Etc.</t>
  </si>
  <si>
    <t>o Teilnahme an Baubesprechungen nach Erfordernis (im Regelfall ebenfalls mindestens 14-tägig und bei Bedarf zusätzlich nach Abstimmung mit dem Auftraggeber)</t>
  </si>
  <si>
    <t xml:space="preserve">o Einberufen von Gesprächsrunden oder Besichtigungstermine mit der Objektüberwachung (außerhalb der Baubesprechungen mit den Firmen) nach Erfordernis. </t>
  </si>
  <si>
    <t>Bei Bedarf Hinzuziehen der jeweiligen Fachingenieure damit qualitative Fragestellungen im Zusammenhang mit der Technischen Ausrüstung, dem Brandschutz, der Bauphysik, etc. rechtzeitig geklärt werden können, insbesondere bevor Bereiche wie z.B. Abhangdecken oder Schächte geschlossen werden</t>
  </si>
  <si>
    <t>o Freigabemanagement installieren und dafür Sorge tragen, dass Bereiche, die einer späteren Inaugenscheinnahme entzogen werden, dokumentiert und aufgemessen wurden</t>
  </si>
  <si>
    <t>o Veranlassen der Durchführung und Dokumentation entsprechender Zustands / Leistungsfeststellungen durch die Objektüberwachung</t>
  </si>
  <si>
    <t xml:space="preserve">• Kontinuierliche Information des Auftraggebers über den Fortschritt / die Erreichung der Ziele / Grad der Fertigstellung </t>
  </si>
  <si>
    <t>• Bei Defiziten: Vorschlagen von entsprechenden Anpassungsmaßnahmen, Erstellen von Entscheidungsvorlagen mit Handlungsempfehlungen und Herbeiführen von Entscheidungen durch den Auftraggeber</t>
  </si>
  <si>
    <t>• Vorbereiten, Dokumentieren und Übernahme der Gesprächsleitung von auftraggeberseitigen Besprechungen</t>
  </si>
  <si>
    <t>• Herbeiführen von Klärungen von gewerkeübergreifenden Auswirkungen bei Leistungsänderungen
• Überprüfen der Abnahmeempfehlungen der FBT´s</t>
  </si>
  <si>
    <t>• Zusammenstellung der Bestandsunterlagen im Zuge der Übergabevorbereitung und des Übergabemanagements</t>
  </si>
  <si>
    <t>• Zusammenführung der Mängel- und Restleistungslisten der Objektüberwachungen
• Überprüfen der Mängelbeseitigung der zur Abnahme festgestellten Mängel</t>
  </si>
  <si>
    <t>• Überprüfen der erforderlichen Einweisungen und deren Dokumentation
• Überprüfen der Durchführung erforderlicher Wartungsleistungen o.ä. bis zur Übergabe</t>
  </si>
  <si>
    <t>B.8</t>
  </si>
  <si>
    <t>• Auflistung der Verjährungsfristen für Mängelansprüche (Objektplaner und Fachplaner) in tabellarischer Form mit Angaben zu</t>
  </si>
  <si>
    <t>o Abnahmetermine je Auftragnehmer / Abnahmeprotokolle
o Jeweilige vertraglichen Verjährungsfristen für Mängel je Auftragnehmer</t>
  </si>
  <si>
    <t>o Ggf. weitere Untergliederung, sofern mehrere Abnahmetermine je Auftragnehmer vereinbart wurden.</t>
  </si>
  <si>
    <t>Übersichtliche Auflistung der Verjährungsfristen für Mängelansprüche</t>
  </si>
  <si>
    <t>Ergebnisbericht</t>
  </si>
  <si>
    <t>Siehe auch B4: Dies betrifft u.a. auch Festlegungen zu Mängelhaftungsdauern unter der Voraussetzung des Abschlusses von Wartungs- und Instandhaltungsverträgen oder auch zur Klärung und eindeutigen Definition von beweglichen Teilen oder von elektrischen Bauteilen mit unterschiedlichen Mängelhaftungsdauern.</t>
  </si>
  <si>
    <t>Erstellen und Abstimmen der Bedarfsplanung</t>
  </si>
  <si>
    <t>(Ver-, Entsorgungsmedien, Verkehr, etc.) und Beschaffen der relevanten Unterlagen</t>
  </si>
  <si>
    <t>3</t>
  </si>
  <si>
    <t xml:space="preserve">Durchführen einer differenzierten Anfrage bzgl. der Infrastruktur </t>
  </si>
  <si>
    <t>Vorbereiten und Durchführen von Ideen-, Programm- und Realisierungswettbewerben</t>
  </si>
  <si>
    <t>Value Engineering gem. AHO, Heft Nr. 19, Kap. 7</t>
  </si>
  <si>
    <t xml:space="preserve">Bei Schlechtleistungen von Planern - </t>
  </si>
  <si>
    <t xml:space="preserve">Vertiefte Prüfung der Planungsergebnisse der LPH 2, 3, 4, 5, 6  </t>
  </si>
  <si>
    <r>
      <t>Kosten und Finanzierung</t>
    </r>
    <r>
      <rPr>
        <sz val="8"/>
        <color rgb="FF0070C0"/>
        <rFont val="Arial"/>
        <family val="2"/>
      </rPr>
      <t xml:space="preserve">
</t>
    </r>
  </si>
  <si>
    <r>
      <t>Termine, Kapazitäten und Logistik</t>
    </r>
    <r>
      <rPr>
        <sz val="8"/>
        <color rgb="FF0070C0"/>
        <rFont val="Arial"/>
        <family val="2"/>
      </rPr>
      <t xml:space="preserve">
</t>
    </r>
  </si>
  <si>
    <t>C.1</t>
  </si>
  <si>
    <t xml:space="preserve">Festlegen eines realistischen Kostenrahmens (Kostenvorgabe) für </t>
  </si>
  <si>
    <t>• Prüfbericht der Plausibilisierung
• Entscheidungsvorlage mit Empfehlung</t>
  </si>
  <si>
    <t>• Abgestimmter Kostenrahmen (abgestimmte Budgetvorgabe) für alle Projektbeteiligten</t>
  </si>
  <si>
    <t>C.2</t>
  </si>
  <si>
    <t xml:space="preserve">Abstimmen (PS 1/LPH 1), Einrichten (PS 1-3/LPH 1-6) und Fortschreiben </t>
  </si>
  <si>
    <t>(PS 2-4/LPH 2-8) der projektspezifischen Kostenverfolgung inkl. Abschluss 
(PS 5/LPH 8) und Ermittlung von Kostenkennwerten</t>
  </si>
  <si>
    <t>(projektspezifisches Rechnungswesen zur Kostenverfolgung)</t>
  </si>
  <si>
    <t>während aller Planungs- und Bauphasen
und zum Projektabschluss
• Kostenkennwerte</t>
  </si>
  <si>
    <t>• Abgestimmte Prozessbeschreibung zur Kostenverfolgung entsprechend der jeweiligen Leistungsphase</t>
  </si>
  <si>
    <t>• Kostenberichte 
• Kostenkennwerte</t>
  </si>
  <si>
    <t>o Regelmäßiger Abgleich der Kostenverfolgung mit der Projektbuchhaltung (HaSta) des Auftraggebers; spätestens ab PS 4 / LPH 8: Regelmäßiger Abgleich mit den Kostenverfolgungen der Objektüberwachungen</t>
  </si>
  <si>
    <t>o Abschließen (in PS 5/LPH 8)  
Der Abschluss ergibt sich zwangsläufig mit dem letzten Ausdruck zur Kostenverfolgung. Zu diesem Zeitpunkt sind i.d.R. noch Abrechnungsvorgänge offen, dann</t>
  </si>
  <si>
    <t>Die Kostenverfolgung basiert und integriert nachvollziehbar die Ergebnisse des 
• Änderungs- und Entscheidungsmanagements</t>
  </si>
  <si>
    <t xml:space="preserve">• Risikomanagements
• Nachtragsmanagements 
• und berücksichtigt auch die baukonjunkturellen Veränderungen. </t>
  </si>
  <si>
    <t>Die Kostenverfolgung ist 
• auf Basisstruktur von HaSta aufzustellen
• um Real-Case und Best-Case- und Worst-Case-Szenarien zu ergänzen</t>
  </si>
  <si>
    <t>• Zusätzlich zu HaSta sollen die jeweiligen veränderten Budgets (Mehr- Minderbedarf je KKE) transparent dargestellt werden.</t>
  </si>
  <si>
    <t>• In Abstimmung mit dem Auftraggeber: Ermittlung von Kostenkennwerten (auch bereinigt um projektspezifische Sonderkosten)</t>
  </si>
  <si>
    <t>C.3</t>
  </si>
  <si>
    <t xml:space="preserve">Prüfen und Freigabevorschläge bezüglich der Rechnungen der zu steuernden </t>
  </si>
  <si>
    <t>Planungsbeteiligten und sonstigen Projektbeteiligten wie Planer, Gutachter, Berater (außer bauausführenden Unternehmen) zur Zahlung</t>
  </si>
  <si>
    <t>Prüfvermerk mit Freigabevorschlag zu den Rechnungen der zu steuernden Planungsbeteiligten</t>
  </si>
  <si>
    <t>PS 1 (LPH 1) - PS 4 (LPH 8): 
Unter Berücksichtigung der Bearbeitungsfristen des Bauamtes und der Landeskasse:</t>
  </si>
  <si>
    <t xml:space="preserve">• Nachfordern von fehlenden Unterlagen
• Unverzügliches Zurückweisen von nicht prüfbaren Rechnungen </t>
  </si>
  <si>
    <t>• Überprüfung und Freigabevorschläge für die Schlussrechnung der zu steuernden Planungsbeteiligten und sonstigen Projektbeteiligten.</t>
  </si>
  <si>
    <t>C.4.1</t>
  </si>
  <si>
    <t xml:space="preserve">PS 2a/LPH 2: </t>
  </si>
  <si>
    <t>• Ergebnisbericht zur Prüfung der Kostenschätzung, Entscheidungsvorlagen mit Handlungsempfehlung ggf. auch zur Anpassung des Kostenrahmens, fortgeschriebener Kostenrahmen</t>
  </si>
  <si>
    <t xml:space="preserve">PS 2b/LPH 3: </t>
  </si>
  <si>
    <t xml:space="preserve">Methodik: 
Prüfen der Ermittlung der Bauwerkskosten nach Grobkostenelementmethode mindestens in der zweiten Ebene nach DIN 276 </t>
  </si>
  <si>
    <t xml:space="preserve">• Ermitteln der Kosten der Kostengruppe 700 und Abstimmen mit dem AG </t>
  </si>
  <si>
    <t>C.4.2</t>
  </si>
  <si>
    <t xml:space="preserve">Überprüfen einer ersten Grobkostenschätzung der Objekt- und Fachplaner </t>
  </si>
  <si>
    <t xml:space="preserve">• Einhaltung des Kostenrahmens 
• frühzeitige Möglichkeit zur Gegensteuerung bei drohender Überschreitung des Kostenrahmens </t>
  </si>
  <si>
    <t>C.5</t>
  </si>
  <si>
    <t>Kostensteuerung zur Einhaltung der Kostenziele</t>
  </si>
  <si>
    <t>• Kostenermittlung des letzten wesentlichen Projektschrittes (verwaltungsinterner oder politischer Genehmigungs-, bzw. Freigabeschrittes)</t>
  </si>
  <si>
    <t>• Zielgerichtete, geeignete und rechtzeitige Beeinflussung der Kostenentwicklung
• Einhaltung der jeweilig freigegebenen/genehmigten Kostenvorgaben/Kostenziele (gem. DIN 276)</t>
  </si>
  <si>
    <t>Basis sind die jeweiligen vertraglich vereinbarten Kostenkontrollen bzw. Kostenvergleiche der Objekt- und Fachplaner gem. HOAI – diese stellen jedoch im Regelfall nur eine Grundlage dar. Die Kostenkontrolle des Projektsteuerers setzt darauf auf und vertieft diese.</t>
  </si>
  <si>
    <t>• fortlaufend in den jeweiligen Projektphasen durch planungsbegleitenden Kostenplausibilisierungen</t>
  </si>
  <si>
    <t>o Untersuchen und Auswerten von Planungsalternativen, auch aufgrund des Entscheidungs- /Änderungs-/Risikomanagements mit seinen Kostenauswirkungen (PS 2 - 4 / LPH 2 - 8)</t>
  </si>
  <si>
    <t>o Bei Erfordernis von Haushaltsnachträgen: Kostenvoranschlag zu Kostenanschlag bzw. aktueller Kostenanschlag zum letzten Genehmigten Kostenanschlag (PS 4/LPH 8); Die Ergebnisse sind in die Formblätter für Haushaltsnachträge einzuarbeiten.</t>
  </si>
  <si>
    <t xml:space="preserve">• Bei der Kostenverfolgung/-kontrolle festgestellte Abweichungen, sind dem Grunde und der Höhe  nach </t>
  </si>
  <si>
    <t>o zu analysieren
o zu plausibilisieren
o zu dokumentieren:</t>
  </si>
  <si>
    <t xml:space="preserve">o Bewerten der Kostenabweichungen hinsichtlich ihrer Auswirkungen auf die Gesamtkosten und die Einhaltung von Kostenvorgaben/Kostenrahmen. </t>
  </si>
  <si>
    <t>o Bei Kostenabweichungen nach oben:  unverzügliches Entgegenwirken durch geeignete aktive Steuerungsmaßnahmen = Kostensteuerung</t>
  </si>
  <si>
    <t>Auf Basis der Kostenverfolgung/-kontrolle: Entscheidung, ob 
• die Planung oder die Ausführung unverändert fortgesetzt werden kann</t>
  </si>
  <si>
    <t xml:space="preserve">
Kostensteuerung besteht aus:</t>
  </si>
  <si>
    <t xml:space="preserve">o Umsetzen </t>
  </si>
  <si>
    <t>• Sorge zu tragen für die Konkretisierung der Nutzervorgaben
• den Bauherren auf eventuelle Defizite hinzuweisen (Hinweispflicht!)</t>
  </si>
  <si>
    <t>• Regelmäßiges Verfolgen der Kosten aus der Planung einschließlich projektspezifischer und auftragsspezifischer Rückstellungen (im Rahmen des Budgets für Nachträge)</t>
  </si>
  <si>
    <t>o Analyse von Kostenabweichungen der vom Planer vorzulegenden bepreisten Leistungsverzeichnisse / Kostenvoranschlag nach DIN 276 (mit transparenter Darstellung der Ergebnisse der Indexentwicklung, des Risiko-, Änderungs-, Entscheidungsmanagments)</t>
  </si>
  <si>
    <t>o Erstellung von Soll-Ist-Analysen auf Grundlage seiner Kostendatenbank. Bei Abweichungen: Erarbeitung und Vorlage von Entscheidungsvorschlägen für den AG</t>
  </si>
  <si>
    <t xml:space="preserve">o Ggf. Herbeiführen von und letzte Planungsoptimierungen vor der Angebotseinholung/Vergabe </t>
  </si>
  <si>
    <t>o Bildung/Prüfung von gewerkespezifischen Rückstellungen (kaufmännische Sorgfaltspflicht) bei der Erteilung der Aufträge mit dem Ziel, Anpassungserfordernisse im Rahmen der Ausführung zu decken</t>
  </si>
  <si>
    <t>o Regelmäßiges Verfolgen der Kosten aus der Planung und Ausführung einschließlich projekt- und auftragsspezifischer Rückstellungen im Rahmen des Budgets für Nachträge</t>
  </si>
  <si>
    <t>• Prüfen und Abstimmen der Kostenentwicklungen und Einhaltung der Gewerkebudgets mit Aussagen zum</t>
  </si>
  <si>
    <t>• Abgleich der Kostenkontrolle mit der Projektbuchhaltung (HaSta) des Auftraggebers</t>
  </si>
  <si>
    <t>C.6</t>
  </si>
  <si>
    <t xml:space="preserve">In PS 2-5:  </t>
  </si>
  <si>
    <t xml:space="preserve">• Aktualisieren der Prognosen für den Mittelabfluss auf Basis aktueller Vertrags-, Nachtrags-, und Abrechnungswerte </t>
  </si>
  <si>
    <t>C.7</t>
  </si>
  <si>
    <t>Überprüfen der Kostenkontrolle der Planer</t>
  </si>
  <si>
    <t>• Projektbuchhaltung des Auftragnehmers
• Ergebnisse aus C.5</t>
  </si>
  <si>
    <t>• Kostenkontrolle bzw. vergleichende Gegenüberstellungen von Kostenentwicklungen gem. Grundleistungen HOAI der Objekt- und Fachplaner</t>
  </si>
  <si>
    <t xml:space="preserve">• Abgestimmte und einheitliche Struktur der Kostenkontrolle
als Basis für Kostenkontrolle und Projektbuchhaltung in HaSta  </t>
  </si>
  <si>
    <t>• Aufteilung des Projektbudgets auf die planungs-gewerkebezogenen Vergabeeinheiten
• Nachvollziehbarkeit späterer notwendigen Verschiebungen/Anpassungen</t>
  </si>
  <si>
    <t>• Grundlagen für Vergabeterminplan (des Planers)
• Möglichkeit der Anpassung der Planung vor Versand der jeweiligen Ausschreibungsunterlagen (Vergleich bepreistes LV mit der jeweiligen KKE)</t>
  </si>
  <si>
    <t>• Ergebnisberichte
• Deckungsbestätigungen für die jeweiligen Beauftragungen</t>
  </si>
  <si>
    <t>In PS 3 / LPH 5,6:</t>
  </si>
  <si>
    <t>• Überprüfen und Abstimmen der Kostenkontrollstruktur sowie der KKE-Nummern gemäß dem KKE-Katalog HaSta mit dem Planer (zum im Steuerungsterminplan vereinbarten Zeitpunkt)</t>
  </si>
  <si>
    <t>• Prüfen und Abstimmen der Vergabebudgets, einschließlich der erforderlichen Rückstellungen für erwartete Nachträge und Ergebnisse aus dem Risikomanagement, sowie baukonjunktureller Entwicklungen.</t>
  </si>
  <si>
    <t>• Anfertigen von Ergebnisberichten</t>
  </si>
  <si>
    <t>• Überprüfen der vertraglich vereinbarten Kostenkontrolle bzw. der Kostenvergleiche des Objekt- und Fachplaner 
• Abgleich mit der Kostenkontrolle der Projektsteuerung</t>
  </si>
  <si>
    <t>• Weitere Bearbeitung siehe C.5
• Vorbereiten der Deckungsbestätigungen für Nachträge</t>
  </si>
  <si>
    <t>• Abstimmen der Deckungsbestätigungen mit dem Auftraggeber
• Einholen der Freigabe der Deckungsbestätigung (durch den Auftraggeber)</t>
  </si>
  <si>
    <t>C.8</t>
  </si>
  <si>
    <t xml:space="preserve">Überprüfen und Freigabevorschläge bzgl. der Rechnungsprüfung der </t>
  </si>
  <si>
    <t>Geprüfte Rechnungen (vertragliche Konformität, sachliche und rechnerische Richtigkeit) sowie Freigabevorschläge der Objektüberwachung.</t>
  </si>
  <si>
    <t>Bauverträge / Lieferverträge, Leistungsverzeichnisse sowie Nachtragsvereinbarungen</t>
  </si>
  <si>
    <t xml:space="preserve">Prüfvermerke mit Freigabevorschlag zu den durch die Objektüberwachungen geprüften Rechnungen der ausführenden Unternehmen </t>
  </si>
  <si>
    <t>Plausibilitätsprüfung der durch die Objektüberwachung geprüften Rechnungen:
• Bestätigen der Übereinstimmung der Rechnungsdaten mit dem Mengen- und Kostengefüge des Vertrages</t>
  </si>
  <si>
    <t xml:space="preserve">• Dokumentation der Prüfergebnisse im Prüfvermerk mit Empfehlung der Freigabe
• Übergabe des Prüfvermerkes an den AG zur Zahlungsfreigabe. Dabei ist </t>
  </si>
  <si>
    <t>C.9</t>
  </si>
  <si>
    <t xml:space="preserve">Überprüfen der Kostenfeststellung der Objekt- und Fachplaner </t>
  </si>
  <si>
    <t>C.10</t>
  </si>
  <si>
    <t>• Geprüfte Abrechnungsbelege, z.B. Schlussrechnungen, Nachweise der Eigenleistungen
• Planungsunterlagen, z.B. Abrechnungszeichnungen
• Erläuterungen</t>
  </si>
  <si>
    <t>• Nachweis der entstandenen Kosten 
• Einhaltung des zuletzt genehmigten Kostenziels
• Grundlage zur Aufbereitung von Kostenkennwerten zukünftiger Maßnahmen</t>
  </si>
  <si>
    <t xml:space="preserve">Überprüfen der Leistungen der Planungsbeteiligten bei der Freigabe von </t>
  </si>
  <si>
    <t>Sicherheitsleistungen</t>
  </si>
  <si>
    <t xml:space="preserve">Im Kontext mit der Feststellung der Abnahmefähigkeit der Leistungen der jeweiligen Auftragnehmer obliegt dem Objektplaner während der Objektüberwachung die Prüfung, ob Erfüllungssicherheiten zurückgegeben werden können/müssen. </t>
  </si>
  <si>
    <t xml:space="preserve">Insbesondere hat er darauf zu achten, ob die Rückgabe entsprechender Erfüllungssicherheiten von der Übergabe vertraglich zugesagter Mängelhaftungssicherheiten abhängig ist. </t>
  </si>
  <si>
    <t>Zu beachten ist dabei auch, dass bei VOB/B-Verträgen ein Teil der Erfüllungssicherheiten zurückbehalten werden darf, sofern noch Ansprüche des AG’s, die nicht von der gestellten Sicherheit für Mängelansprüche umfasst sind, nicht erfüllt worden sind (§ 17 Abs. 8 VOB/B)</t>
  </si>
  <si>
    <t>Ergebnisbericht, ggf. Entscheidungsvorschläge</t>
  </si>
  <si>
    <t xml:space="preserve">• Prüfung zu den jeweiligen Abnahmezeitpunkten ob die Objektüberwachung die notwendigen Feststellungen für die Rückgabe gegebener Erfüllungssicherheiten trifft. </t>
  </si>
  <si>
    <t>• Soweit erforderlich: Erstellung eines Prüfberichtes und eine Empfehlung an den Auftraggeber</t>
  </si>
  <si>
    <t xml:space="preserve">Verwenden von auftraggeberseitig vorgegebenen EDV-Programmen mit besonderen </t>
  </si>
  <si>
    <t>Anforderungen in Bezug auf die Informationsverarbeitung und Dokumentation</t>
  </si>
  <si>
    <t>Erstellen des Verwedungsnachweises</t>
  </si>
  <si>
    <t>Erstellen von Wirtschaftlichkeitsuntersuchungen</t>
  </si>
  <si>
    <t xml:space="preserve">Prüfen der Rechnungen der ausführenden Unternehmen, soweit die Leistungen nicht </t>
  </si>
  <si>
    <t>durch die Planer erbracht werden</t>
  </si>
  <si>
    <t>D.1</t>
  </si>
  <si>
    <t xml:space="preserve">Aufstellen (PS 1 / LPH1), Abstimmen (PS1 – 4 / LPH 1-8) und Fortschreiben </t>
  </si>
  <si>
    <t>• Richtlinien der jeweiligen Bauherren mit den jeweiligen haushaltsrechtlichen Genehmigungs-/Freigabeverfahren mit (zeitlichen) Angaben zu den verwaltungsinternen Prozessen</t>
  </si>
  <si>
    <t>Festlegung der Terminziele, Grundlage für 
• Steuerungsterminplan</t>
  </si>
  <si>
    <t xml:space="preserve">Abgestimmter Terminrahmen (Rahmenterminplan als Balkenplan) mit Erläuterungsbericht </t>
  </si>
  <si>
    <t>Sofern der AG noch keinen Rahmenterminplan erstellt hat, gilt für die Erstellung des Rahmenterminplans der Mindestqualitätsstandard des Musterrahmenterminplans, der projektspezifisch angepasst und ergänzt werden muss.</t>
  </si>
  <si>
    <t>Es ist darauf zu achten, dass alle wesentlichen, projektspezifischen Entscheidungs- und Freigabetermine berücksichtigt sind.</t>
  </si>
  <si>
    <t xml:space="preserve">Zu den Entscheidungs- und Freigabeterminen ist ein Ausführungsvorbereitungsliste  (AV-Liste) zur Bauherrenkoordination zu erstellen und fortzuschreiben </t>
  </si>
  <si>
    <t>Auf Basis der nach Funktionen, Phasen und/oder Objekten erfolgten Strukturierung werden die verschiedenen Teilprojekte und Arbeitspakete eines Projektes in der Rahmenterminplanung durch Meilensteine und Vorgänge erfasst.</t>
  </si>
  <si>
    <t>Dem Rahmenterminplan ist ein schriftlicher Erläuterungsbericht zu den Randbedingungen, den getroffenen Annahmen und den gewählten Kennwerten, sowie einer Risikoanalyse zu den ausgewiesenen Abwicklungszeiträumen beizufügen.</t>
  </si>
  <si>
    <t>In PS 1 / LPH 1:</t>
  </si>
  <si>
    <t>• Erfassen, bzw. Überprüfen und Plausibilisieren der verschiedenen Teilprojekte und Arbeitspakete der (vorliegenden) Rahmenterminplanung (Meilensteine und Vorgänge) und damit einhergehend der Übersichtterminplanung.</t>
  </si>
  <si>
    <t>• Darüber hinaus sind die termin- und prozessbestimmenden Faktoren im Hinblick auf Vollständigkeit zu prüfen und bei Bedarf zu erfassen, festzulegen und terminlich zu bewerten.</t>
  </si>
  <si>
    <t xml:space="preserve">• Festlegen des Rahmenterminplans bzw. der wesentlichen Meilensteine und Vorgänge für alle Projektbeteiligten. </t>
  </si>
  <si>
    <t>• Ergänzung des abgestimmten Rahmenterminplans durch einen Erläuterungsbericht zu prozess- und terminbestimmenden Faktoren sowie den abgestimmten Randbedingungen, den getroffenen Annahmen und den (für die Plausibilisierung) gewählten Kennwerten sowie einer Risikoanalyse zu den ausgewiesenen Abwicklungszeiträumen.</t>
  </si>
  <si>
    <t xml:space="preserve">In PS 2 – PS 4 / LPH 2-8: </t>
  </si>
  <si>
    <t>• Einholen der hierfür notwendigen Informationen von den Projektbeteiligten (z.B. Projektleitung, Planungsbeteiligte, Nutzer)</t>
  </si>
  <si>
    <t>D.2</t>
  </si>
  <si>
    <t xml:space="preserve">Aufstellen (PS 1 / LPH 1), Abstimmen (PS 2 -4 / LPH 1-8) und Fortschreiben </t>
  </si>
  <si>
    <t>(PS 1 – PS 4 / LPH 1-8) des Steuerungsterminplans für das Gesamtprojekt und Ableiten des Kapazitätsrahmens</t>
  </si>
  <si>
    <t>PS 1 / LPH 1: Abgestimmter Steuerungsterminplan Gesamtprojekt</t>
  </si>
  <si>
    <t>Bau- und Immobilienprojekte weisen Unterschiede z.B. in der Abfolge von Leistungsphasen oder auch des Zeitpunktes zur Detaillierung des eines Leistungsfeldes im Projektablauf auf. Bei der schrittweisen Entwicklung der Steuerungsterminpläne in den einzelnen Projektstufen ist dies zu beachten.</t>
  </si>
  <si>
    <t>Zur Erstellung der Steuerungsterminpläne erhebt der Projektsteuerer alle projektspezifischen Abläufe (z.B. interne Projektgenehmigungs- und Prüfprozesse), Rahmenbedingungen, (z.B. Förderrichtlinien,) und Grundlagen aus anderen Handlungsbereichen  (z.B. Aufgabenstellung, Bedarfsplanungen, Aufbauorganisation, Kostenrahmen, Vergabestruktur) und wertet diese prozess- und terminorientiert aus.</t>
  </si>
  <si>
    <t>Die Dauern müssen realistisch sein und u.a. Reserven zur Vermeidung von Behinderungen einzelner Projektbeteiligter enthalten. Im Laufe der Projektabwicklung entstehende neue Informationslagen sind zu bewerten und in den Steuerungsterminplänen zu berücksichtigen</t>
  </si>
  <si>
    <t>• Detaillierte Vorgänge für die Arbeitspakete zur Planungsvorbereitung und Auswahlverfahren der Planer</t>
  </si>
  <si>
    <t>• Projektrelevante Leistungsphasen der HOAI der Planer in Verbindung mit weitern Gutachtern- und Fachingenieurleistungen</t>
  </si>
  <si>
    <t>• Hinwirken, dass alle Terminpläne im erforderlichen Maße zwischen allen Beteiligten (auftraggeberinterne Abteilungen, Planer, etc.) koordiniert worden sind</t>
  </si>
  <si>
    <t>• Dabei den Beteiligten den erforderlichen Vertiefungsbedarf der Zeitplanung aufzeigen</t>
  </si>
  <si>
    <t xml:space="preserve">• Es liegt ein besonderes Augenmerk auf den Steuerungsterminplänen für die Ausschreibung und Vergabe </t>
  </si>
  <si>
    <t xml:space="preserve">• Zur Ableitung des Kapazitätsrahmens: Überschlagsrechnung für den Personaleinsatz für die Objektüberwachungen </t>
  </si>
  <si>
    <t xml:space="preserve">• Überschlagsrechnungen für den Personaleinsatz der bauausführenden Firmen, ggf. auch für den Geräteeinsatz  in der Ausführung </t>
  </si>
  <si>
    <t>• Zur Ableitung des Kapazitätsrahmens: Überprüfung/Aktualisierung der Überschlagsrechnung für den erforderlichen Personaleinsatz in der Planung für die jeweiligen Objektüberwachungen und den ausführenden Firmen, ggf. auch für den Geräteeinsatz in der Ausführung</t>
  </si>
  <si>
    <t>D.3</t>
  </si>
  <si>
    <t xml:space="preserve">Erfassen und Mitwirken bei der Aktualisierung logistisch relevanter Standort- </t>
  </si>
  <si>
    <t>und Rahmenbedingungen</t>
  </si>
  <si>
    <t xml:space="preserve">
Zielsetzungen der Logistik: </t>
  </si>
  <si>
    <t>In allen Bauphasen für einen reibungs- und gefahrlosen Material-, Transport- und Verkehrsfluss bis zur Einbaustelle zu sorgen sowie Lieferungen, Abfuhr und Personalzugang zu kontrollieren und zu dokumentieren.</t>
  </si>
  <si>
    <t>• In Abstimmung mit dem Bauherrn und den Planungsbeteiligten: Erfassen logistisch relevanter Rahmenbedingungen wie z.B.</t>
  </si>
  <si>
    <t>o Umliegende Verkehrssysteme
o Topographie</t>
  </si>
  <si>
    <t>o Angrenzende bauliche Objekte
o Tangierende Projekte</t>
  </si>
  <si>
    <t>o Betriebszustände
o Nutzer
o Vegetation</t>
  </si>
  <si>
    <t>• Auf dieser Basis: Entwickeln einer logistischen Aufgabenstellung mit Logistikzielen
• Einsteuerung dieser Planungsgrundlagen in die Objekt- und Fachplanungen</t>
  </si>
  <si>
    <t>ACHTUNG: Die Erarbeitung eines Baulogistikkonzeptes stellt jedoch eine Besondere Leistung dar. Der Projektsteuerer berät den Bauherrn zur Notwendigkeit einer Ausschreibung  und Vergabe  separater Leistungen der Baulogistik z.B. nach AHO Nr. 25</t>
  </si>
  <si>
    <t xml:space="preserve">In der Planungsphase konkretisieren sich die logistisch relevanten Standort- und Rahmenbedingungen, die logistische Aufgabenstellung und die Logistikziele. </t>
  </si>
  <si>
    <t>• Darauf hinwirken (im Planungsteam), dass diese Konkretisierungen in den Planungen berücksichtigt werden und aktualisierte Logistiküberlegungen entwickelt und abgestimmt werden</t>
  </si>
  <si>
    <t xml:space="preserve">• Prüfung der bereits entwickelten Ablaufschemata des zu erstellenden Projektes hinsichtlich Plausibilität </t>
  </si>
  <si>
    <t>• Die Beteiligten auf mögliche logistische Problemstellungen hinweisen und Lösungsvorschläge anbieten</t>
  </si>
  <si>
    <t>• Übernahme der Erkenntnisse aus der Logistik für Anpassungen der Termin- und Kapazitätsplanung</t>
  </si>
  <si>
    <t xml:space="preserve">
In PS 3 / LPH 5-6:</t>
  </si>
  <si>
    <t>• Darauf hinwirken, dass logistisch relevante Erkenntnisse aus der Ausführungsplanung und Beiträge der objekt-/bauüberwachender Architekten und Ingenieure in die Logistiküberlegungen integriert werden</t>
  </si>
  <si>
    <t xml:space="preserve">
In PS 4 / LPH 8:</t>
  </si>
  <si>
    <t xml:space="preserve">Während der Bauausführung können sich logistische Einflussgrößen so verändern (z.B. durch tangierende Projekte), dass sich für die Logistiküberlegungen bzw. das Logistikkonzept Anpassungserfordernisse ergeben. </t>
  </si>
  <si>
    <t>Die Aufgaben der Projektsteuerung sind dann
• Lenken des Anpassungsprozesses</t>
  </si>
  <si>
    <t>• Kontrollieren der Umsetzung bei den Projektbeteiligten
Sofern dies zu Leistungsänderungen bei den Vertragspartnern (z.B. Bauüberwachung, ausführende Firmen) kommt:</t>
  </si>
  <si>
    <t>• Berücksichtigen der Ablauf- und Terminänderungen in der Rahmentermin- und Steuerungsterminplanung sowie in der Terminsteuerung</t>
  </si>
  <si>
    <t>• Berücksichtigen der Änderungen in der Kostenplanung, Kostensteuerung sowie im Risikomanagement</t>
  </si>
  <si>
    <t>D.4</t>
  </si>
  <si>
    <t xml:space="preserve">Überprüfen der Terminplanung der Planungsbeteiligten für den Planungs- und </t>
  </si>
  <si>
    <t>Bauablauf (inkl. Ausführungsterminplanung und Vergabeterminplanung)</t>
  </si>
  <si>
    <t>Belastbare und abgestimmte Planung von kurz- und mittelfristigen Projektabläufen in den verschiedenen Projektstufen.</t>
  </si>
  <si>
    <t>Belastbare und abgestimmte Grundlagen für die 
• Kapazitätseinsatzplanung (Planer, später Firmen)</t>
  </si>
  <si>
    <t>• Ablaufkontrolle
• Ablaufsteuerung (z.B. für die planerseitigen Vertragstermine)</t>
  </si>
  <si>
    <t xml:space="preserve">erst der Planer und dann der Firmen </t>
  </si>
  <si>
    <t>Prüfberichte mit Entscheidungsvorschlägen und abgestimmte Terminpläne der Planung und des Bauablaufes</t>
  </si>
  <si>
    <t>Ab PS 4 / LPH 8: Ergebnisberichte</t>
  </si>
  <si>
    <t>• Prüfung der Termin- und Ablaufpläne der Objekt- und Fachplaner
• Abstimmen evtl. notwendiger Änderungen mit den Planungsbeteiligten</t>
  </si>
  <si>
    <t xml:space="preserve">
in PS 4 / LPH 8:</t>
  </si>
  <si>
    <t xml:space="preserve">• Überprüfen der von der Objektüberwachung, Bauüberwachung, Bauoberleitung aufgestellten Terminplanung, insbesondere der Ausführungsterminpläne (Balkendiagramme) auf </t>
  </si>
  <si>
    <t xml:space="preserve">Sind Zwischentermine für andere Gewerke zwingend erforderlich, so sind diese bei der Angabe der Vertragsfristen gem. VOB/B zu berücksichtigen. Bei sonstigen Abhängigkeiten zwischen den Gewerken sind in Abstimmung mit den die Ausführung überwachenden Architekten und Ingenieuren und den Firmen Schnittstellen zu klären und Zwischentermine festzulegen. </t>
  </si>
  <si>
    <t>D.5</t>
  </si>
  <si>
    <t>Terminsteuerung zur Einhaltung der Terminziele</t>
  </si>
  <si>
    <t>Einhaltung der Terminziele</t>
  </si>
  <si>
    <t>Durchführen einer vorausschauenden und zielorientierten Steuerung unter Berücksichtigung der vorhandenen Aufbauorganisation:</t>
  </si>
  <si>
    <t>o Schriftliche erste Mahnung (der Projektsteuerer erbringt alle erforderlichen Vorarbeiten und erstellt Textvorschläge)</t>
  </si>
  <si>
    <t>o Schriftliche zweite Mahnung mit Androhung vertraglicher Konsequenzen (der Projektsteuerer erbringt alle erforderlichen Vorarbeiten und erstellt Textvorschläge)</t>
  </si>
  <si>
    <t>• Gesamthaftes Überprüfen der Ablauf- und Terminplanung der überwachenden Architekten und Ingenieure sowie der weiteren Beteiligten (z.B. Abnahmeprüfer)</t>
  </si>
  <si>
    <t>D.6</t>
  </si>
  <si>
    <t xml:space="preserve">Aufstellen eines Steuerungsterminplanes für die Vorbereitung und Durchführung </t>
  </si>
  <si>
    <t xml:space="preserve">• Mustersteuerungsterminplan = Mindeststandard mit grundsätzlichen Vorgaben zu Aufbau und Struktur. </t>
  </si>
  <si>
    <t xml:space="preserve">• Rahmenterminplan </t>
  </si>
  <si>
    <t xml:space="preserve">• Projektstrukturplanung (in PS 1, mindestens mit Gliederung nach Teilprojekten oder Bauabschnitten, dann je nach Projektfortschritt: Projektbeteiligtenliste, Gewerkestrukturplan) </t>
  </si>
  <si>
    <t>In PS 3 / LPH 5-7:</t>
  </si>
  <si>
    <t>• Entwickeln und Abstimmen von Vorschlägen um entsprechende Prozesse und Termine in die Werkverträge aufzunehmen</t>
  </si>
  <si>
    <t>D.7</t>
  </si>
  <si>
    <t xml:space="preserve">In PS 4 / LPH 8: </t>
  </si>
  <si>
    <t>Inbetriebnahmemanagement gem. AHO, Heft Nr. 19, Kap. 8.</t>
  </si>
  <si>
    <t xml:space="preserve">Technisches Inbetriebnahmemanagement gem. AHO, Heft Nr. 19, Kap. 9.  </t>
  </si>
  <si>
    <t>Erstellen eines Logistikkonzeptes</t>
  </si>
  <si>
    <t>Neben-
kosten</t>
  </si>
  <si>
    <r>
      <rPr>
        <b/>
        <i/>
        <sz val="10"/>
        <color theme="4"/>
        <rFont val="Arial"/>
        <family val="2"/>
      </rPr>
      <t>Entscheidungsmanagement:</t>
    </r>
    <r>
      <rPr>
        <i/>
        <sz val="10"/>
        <color theme="4"/>
        <rFont val="Arial"/>
        <family val="2"/>
      </rPr>
      <t xml:space="preserve">
</t>
    </r>
  </si>
  <si>
    <t xml:space="preserve">• Analysieren der vorliegenden Unterlagen hinsichtlich
</t>
  </si>
  <si>
    <t xml:space="preserve">  o Vollständigkeit der Zieldefinitionen 
  o eventueller Zielkollisionen
</t>
  </si>
  <si>
    <t>• Geschaffene Grundlagen für</t>
  </si>
  <si>
    <t xml:space="preserve">• Kodifizierung der Projektarbeit durch Projektcodierung wie z.B. 
</t>
  </si>
  <si>
    <t xml:space="preserve">• Aufstellen der Projektstrukturplanung, so dass sich auf Basis der Beschreibung der Arbeitspakete 
</t>
  </si>
  <si>
    <t>o Vorplanung
o  Entwurfsplanung
o Ausführungsplanung</t>
  </si>
  <si>
    <t>• Stichprobenartige Analysen zu unterschiedlichen Themenstellungen
• Teilnahme an Planungsbesprechungen</t>
  </si>
  <si>
    <t xml:space="preserve">• In Abstimmung mit dem AG Prozesse zur Steuerung der Kommunikationsvorgänge entwickeln (PS 1/LPH 1) und umsetzen (PS 1-PS 4/LPH 1-8) wie z.B.
</t>
  </si>
  <si>
    <t xml:space="preserve">Entscheidungs- und Änderungsmanagement überschneidet sich in der Regel während des Projektablaufes.
</t>
  </si>
  <si>
    <t xml:space="preserve">Im Planungsprozess werden jedoch noch eine Vielzahl von Entscheidungen und auch noch Grundsatzentscheidungen notwendig. 
</t>
  </si>
  <si>
    <t xml:space="preserve">Nach Abschluss der Leistungsphase 3, wenn die Grundsatzentscheidungen zur Projektdefinition getroffen sind, werden im weiteren Planungs- und Realisierungsprozess zwar noch eine Vielzahl von Einzelentscheidungen (z.B. Bemusterungen) notwendig, jedoch bekommt das Änderungsmanagement eine stärkere Rolle. 
</t>
  </si>
  <si>
    <t xml:space="preserve">In der Ausführungsphase, mit Einbindung von ausführenden Firmen, kommt es zu einer deutlichen Veränderung des Änderungsmanagements.
</t>
  </si>
  <si>
    <t xml:space="preserve">Die aufbau- und ablauforganisatorischen Regelungen eines Projektes sind als Leistungen des Projektsteuerers in Form von organisatorischen Vorgaben zu ermitteln, mit dem Auftraggeber abzustimmen und </t>
  </si>
  <si>
    <t xml:space="preserve">den Projektbeteiligten nach der Entscheidung des Auftraggebers rechtzeitig als verbindliche Vorgehensweise zu vermitteln sowie im weiteren Projektverlauf zu aktualisieren.
</t>
  </si>
  <si>
    <t>• Mitwirken bei der Klärung der projektspezifischen Rahmenbedingungen
• Mitwirken bei der Festlegung der Projektziele
• Entwickeln und Abstimmen der Projektstrukturplanung</t>
  </si>
  <si>
    <t>Grundlage um über alle Projektstufen hinweg verbindlich Auskunft darüber zu geben, ob und inwieweit mit den Planungs- und Ausführungsergebnissen die Projektziele erfüllt werden.</t>
  </si>
  <si>
    <t xml:space="preserve">• Überprüfen der Bedarfsplanung im Hinblick auf </t>
  </si>
  <si>
    <t>o Vollständigkeit
o Plausibilität
o Konsistenz mit den Projektzielen</t>
  </si>
  <si>
    <t>Die hierfür notwendigen Angaben sind in geeigneter Weise beim Auftraggeber abzufragen</t>
  </si>
  <si>
    <t>• Umsetzung und Einhaltung der Projektziele
• Qualitätsgesicherte und aufeinander abgestimmte Objekt- und Fachplanungen, einschließlich der zugehörigen Kostenermittlung und Terminplanung</t>
  </si>
  <si>
    <t>• Vorschlagen von Anpassungen
• Herbeiführen von Entscheidungen durch den AG auf Basis von Entscheidungsvorlagen mit Handlungsempfehlung</t>
  </si>
  <si>
    <t xml:space="preserve">• dafür zu sorgen, dass die Ergebnisse der Vorplanung 
</t>
  </si>
  <si>
    <t>o Werden die Vorgaben der Bedarfsplanung erfüllt bzw. umgesetzt? Wenn nicht, welche Anpassungsmaßnahmen sind sinnvoll und möglich?</t>
  </si>
  <si>
    <t>o Lassen die erarbeiteten Unterlagen erwarten, dass die Projektziele eingehalten werden?</t>
  </si>
  <si>
    <t>o Wurde eine Risikobewertung mit Auswirkung auf Kosten, Termine und Qualitäten durchgeführt und ist diese plausibel?</t>
  </si>
  <si>
    <t>o Wurden alle erforderlichen Vorverhandlungen mit den zuständigen Behörden durchgeführt und protokolliert?</t>
  </si>
  <si>
    <t xml:space="preserve">• dafür zu sorgen, dass die Ergebnisse der Entwurfsplanung </t>
  </si>
  <si>
    <t>o Haben die Planer alle beauftragten Leistungen der Entwurfsplanung (System- und Integrationsplanung) vertragsgemäß erbracht?</t>
  </si>
  <si>
    <t xml:space="preserve"> Ob der Massenansatz plausibel
 Der Preis auskömmlich ist </t>
  </si>
  <si>
    <t> Auf VOB-Konformität, Vollständigkeit, Schnittstellen zu den anderen Leistungsbeschreibungen</t>
  </si>
  <si>
    <t>  mit ausreichender Begründung
 Abstimmung mit den Projektbeteiligten und dem Auftraggeber</t>
  </si>
  <si>
    <t> Gemeinsames Festlegen der weiteren Vorgehensweise</t>
  </si>
  <si>
    <t>• Kontinuierliches Sicherstellen der Einhaltung der Projektziele und eines reibungslosen Planungsverlaufes
• Frühzeitiges Erkennen von Abweichungen und Gefährdung der Projektziele</t>
  </si>
  <si>
    <t>Zusätzlich in PS 3 / LPH 5 und 6:</t>
  </si>
  <si>
    <t>• Analyse eventueller Auswirkungen auf die Projektziele, Schnittstellen, bereits erarbeiteter Lösungen</t>
  </si>
  <si>
    <t>• Abstimmen mit dem Auftraggeber sowie
• Vermeidung von Störungen in den Abläufen der Ausführungsplanung und der Vergabeprozesse</t>
  </si>
  <si>
    <t>Zusätzlich in PS 4 / LPH 8:</t>
  </si>
  <si>
    <t>Die Planung und Organisation der Bemusterungen ist ein eigenständiger Vorgang, der sorgfältig vorzubereiten ist. Die Zeitpunkte der Durchführung der Bemusterungen können projektabhängig sehr unterschiedlich sein,</t>
  </si>
  <si>
    <t>wobei regelmäßig ein Schwerpunkt etwa in der Mitte der Entwurfsplanung liegt, damit die Voraussetzungen für die Kostenberechnung geschaffen werden und eine Weiterentwicklung in der Ausführungsplanung möglich ist.</t>
  </si>
  <si>
    <t>Zur Erbringung dieser Leistung:</t>
  </si>
  <si>
    <t xml:space="preserve">• Vorgabe für FBT’s erstellen, wann und in welcher Form die Auflistung der Verjährungsfristen für Mängelansprüche zu erfolgen hat
• Abrufen und Zusammenführen der Auflistungen (von den fachlich Beteiligten) </t>
  </si>
  <si>
    <t>• Abstimmen mit dem Auftraggeber zum Verfahren zur Dokumentation der Fortschreibung der Auflistung durch Hemmung nach §§ 203 ff. BGB
• Erstellen eines Berichtes auf Basis der Prüfergebnisse</t>
  </si>
  <si>
    <t xml:space="preserve">• Investitionskosten (= Kostenziel des Projektes, als Zielvorgabe für die Objekt- und Fachplanerverträge) 
• Grundlage für eine projektbegleitende Auskunft zur Einhaltung des Kostenziels </t>
  </si>
  <si>
    <t>o Überprüfen der Kostenermittlung nach der KFA-Methode
o Hinterfragen der Mengen- und Kostenansätze auf Grundlage der Bedarfsplanung, ggf. Heranziehen von eigenen Ansätzen zur Plausibilisierung</t>
  </si>
  <si>
    <t>• Erstellen von regelmäßigen Kostenberichten (z.B. im Rahmen des vertraglich vereinbarten Berichtsturnus) auf Basis der fortgeschriebenen Kostenverfolgung</t>
  </si>
  <si>
    <t xml:space="preserve">Mindestanforderungen : </t>
  </si>
  <si>
    <t>• Auf Basis von Vertrag, Honorarrechnung und Leistungsmeldung:</t>
  </si>
  <si>
    <t xml:space="preserve">Insbesondere in PS 5: </t>
  </si>
  <si>
    <t>• Erstellen von Prüfanmerkungen / Ergebnisbericht</t>
  </si>
  <si>
    <t xml:space="preserve">• Erstellen von Prüfanmerkungen </t>
  </si>
  <si>
    <t>• LPH 2-8: Änderungs- Entscheidungsmanagement, Nachtrags- Risikomanagement für Planungsleistungen
• LPH 8: Nachtragsmanagement für Bauleistungen</t>
  </si>
  <si>
    <t>• Kostenkontrolle bzw. Kostenvergleiche gem. HOAI, bzw. vertraglicher Vereinbarungen zur Kostenkontrolle der Objekt- und Fachplaner 
• Kostenverfolgung gemäß C.2</t>
  </si>
  <si>
    <t>• Rechtzeitige Kostensteuerung durch geeignete und frühzeitige Anpassungsmaßnahmen</t>
  </si>
  <si>
    <t>• Tagesaktuelle Aussagefähigkeit zum Kostenstand (Kostenziel und Kostenentwicklung, bei Bedarf in Best-/Real-Case- und Worst-Case-Szenarien) während der Planungsphasen und der Bauphase</t>
  </si>
  <si>
    <t xml:space="preserve">Kostenkontrolle durch Soll-Ist-Analyse = Vergleich einer früheren freigegebenen/genehmigten oder parallelen Kostenermittlung (der Objekt- und Fachplaner) mit aktuell ermittelten Kosten </t>
  </si>
  <si>
    <t xml:space="preserve">• zum Abschluss wesentlicher Projektphasen, wie  </t>
  </si>
  <si>
    <t>o Kostenrahmen zur Kostenschätzung (PS 2a/ LPH2) 
o Kostenschätzung zur Kostenberechnung (PS 2b / LPH 3)
o Kostenberechnung zum Kostenvoranschlag (PS 3 / LPH 5/6)</t>
  </si>
  <si>
    <t>o durch Vergleich der (tagesaktuellen) prognostizierten Kosten mit den jeweils aktuell genehmigten/freigegebenen Kosten; (PS 2-5 / LPH 2-8)</t>
  </si>
  <si>
    <t>Kostensteuerung:</t>
  </si>
  <si>
    <t xml:space="preserve">• Vorausschauenden Handlungen nach Feststellung von Kostenabweichungen durch Kostenkontrolle.
</t>
  </si>
  <si>
    <t>Bei Kostenabweichungen nach oben:
• Fortlaufend Anpassungsmaßnahmen = Gegensteuerungsmaßnahmen</t>
  </si>
  <si>
    <t xml:space="preserve">o Ableiten / Entwickeln
o Vorschlagen
o Abstimmen </t>
  </si>
  <si>
    <t> Einreichen von Entscheidungsvorschlägen mit Handlungsempfehlungen beim Auftraggeber
 Entscheidungen beim Auftraggeber einfordern</t>
  </si>
  <si>
    <t>• Mittelabflussplanung nach Abnahme (ggf. Teilabnahmen) aller Leistungen (Dokumentation von offenen Punkte, Rechtsstreitigkeiten, Sicherheiten und Bürgschaften)</t>
  </si>
  <si>
    <t xml:space="preserve">Besonderheiten LPH 8/Projektstufe 5:
Ergänzend zu den Leistungen „Abschließen der projektspezifischen Kostenverfolgung“: </t>
  </si>
  <si>
    <t>In der PS 4 / LPH 8:</t>
  </si>
  <si>
    <t xml:space="preserve">o Zusammenstellen der Unterlagen der Kostenfeststellung
o Erstellen des abschließenden Ergebnisberichtes </t>
  </si>
  <si>
    <t>• Überprüfen der Vollständigkeit und Richtigkeit der Kostenfeststellung der Planer
• Nach Prüfung und ggf. Korrektur:</t>
  </si>
  <si>
    <t xml:space="preserve">• Projektstrukturplanung (mindestens mit Gliederung nach Teilprojekten oder Bauabschnitten, Vergabestrukturplan für die einzuschaltenden (bzw. bereits beauftragten) Planer und Gutachter) </t>
  </si>
  <si>
    <t>• Abstimmen der Prüfungsergebnisse mit dem AG und den weiteren Projektbeteiligten (z.B. Planer, Nutzer). 
• Fortschreiben des Rahmenterminplans</t>
  </si>
  <si>
    <t>Unter Berücksichtigung des PSP und des Terminrahmens ist in übersichtlicher Form der zeitliche Gesamtablauf der Projektabwicklung in Form eines Steuerungsterminplans (auch: Gesamtsteuerungsterminplan) zu entwickeln, zu bewerten, festzulegen und darzustellen.</t>
  </si>
  <si>
    <t xml:space="preserve">Bei ausgewählten Arbeitspaketen und Aufgaben sind Terminplanungsleistungen der Objektplaner mit der Leistung des Projektsteuerers zu koordinieren.
</t>
  </si>
  <si>
    <t xml:space="preserve">Es gilt die Übersicht des jeweils aktuellen Heftes Nr.9, AHO – Zuordnung der Leistungen der Objektplanung Gebäude, Objektplanung Ingenieurbauwerke und Objektplanung Verkehrsanlagen sowie Übersichtsgrafik zu Ebenen und Stufen der Terminplanung nach HOAI und AHO
</t>
  </si>
  <si>
    <t>Besonderheiten in PS 4/LPH 8:</t>
  </si>
  <si>
    <t xml:space="preserve">Ergebnisbericht zu den logistischen Einflussgrößen
Empfehlungen bei geänderten logistischen Einflüssen sowie bei Bedarf fortgeschriebener Ergebnisbericht </t>
  </si>
  <si>
    <t>• (abgestimmter) Rahmenterminplan des Projektsteuerers
• (abgestimmter) Steuerungsterminplan des Projektsteuerers
• Verträge mit Vertragsterminen</t>
  </si>
  <si>
    <t>o Plausibilisieren der Zeitdauern der Vorgänge
o die wechselseitigen Abhängigkeiten von Gewerken
o den „kritischen Weg“</t>
  </si>
  <si>
    <t>Kapazitätsberechnungen, die sich überschlagsmäßig aus dem Honorar oder auch aus Aufwandsschätzungen ergeben, lassen auch Schlüsse über zu geringen Personaleinsatz des Leistungserbringers zu.</t>
  </si>
  <si>
    <t>Auch wenn der Eingriff des Projektsteuerers in den organisatorischen Ablauf des jeweiligen Lieferanten nur schwer möglich ist (siehe auch Haftungsgründe), wirkt er frühzeitig auf die rechtzeitige und ausreichende Bereitstellung notwendiger Personalkapazitäten bei allen Leistungserbringern hin.</t>
  </si>
  <si>
    <t>So lassen sich durch rechtzeige Mitteilung vorherzusehende Terminverzüge oder sonstige Probleme aus Unterkapazitäten vermeiden.</t>
  </si>
  <si>
    <t>Besonderheiten in PS 4 / LPH 8:</t>
  </si>
  <si>
    <t>Hinweis zu PS 3 / LPH 7:</t>
  </si>
  <si>
    <t xml:space="preserve">• Berücksichtigen der überprüften Ablauf- und Terminplanungen in der Terminsteuerung
• Ggf. Einbinden der Nutzer, Abnahmeprüfer, etc. </t>
  </si>
  <si>
    <t>Im Falle separat beauftragter Inbetriebnahmeplaner und –koordinatoren:
• Steuern der zielgerichteten Leistungserbringung dieser Akteure</t>
  </si>
  <si>
    <t xml:space="preserve">Summe Handlungsbereich D Grundleistungen </t>
  </si>
  <si>
    <t xml:space="preserve">Summe Handlungsbereich E Grundleistungen </t>
  </si>
  <si>
    <t xml:space="preserve">Summe Handlungsbereich C Grundleistungen </t>
  </si>
  <si>
    <t xml:space="preserve">Summe Handlungsbereich B Grundleistungen </t>
  </si>
  <si>
    <t>Für die noch abzuschließenden Verträge sind die Leistungen vollumfänglich zu erbringen.</t>
  </si>
  <si>
    <t>o Ob die Planungsleistungen durch die im Wesentlichen fehlerfreie Erbringung als vertragsgemäß erbracht anerkannt werden können und
o Ob fiktive Abnahmen nach §§ 640 Abs. 2, 650g BGB vorliegen</t>
  </si>
  <si>
    <t>nach der PS 5</t>
  </si>
  <si>
    <t xml:space="preserve">Strukturieren der Prozesse zur Formulierung und Umsetzung der </t>
  </si>
  <si>
    <t>Nachhaltigkeitsstrategie in der Aufbau- und Ablauforganisation</t>
  </si>
  <si>
    <t>Teil C1</t>
  </si>
  <si>
    <t>Teil C2</t>
  </si>
  <si>
    <t>Teil C3</t>
  </si>
  <si>
    <t>Teil C5</t>
  </si>
  <si>
    <t>Teil C4</t>
  </si>
  <si>
    <t xml:space="preserve">Ende Grundleistungen Handlungsbereich A </t>
  </si>
  <si>
    <t xml:space="preserve">GP  </t>
  </si>
  <si>
    <r>
      <rPr>
        <b/>
        <sz val="10"/>
        <color theme="1"/>
        <rFont val="Arial"/>
        <family val="2"/>
      </rPr>
      <t xml:space="preserve">pauschal
</t>
    </r>
    <r>
      <rPr>
        <b/>
        <sz val="8"/>
        <color theme="1"/>
        <rFont val="Arial"/>
        <family val="2"/>
      </rPr>
      <t>[EURO netto]</t>
    </r>
  </si>
  <si>
    <r>
      <rPr>
        <b/>
        <sz val="10"/>
        <color theme="1"/>
        <rFont val="Arial"/>
        <family val="2"/>
      </rPr>
      <t>pauschal</t>
    </r>
    <r>
      <rPr>
        <b/>
        <sz val="8"/>
        <color theme="1"/>
        <rFont val="Arial"/>
        <family val="2"/>
      </rPr>
      <t xml:space="preserve">
[EURO netto]</t>
    </r>
  </si>
  <si>
    <t>C1</t>
  </si>
  <si>
    <t>C2</t>
  </si>
  <si>
    <t>C3</t>
  </si>
  <si>
    <t>C4</t>
  </si>
  <si>
    <t>C5</t>
  </si>
  <si>
    <t>- frei -</t>
  </si>
  <si>
    <t>1. Vorbemerkungen</t>
  </si>
  <si>
    <t>2. Begriffsdefinitionen</t>
  </si>
  <si>
    <t>Dem Kommentar liegen folgende Definitionen zugrunde:</t>
  </si>
  <si>
    <r>
      <t>Organisation, Information, Koordination und Dokumentation (übrige Handlungsbereiche einbeziehend)</t>
    </r>
    <r>
      <rPr>
        <sz val="8"/>
        <color rgb="FF0070C0"/>
        <rFont val="Arial"/>
        <family val="2"/>
      </rPr>
      <t xml:space="preserve">
</t>
    </r>
  </si>
  <si>
    <t xml:space="preserve">• Ergebnisse aus der Projektentwicklung (z.B. Bedarfsplanung mit Baufachlichem Gutachten) </t>
  </si>
  <si>
    <t>• Erstellen von Entscheidungsvorlagen für notwendige Anpassungsmaßnahmen und mit dem Auftraggeber abstimmen</t>
  </si>
  <si>
    <t>• Ergebnisse aus der Projektentwicklung (z.B. Bedarfsplanung mit Baufachlichem Gutachten) 
• Ergebnisdokumentation der Planungsbeteiligten</t>
  </si>
  <si>
    <t>jeweiligen Leistungsphasen der Planung und planungsbegleitende Konformitätsprüfung
Vorplanung – Entwurfsplanung – Genehmigungsplanung - Ausführungsplanung</t>
  </si>
  <si>
    <t xml:space="preserve">Überprüfen der Ergebnisse der Planungsbeteiligten zum Abschluss der </t>
  </si>
  <si>
    <t>Diese Leistung steht im engen Zusammenhang mit B.5, „Analysieren, Bewerten und Steuern der Leistungen der Planungsbeteiligten, insbesondere der Koordinations- und Integrationsleistungen des Objektplaners“ sowie zu E.6 „Mitwirken bei der Durchsetzung von Vertragspflichten gegenüber den Beteiligten“.</t>
  </si>
  <si>
    <t xml:space="preserve">• (fortgeschriebene) Ergebnisse aus der Projektentwicklung (z.B. Bedarfsplanung mit Baufachlichem Gutachten) </t>
  </si>
  <si>
    <t>• internes Auftragsschreiben
• aktuelle Planungsergebnisse (in den Planungsphasen)</t>
  </si>
  <si>
    <t>• Schnittstellenfestlegungen zwischen den Beteiligten
• Verträge der Planungsbeteiligten</t>
  </si>
  <si>
    <t>• In PS 2a /LPH 2: Bestätigung, dass die Vorplanung vollständig und widerspruchsfrei ist und die Grundlagen für die Erbringung der Entwurfsplanung vorliegen.</t>
  </si>
  <si>
    <t xml:space="preserve"> Sind die Mengen- und Wertansätze plausibel? Sind die besonderen Kosten (Bedingt z.B. aus Besonderheiten aus der Nutzung, des Grundstücks, der Baukonstruktion, sonstiger besonderer Anforderungen die über die Anforderungen von Vergleichsprojekten hinausgehen) vollständig und in ausreichender Höhe berücksichtigt? </t>
  </si>
  <si>
    <t>o die Grundlagen für die Erbringung der Ausführung vollständig und mängelfrei vorliegen
o vom Auftraggeber (nach Klärung der Fragen aus der Überprüfung) genehmigt werden</t>
  </si>
  <si>
    <t>• Ein Überprüfen der Entwurfsplanungsunterlagen (LPH 3 HOAI)
Im Rahmen der Überprüfung der Entwurfsplanungsunterlagen (LPH 3 HOAI) ergeben sich z.B. folgende Fragestellungen:</t>
  </si>
  <si>
    <t xml:space="preserve">o Stimmt die Kostenberechnung mit dem definierten Kostenziel, fortgeschrieben um </t>
  </si>
  <si>
    <t>o Wurden alle erforderlichen Verhandlungen mit den zuständigen Behörden, insbesondere allen  Verfahrensbeteiligten nach Art. 73 BayBO über die Genehmigungsfähigkeit durchgeführt und protokolliert?</t>
  </si>
  <si>
    <t>• Detailplanung nach Gewerken</t>
  </si>
  <si>
    <t>• Werk- und Montageplanung der ausführenden Firmen</t>
  </si>
  <si>
    <t xml:space="preserve">• Ausführungsplanung </t>
  </si>
  <si>
    <t xml:space="preserve">• Fortschreiben der Planung (LPH 5)
</t>
  </si>
  <si>
    <t>o Einfordern der Fortschreibung der Ausführungsplanung mindestens auf den Stand der Ausschreibungsergebnisse. Besonders ist dabei darauf zu achten, dass die Auswirkungen der konkreten Produkte /Fabrikate auf andere Gewerke geklärt, gewerkeübergreifend abgestimmt und in die Planung mit eingearbeitet sind.</t>
  </si>
  <si>
    <t>Die Überprüfung soll insbesondere sicherstellen, dass die Konkretisierungen der Ausführungsplanung um die montagespezifischen Details keine Änderungen mit sich bringen, welche Auswirkungen auf andere Gewerke haben (Vermeidung von hieraus entstehenden Störungen in der Bauausführung!)</t>
  </si>
  <si>
    <t>Diese Leistung hat einen Bezug zu E.9: Überprüfen der Vertragsunterlagen für die Vergabeeinheiten auf Vollständigkeit und Plausibilität sowie Bestätigung der Versandfertigkeit</t>
  </si>
  <si>
    <t>• Allgemeine Vertragsbedingungen (AVB), Formblatt VI.1 Nr. 1.2 
• Verträge der Planungsbeteiligten</t>
  </si>
  <si>
    <t>Die von den Planungsbeteiligten erstellten Leistungsverzeichnisse, ggf. inkl. erforderlicher Wartungs- bzw. Instandhaltungsverträge</t>
  </si>
  <si>
    <t>Die von den Planungsbeteiligten erstellten Prüfung und Wertung der Angebote (Formblatt 111 VHB / Vergabeplattform des Freistaats Bayern)</t>
  </si>
  <si>
    <t>• Qualitätsgesicherte, mängelfreie, vollständige und den Anforderungen der VOB und dem Vergabehandbuch Bayern entsprechenden Leistungsbeschreibungen bzw. Vergabeunterlagen.</t>
  </si>
  <si>
    <t> bei Leistungsverzeichnissen für Einzelgewerke: Ausführungsplanung, insbesondere Werkplanung / Ausführungsplanung mit Detailplanung) und Massenermittlung</t>
  </si>
  <si>
    <t> bei funktionaler Leistungsbeschreibung: ggf. Machbarkeitsstudie oder Orientierungsplanung oder Vorplanung oder Entwurfsplanung mit Leitdetails oder Ausführungsplanung (in Teilen)</t>
  </si>
  <si>
    <t>o Überprüfen und bei Bedarf Abstimmen der Anwendung von einheitlichen Vorgaben über alle Gewerke sofern erforderlich, z.B. Projektstandards wie Festlegungen zu Teilnahme an JF, Wertstoffhof, Reinigung der Baustelle, etc. Regelungen zur Organisation des Zusammenwirkens, Aufrechterhaltung der allgemeinen Ordnung etc. §4 Abs. 1 VOB/B</t>
  </si>
  <si>
    <t>Siehe auch B 8: Zur Vermeidung von Widersprüchen sind Angaben der an der Planung Beteiligten, die dem vertraglichen Inhalt hinsichtlich der Verjährungsfristen widersprechen oder diese einschränken, bereits bei der Erstellung von Leistungsverzeichnissen zu korrigieren oder es sind im Vorfeld die vertraglich vorgesehenen Mängelhaftungsdauern anzupassen.</t>
  </si>
  <si>
    <t>Dies betrifft u.a. auch Festlegungen zu Mängelhaftungsdauern unter der Voraussetzung des Abschlusses von Wartungs- und Instandhaltungsverträgen oder auch zur Klärung und eindeutigen Definition von beweglichen Teilen oder von elektrischen Bauteilen mit unterschiedlichen Mängelhaftungsdauern.</t>
  </si>
  <si>
    <t>o der Forderungen von (einzelfallbezogenen) Nachweisen auf Angemessenheit (die durch die Bieter mit dem Angebot zu liefern sind)</t>
  </si>
  <si>
    <t>o Vollständigkeit, Schnittstellen zu den anderen Leistungsbeschreibungen
o auf negative Auswirkungen auf die terminlichen Vorgaben</t>
  </si>
  <si>
    <t>o Überprüfen, ob die herangezogenen technischen Gründe für einen vorgeschlagenen Ausschluss plausibel sind und den Bedingungen des gewählten Verfahrens entsprechen oder Ausschlussgründe nicht beachtet wurden.</t>
  </si>
  <si>
    <t>• Überprüfung der Vergabevorschläge auf Plausibilität und Übereinstimmung mit den Projektzielen:</t>
  </si>
  <si>
    <t>o Wurden die Qualitätsziele/Mindestanforderungen durch Nebenangebote erfüllt?
o Ist das zur Beauftragung vorgeschlagene Angebot im Rahmen der Sollvorgabe?</t>
  </si>
  <si>
    <t>o Gibt es negative Auswirkungen auf die terminlichen Vorgaben, was ggf. zum Ausschluss führen würde</t>
  </si>
  <si>
    <t>o Lässt der Bieter ausreichende Ressourcen, Zuverlässigkeit und Fachkunde zur Bewältigung der vorgesehenen Bauaufgabe (Eignungsprüfung nachvollziehbar dargestellt) vermuten?</t>
  </si>
  <si>
    <t>• Erstellen eines Ergebnisberichtes mit Entscheidungsvorschlag mit</t>
  </si>
  <si>
    <t>Für die Überprüfung der Fortschrittsmessung ist der Steuerungsterminplan ein hilfreiches Instrument. Hier werden die Regelabläufe aus den Planungsvorgaben im Projekthandbuch in einen terminlichen Ablauf übersetzt und Zwischentermine mit den Planungsbeteiligten abgestimmt. Auf dieser Basis soll die Projektsteuerung Soll-Ist-Vergleiche sowie eine Fortschrittsmessung durchführen.</t>
  </si>
  <si>
    <t>• Überprüfen auf der Baustelle, ob die Objektüberwachung ihren Aufgaben in ausreichender personeller Präsenz nachkommt. Das betrifft z.B.</t>
  </si>
  <si>
    <t>o Die konsequente Umsetzung der Planungsvorgaben zur Erreichung der Projektziele sowie die Überwachung der Ausführung auf Übereinstimmung mit der Planung</t>
  </si>
  <si>
    <t>o Die Überwachung der Fristen der Bauverträge durch die FBT’s wie</t>
  </si>
  <si>
    <t>o Im erforderlichen Umfang: Regelmäßige (mindestens 14-tägig und bei Bedarf zusätzlich nach Abstimmung mit dem Auftraggeber) Präsenz auf der Baustelle (z.B. Besprechung mit Firmen, Begehungen, etc.)</t>
  </si>
  <si>
    <t xml:space="preserve">Ende Grundleistungen Handlungsbereich B </t>
  </si>
  <si>
    <t>o die Grundlagen für die Erbringung der Entwurfsplanung vollständig und mängelfrei vorliegen
o vom Auftraggeber (nach Klärung der Fragen aus der Überprüfung) gebilligt werden</t>
  </si>
  <si>
    <t xml:space="preserve">o Stimmt die Kostenschätzung mit dem definierten Kostenziel, fortgeschrieben um </t>
  </si>
  <si>
    <t>• Überprüfung der von den Planungsbeteiligten erstellten Wertung der Angebote</t>
  </si>
  <si>
    <t>• Bei Aufhebung des Vergabeverfahrens: 
 Mitwirken beim umgehenden Einleiten aller erforderlichen Maßnahmen wie z.B.</t>
  </si>
  <si>
    <t>o Fortlaufendes Analysieren und Überprüfen der Schnittstellenliste durch die Projektsteuerung</t>
  </si>
  <si>
    <t>o Befüllen, Abstimmen und Fortschreiben der Schnittstellenliste durch die Projektbeteiligten</t>
  </si>
  <si>
    <t>o Vorbereiten einer Schnittstellenliste für den Planungs- und Ausführungsprozess durch die Projektsteuerung</t>
  </si>
  <si>
    <t>• Stichprobenhafte Überprüfung der Arbeitsergebnisse der Projektbeteiligten auf</t>
  </si>
  <si>
    <t>o Plausibilität</t>
  </si>
  <si>
    <t>• Erstellen eines Ablaufprozesses in Abstimmung mit den Projektbeteiligten mit</t>
  </si>
  <si>
    <t>o Identifikation der erforderlichen Entscheidungen</t>
  </si>
  <si>
    <t>o Formale Struktur des Mängelhaftungsverzeichnisses (Firmennummer, Leistungsbereich/Gewerk bzw. Bauabschnitt/ Geschoss/Funktionsbereich/Raum)</t>
  </si>
  <si>
    <t>o Vollständigkeit des Mängelhaftungsverzeichnisses hinsichtlich aller Bauleistungsverträge</t>
  </si>
  <si>
    <t>o Vergleich der vertraglich vereinbarten mit den in den Mängelhaftungsverzeichnissen aufgeführten Mängelhaftungsdauern je Teilleistung</t>
  </si>
  <si>
    <t>o Vollständigkeit der dokumentierten Vorbehalte (in Stichproben)
o Aus den Mängelhaftungsfristen errechnete Kalenderdaten des Mängelhaftungsablaufes pro Auftrag und ggf. pro Teilleistung</t>
  </si>
  <si>
    <t>Kommentar Handlungsbereich A</t>
  </si>
  <si>
    <t>Leistungen Handlungsbereich E</t>
  </si>
  <si>
    <r>
      <t xml:space="preserve">Leistungen Handlungsbereich E: </t>
    </r>
    <r>
      <rPr>
        <sz val="8"/>
        <color rgb="FF0070C0"/>
        <rFont val="Arial"/>
        <family val="2"/>
      </rPr>
      <t xml:space="preserve">
</t>
    </r>
  </si>
  <si>
    <t>Leistungen Handlungsbereich D</t>
  </si>
  <si>
    <r>
      <t xml:space="preserve">Leistungen Handlungsbereich D: </t>
    </r>
    <r>
      <rPr>
        <sz val="8"/>
        <color rgb="FF0070C0"/>
        <rFont val="Arial"/>
        <family val="2"/>
      </rPr>
      <t xml:space="preserve">
</t>
    </r>
  </si>
  <si>
    <t>Leistungen Handlungsbereich C</t>
  </si>
  <si>
    <r>
      <t xml:space="preserve">Leistungen Handlungsbereich C: </t>
    </r>
    <r>
      <rPr>
        <sz val="8"/>
        <color rgb="FF0070C0"/>
        <rFont val="Arial"/>
        <family val="2"/>
      </rPr>
      <t xml:space="preserve">
</t>
    </r>
  </si>
  <si>
    <r>
      <t xml:space="preserve">Leistungen Handlungsbereich B: </t>
    </r>
    <r>
      <rPr>
        <sz val="8"/>
        <color rgb="FF0070C0"/>
        <rFont val="Arial"/>
        <family val="2"/>
      </rPr>
      <t xml:space="preserve">
</t>
    </r>
  </si>
  <si>
    <t>Leistungen Handlungsbereich B</t>
  </si>
  <si>
    <r>
      <t xml:space="preserve">Leistungen Handlungsbereich A: </t>
    </r>
    <r>
      <rPr>
        <sz val="8"/>
        <color rgb="FF0070C0"/>
        <rFont val="Arial"/>
        <family val="2"/>
      </rPr>
      <t xml:space="preserve">
</t>
    </r>
  </si>
  <si>
    <t>Leistungen Handlungsbereich A</t>
  </si>
  <si>
    <r>
      <t xml:space="preserve">Kommentar zu den Leistungen Handlungsbereich A: </t>
    </r>
    <r>
      <rPr>
        <sz val="8"/>
        <color rgb="FF0070C0"/>
        <rFont val="Arial"/>
        <family val="2"/>
      </rPr>
      <t xml:space="preserve">
</t>
    </r>
  </si>
  <si>
    <t>Kommentar Handlungsbereich B</t>
  </si>
  <si>
    <r>
      <t xml:space="preserve">Kommentar zu den Leistungen Handlungsbereich B: </t>
    </r>
    <r>
      <rPr>
        <sz val="8"/>
        <color rgb="FF0070C0"/>
        <rFont val="Arial"/>
        <family val="2"/>
      </rPr>
      <t xml:space="preserve">
</t>
    </r>
  </si>
  <si>
    <r>
      <t xml:space="preserve">Kommentar zu den Leistungen Handlungsbereich C: </t>
    </r>
    <r>
      <rPr>
        <sz val="8"/>
        <color rgb="FF0070C0"/>
        <rFont val="Arial"/>
        <family val="2"/>
      </rPr>
      <t xml:space="preserve">
</t>
    </r>
  </si>
  <si>
    <t>Kommentar Handlungsbereich C</t>
  </si>
  <si>
    <r>
      <t xml:space="preserve">Kommentar zu den Leistungen Handlungsbereich D: </t>
    </r>
    <r>
      <rPr>
        <sz val="8"/>
        <color rgb="FF0070C0"/>
        <rFont val="Arial"/>
        <family val="2"/>
      </rPr>
      <t xml:space="preserve">
</t>
    </r>
  </si>
  <si>
    <t>Kommentar Handlungsbereich D</t>
  </si>
  <si>
    <t>Kommentar Handlungsbereich E</t>
  </si>
  <si>
    <t>Kommentar zu den Leistungen des Handlungsbereich A</t>
  </si>
  <si>
    <t>Kommentar zu den Leistungen des Handlungsbereich B</t>
  </si>
  <si>
    <t>Kommentar zu den Leistungen des Handlungsbereich D</t>
  </si>
  <si>
    <t>Kommentar zu den Leistungen des Handlungsbereich E</t>
  </si>
  <si>
    <t>Leistungen des Handlungsbereich A</t>
  </si>
  <si>
    <t>Leistungen des Handlungsbereich B</t>
  </si>
  <si>
    <t>Leistungen des Handlungsbereich C</t>
  </si>
  <si>
    <t>Leistungen des Handlungsbereich D</t>
  </si>
  <si>
    <t>Leistungen des Handlungsbereich E</t>
  </si>
  <si>
    <t xml:space="preserve">• eine Projektstrukturplanung 
• ein Projektorganisationshandbuch  
• die Beschreibung der Planungsaufgabe </t>
  </si>
  <si>
    <t>Dokumentation der internen und externen Rahmenbedingungen für die Projektrealisierung</t>
  </si>
  <si>
    <t>Der Auftragnehmer hat alle erforderlichen projektspezifischen Rahmenbedingungen beim AG (Bauamt, Nutzer, Betreiber) in geeigneter Weise abzufragen.</t>
  </si>
  <si>
    <t xml:space="preserve">• Internes Auftragsschreiben 
</t>
  </si>
  <si>
    <t xml:space="preserve">• Ab PS 2: bereits vorliegende Planungsergebnisse der Objekt- und Fachplaner, im Wesentlichen Unterlagen (Leistungsbildübergreifende Dokumente, Planunterlagen, Kostenermittlungen, Terminplanungen, Beschreibungen und Erläuterungen, Berechnungen und Bemessungen) zu Arbeitsergebnissen oder abgeschlossenen Leistungsphasen wie z.B. Unterlagen zur PU, Entwurfsplanung, PP, IPU mit zugehörigen befüllten Mustern und Vorlageschreiben, Beschreibungen, Auftragsschreiben 
</t>
  </si>
  <si>
    <t xml:space="preserve">• in Abstimmung mit dem AG: ggf. Veranlassen weiterer Präzisierungen bzw. Ergänzung der Bedarfsplanung </t>
  </si>
  <si>
    <t>• In PS 1 und PS 2a: Ergebnisse aus der Projektentwicklung (z.B. Bedarfsplanung mit Baufachlichem Gutachten) sowie die ggf. fortgeschriebenen Projektziele</t>
  </si>
  <si>
    <t>• Ab PS 2: bereits vorliegende Planungsergebnisse der Objekt- und Fachplaner, im Wesentlichen Unterlagen (Leistungsbildübergreifende Dokumente, Planunterlagen, Kostenermittlungen, Terminplanungen, Beschreibungen und Erläuterungen, Berechnungen und Bemessungen) zu Arbeitsergebnissen oder abgeschlossenen Leistungsphasen auch mit den jeweiligen Unterlagen entsprechend der Richtlinien  wie z.B. Unterlagen zur PU, Entwurfsplanung, PP, IPU mit zugehörigen befüllten Mustern und Vorlageschreiben, Beschreibungen und Auftragsschreiben</t>
  </si>
  <si>
    <t xml:space="preserve">  o Abhaltung eigener Projektsteuerungsbesprechungen</t>
  </si>
  <si>
    <t xml:space="preserve">• (Fortgeschriebene) Ergebnisse aus der Projektentwicklung (z.B. Bedarfsplanung mit Baufachlichem Gutachten) </t>
  </si>
  <si>
    <t>• ein Auftrag zur Erstellung der Planung 
• sowie aktuelle Erkenntnisse und Entwicklungen
• Projektorganisationshandbuch mit Anlagen</t>
  </si>
  <si>
    <t>o Risikomanagement
o Kodifizierung der Projektarbeit und Projektcodierung
o Auftrags-, Plan-, und Dokumentenzuordnung</t>
  </si>
  <si>
    <t xml:space="preserve">o Ablauf- und Terminplanung
o Kosten- und Finanzplanung
o Schnittstellenmanagement in Planung und Ausführung </t>
  </si>
  <si>
    <t xml:space="preserve">  o durch geklärte </t>
  </si>
  <si>
    <t xml:space="preserve">• Gleiches Verständnis der zu erledigenden Aufgaben (alle Projektbeteiligte) </t>
  </si>
  <si>
    <r>
      <t xml:space="preserve">Konkretisierung der Leistungen:
</t>
    </r>
    <r>
      <rPr>
        <i/>
        <sz val="10"/>
        <color theme="4"/>
        <rFont val="Arial"/>
        <family val="2"/>
      </rPr>
      <t>in PS 1/ LPH 1</t>
    </r>
  </si>
  <si>
    <t xml:space="preserve">o  Gliedern des Projektes in Teilprojekte und Teilaufgaben
o Aufzeigen deren Beziehungen untereinander 
o Ordnen sämtlicher Aufgaben des Projektes in Arbeitspakete. 
</t>
  </si>
  <si>
    <t>o Pläne 
o Beschreibungen
o Leistungsbildübergreifende Dokumente und Konzepte (Brandschutz, Schnittstelle, Konzepte, Nachweise wie GEG etc.)</t>
  </si>
  <si>
    <t xml:space="preserve">o Berechnungen und Bemessungen
o Ablauf- und Terminplanung sowie Terminüberwachung
o Kostenermittlungen- und Kontrolle und Finanzplanung </t>
  </si>
  <si>
    <t xml:space="preserve">o Auftragszuordnungen
o Budgetierungen
o Inventarisierung 
</t>
  </si>
  <si>
    <t xml:space="preserve">  o Auftragszuordnung
  o Dokumentenzuordnung
  o Plancodierungen</t>
  </si>
  <si>
    <t xml:space="preserve">
Funktionale Strukturmerkmale sind Anlagen, Anlagenteile, Versorgungsbereiche etc.</t>
  </si>
  <si>
    <t xml:space="preserve">
In PS 2 – 4 / LPH 2-8</t>
  </si>
  <si>
    <t xml:space="preserve">• Fortschreiben der Projektstrukturplanung
</t>
  </si>
  <si>
    <t xml:space="preserve">• sowie aktuelle Erkenntnisse und Entwicklungen
• ggf. Planerverträge, soweit bereits abgeschlossen oder die sich im Vergabeprozess befinden 
• Projektorganisationshandbuch
</t>
  </si>
  <si>
    <t xml:space="preserve">• und die Planumläufe und Prozesse zur Erstellung übergeordneter Dokumente, wie z.B. objektbezogenes Brandschutz-, Sicherheits-, Alarmierungs-, Hygiene- und Begasungskonzept, Druckstufenkonzepte (siehe auch Steuerungsterminplan) für die einzelnen Leistungsphasen der Planung 
</t>
  </si>
  <si>
    <t>o vorzuschlagen
o mit den Projektbeteiligten, insbesondere hinsichtlich Verantwortlichkeiten und Mitwirkungspflichten abzustimmen</t>
  </si>
  <si>
    <t>• Formale Anforderungen an Pläne (z.B. Formate, Plankopf, Planänderungsleiste, Legenden) 
• Steuerung der Planverteilung</t>
  </si>
  <si>
    <t>• Unter Berücksichtigung der Vorgaben des AG, Vorschlagen und Abstimmen der Regelprozesse für die Erstellung und Abstimmung der Leistungsbeschreibungen, die Ausschreibungs- und Vergabeprozesse der Bau- und Lieferleistungen</t>
  </si>
  <si>
    <t xml:space="preserve">• Vorschlagen und Abstimmen der Regelprozesse für die Fortschreibung der Ausführungsplanung: </t>
  </si>
  <si>
    <t>o Fortschreiben der Ausführungsplanung auf Grund der gewerkeorientierten Bearbeitung während der Objektausführung (Leistungsbild Objektplanung)</t>
  </si>
  <si>
    <t xml:space="preserve">o auf Stand der Ausschreibungsergebnisse und der dann vorliegenden Ausführungsplanung des der Objektplaners (Leistungsbild TA) </t>
  </si>
  <si>
    <t>o Fortschreiben der Ausführungsplanung während der Objektausführung (Leistungsbild Freianlagen)</t>
  </si>
  <si>
    <t>• Vorschlagen und Abstimmen der Regelprozesse für das Abstimmen der Werkstatt- und Montageplanung, sowie ggf. für Prüfung und Freigabe (Differenzierung bzgl. den seitens des Auftraggeber nach der VOB/C den Ausführenden gegenüber geschuldeten Erklärungen sowie bzgl. sonstigem Bedarf)</t>
  </si>
  <si>
    <t>Der Abstimmungsprozess zwischen Objektplaner und Bauherr wird in den Organisationsvorgaben 
(Projektorganisationshandbuch) dokumentiert</t>
  </si>
  <si>
    <t>Analysieren und bewerten im erforderlichen Umfang, inwieweit die Entwicklung der Planung (Planung der Planung) auf die Projektziele ausgerichtet ist:</t>
  </si>
  <si>
    <t>• Abhaltung eigener Projektsteuerungsbesprechungen</t>
  </si>
  <si>
    <t xml:space="preserve">Berichts- und Protokollwesen, inkl. Abschluss </t>
  </si>
  <si>
    <t>(nur Streichen sofern das PKS bereits vom Bauamt (über Rahmenvertrag) beauftragt ist/wird)</t>
  </si>
  <si>
    <t>• (Fortgeschriebene) Ergebnisse aus der Projektentwicklung (z.B. Bedarfsplanung mit Baufachlichem Gutachten) 
• Projektorganisationshandbuch</t>
  </si>
  <si>
    <t>o Planen und Umsetzen der Besprechungsorganisation von regelmäßigen Besprechungen nach Teilnehmerkreisen (z.B. Projekt-/Bauherren-, Nutzer-, Betreiber-, Koordinations-, Planungs-, und Baubesprechungen sowie ggf. übergeordnete Themen aus Infrastruktur und/oder Erschließung des Baugebietes, sonstiger öffentlicher Belange oder projektspezifischer Anforderungen)</t>
  </si>
  <si>
    <t xml:space="preserve">o Vorschlagen von sinnvollen Besprechungszyklen und Erstellen eines Besprechungskalenders 
</t>
  </si>
  <si>
    <t>• Ableitung von Vorgaben für die Planerverträge, wie z.B. Einberufung von Besprechungen, Einforderung der Vorgaben zum Berichtswesen, stichprobenartige Kontrolle für die zeitgerechte Erstellung von Protokollen</t>
  </si>
  <si>
    <t>• Erstellen bzw. Überprüfen, Abstimmen (PS 1/LPH 1) und Umsetzen (LPH 1-8) eines Protokollwesens auch durch Überprüfung der rechtzeitigen Erstellung</t>
  </si>
  <si>
    <t xml:space="preserve">• Vorschlagen, Festlegen (PS 1) und Umsetzen (PS 2, 3, 4) eines Berichtswesens gemäß den Informationsbedürfnissen der Aufbauorganisation des Auftraggebers zu inhaltlichen Themen, z.B. </t>
  </si>
  <si>
    <t>o Status von Planung/Ausschreibungen/Vergaben
o Stand der Baustelle
o Leistungsständen</t>
  </si>
  <si>
    <t xml:space="preserve">o erforderlichen Entscheidungen
o Kostenstand mit Prognosen und Risiken
o Terminstatus mit Prognose und Risiken </t>
  </si>
  <si>
    <t xml:space="preserve">o Bedenken und Behinderungen
o Nachtragsmanagement
o Projektrisiken und Kompensationsmaßnahmen
o Festlegen (PS 1) im Berichtswesen von </t>
  </si>
  <si>
    <t> Informationstiefe
 Darstellung (wie z.B. Soll-Ist-Abgleich, Ampelsystem)
 Berichtszyklen</t>
  </si>
  <si>
    <t>• Vorlage (PS 1) abgestimmter Vorgaben für das Kommunikations- und Berichtswesen (z.B. Protokolle, Statusberichte etc.)
• Analyse und Bewertung (PS 2, 3, 4) der ordnungsgemäßen Nutzung der CDE / PKS</t>
  </si>
  <si>
    <t>• Projektorganisationshandbuch mit Vorgaben des Auftraggebers (AG) 
• (Fortgeschriebene) Ergebnisse aus der Projektentwicklung (z.B. Bedarfsplanung mit Baufachlichem Gutachten)
• Vorgaben zum Änderungsmanagement (z.B. Muster RLBau)</t>
  </si>
  <si>
    <t xml:space="preserve">Stets aktuelle und definierte Planungsgrundlagen, rechtzeitige, effektive und sichere Herbeiführung notwendiger Entscheidungen. </t>
  </si>
  <si>
    <t>Übersicht über alle noch zu treffenden und getroffenen Entscheidungen sowie Änderungen einschließlich der Dokumentation des Prozesses. Geregelte Prozesse und damit Grundlagen für einen reibungslosen Projektablauf</t>
  </si>
  <si>
    <t>In PS 1: Abgestimmte Vorgaben für das Entscheidungs- und Änderungsmanagement
PS 2 – 4: Entscheidungsvorschläge
PS 5: Abschlussbericht mit Lessons Learned</t>
  </si>
  <si>
    <t xml:space="preserve">• Vorschlagen und Abstimmen der organisatorischen Grundlagen des Entscheidungsmanagements (PS 1):
</t>
  </si>
  <si>
    <t xml:space="preserve">sowie sonstigen Vor- und Nachteilen sowie besonderer Risiken, eine begründete Empfehlung des Auftragnehmers, Datum bis wann die Entscheidung  zu treffen ist (angemessener Entscheidungszeitraum), Aufstellungsdatum, Unterschrift des Aufstellers, Freigaben der entscheidenden Stellen durch Unterschriften
</t>
  </si>
  <si>
    <t>• Umsetzen, d.h. Abstimmung der organisatorischen Grundlagen des Entscheidungsmanagements und Überprüfen der Einhaltung (PS 2 bis 4)
• PS 5: Erstellen eines Abschlussberichts und Lessons Learned</t>
  </si>
  <si>
    <t xml:space="preserve">o Klärung und Darstellung des Entscheidungsstandardablaufes (auch als Flussdiagramm) 
o Liste der Entscheidungen, inkl. Angaben zum Status der Entscheidung
</t>
  </si>
  <si>
    <t xml:space="preserve">o Durchnummerierte Entscheidungsanträge mit folgendem Mindestinhalt:
Grundlagen, Sachverhaltsdarstellung, Aufzeigen von Auswirkungen auf Qualitäten, Kosten und Termine, Darstellen der Auswirkungen auf den künftigen Betrieb des Gebäudes (u.a. Betriebskosten, Wartungs- und Instandhaltungskosten, Gebühren für wiederkehrende Prüfungen) </t>
  </si>
  <si>
    <t>• Vorschlagen und Abstimmen der organisatorischen Grundlagen des Änderungsmanagements (PS 1):</t>
  </si>
  <si>
    <t>• Umsetzen, d.h. Abstimmung der organisatorischen Grundlagen des Änderungsmanagements und Überprüfen der Einhaltung (PS 2 bis 4)</t>
  </si>
  <si>
    <t>• Erstellen eines Abschlussberichts und Lessons Learned</t>
  </si>
  <si>
    <t xml:space="preserve">o Klärung und Darstellung des Änderungsstandardablaufes (auch als Flussdiagramm) 
o Liste der Änderungen, inkl. Angaben zum Status der Änderung
</t>
  </si>
  <si>
    <t>• Risikoermittlung des Auftraggebers (AG’s) zum Abschluss der Projektentwicklung
• Oder bereits vom AG ermitteltes Risiko zu späteren Leistungsphasen</t>
  </si>
  <si>
    <t>• Vorgaben zur Risikoermittlung (z.B. Mustervorlagen RLBau) 
• Projektorganisationshandbuch</t>
  </si>
  <si>
    <t>• PS 1: Risikoliste mit Bewertung der Risiken mit Empfehlungen
• PS 2 - 4: Fortgeschriebene Risikoliste mit Bewertung und Empfehlung
• PS 5: Abschlussbericht und Lessons Learned</t>
  </si>
  <si>
    <t>• Befüllung der Mustervorlagen des Auftraggebers, einschließlich der „Arbeitshilfe zur Risikoermittlung“
• Risikoberichte</t>
  </si>
  <si>
    <t>• Plausibilisieren der ggf. vorliegenden Risikoermittlung des Auftraggebers. 
• PS 2: Analyse und Bewertung der Risiken von planerischen Entwürfen und Varianten</t>
  </si>
  <si>
    <t>• Zu allen wesentlichen Projektschritten (Abschluss LPH 2, LPH 3 und zum Zeitpunkt des Kostenvoranschlages): Identifikation und Bewertung der Risiken gemäß den Vorgaben des Auftraggebers und unter Einbeziehung der Beiträge der Projektbeteiligten sowie Sonderfachleuten/Gutachter</t>
  </si>
  <si>
    <t>• PS 2 – 4: fortlaufende Identifikation und Bewertung von Veränderungen bei der Eintrittswahrscheinlichkeit oder beim Eintritt von Risiken</t>
  </si>
  <si>
    <t xml:space="preserve">• Entwickeln von Vorschlägen für Steuerungsmaßnahmen und Abstimmen mit dem Auftraggeber und den Planungsbeteiligten. </t>
  </si>
  <si>
    <t>• Veranlassen (zusammen mit dem Auftraggeber) der Umsetzung von Steuerungsmaßnahmen</t>
  </si>
  <si>
    <t>• Kontrolle der Umsetzung der Steuerungsmaßnahme und fortlaufende Information über die Ergebnisse 
• PS 5: Erstellen eines Abschlussberichts und Lessons Learned</t>
  </si>
  <si>
    <t>Muster-Projektorganisationshandbuch
Projektorganisationshandbuch (teilbefüllt)</t>
  </si>
  <si>
    <t>• PS 1 – 4: Projektspezifisch angepasstes und fortgeschriebenes Projektorganisationshandbuch 
• PS 5: Ergebnisbericht abschließende Projektdokumentation, ggf. Entscheidungsvorschläge</t>
  </si>
  <si>
    <t xml:space="preserve">PS 5: Überprüfen des systematischen Zusammenstellens der abschließenden Projektdokumentation gemäß Vorgaben AG und Erstellen des Ergebnisberichts mit ggf. Entscheidungsvorschlägen.
</t>
  </si>
  <si>
    <t>Es ist das vom Auftraggeber vorgegebene und ggf. teilbefüllte Projektorganisationshandbuch als inhaltliche Grundlage zu verwenden und projektspezifisch anzupassen und fortzuschreiben</t>
  </si>
  <si>
    <t>Zusätzliche Leistungen</t>
  </si>
  <si>
    <t>PS 1</t>
  </si>
  <si>
    <t>PS 2b</t>
  </si>
  <si>
    <t>PS 2a</t>
  </si>
  <si>
    <t>PS 3</t>
  </si>
  <si>
    <t>PS 4</t>
  </si>
  <si>
    <t>PS 5</t>
  </si>
  <si>
    <t>(bei Bedarf: separates Angebot)</t>
  </si>
  <si>
    <t xml:space="preserve">Erstellen von Vorlagen und besonderen Berichterstattungen in Auftraggeber- und </t>
  </si>
  <si>
    <t>sonstigen Gremien sowie Vorbereitung, Teilnahme und Nachbereitung der Termine</t>
  </si>
  <si>
    <t xml:space="preserve">Einrichten, Führen und Betreuen des Projektkommunikationssystems (CDE) </t>
  </si>
  <si>
    <t>(z.B. Planfeststellungsverfahren)</t>
  </si>
  <si>
    <t xml:space="preserve">Vertreten der Planungskonzeption gegenüber der Öffentlichkeit unter besonderen </t>
  </si>
  <si>
    <t>Anforderungen und Zielsetzungen sowie bei mehr als fünf Erläuterungs- oder Erörterungstermine</t>
  </si>
  <si>
    <t>Aktenordnung:  H, E, M und I</t>
  </si>
  <si>
    <t xml:space="preserve">• Herrichten von Ordnern nach der vorgegebenen Aktenordnung unter Berücksichtigung spezifischer Erfordernisse des Einzelfalls (Ordnerrückenbeschriftungen, Trennblätter) zum Projektbeginn und im laufenden Projektgeschäft.
</t>
  </si>
  <si>
    <t xml:space="preserve">• Systematische Ablage laufender Vorgänge in Projektakten und Vertragsakten nach der vorgegebenen Aktenordnung
• Revisionsgerechte (Rechnungslegung) Vorbereitung und Zusammenstellung der Akten abgeschlossener Projekten zur Abgabe in die Registratur 
</t>
  </si>
  <si>
    <t>Projektsteuerung von städtebaulichen Leistungen (PSL)</t>
  </si>
  <si>
    <t xml:space="preserve"> gem. AHO Heft Nr. 19, Kap. 2</t>
  </si>
  <si>
    <t xml:space="preserve">Summe Zusätzliche Leistungen Projektstufe 1  </t>
  </si>
  <si>
    <t xml:space="preserve">Summe Zusätzliche Leistungen Projektstufe 2a  </t>
  </si>
  <si>
    <t xml:space="preserve">Summe Zusätzliche Leistungen Projektstufe 2b  </t>
  </si>
  <si>
    <t xml:space="preserve">Summe Zusätzliche Leistungen Projektstufe 3  </t>
  </si>
  <si>
    <t xml:space="preserve">Summe Zusätzliche Leistungen Projektstufe 4  </t>
  </si>
  <si>
    <t xml:space="preserve">Summe Zusätzliche Leistungen Projektstufe 5  </t>
  </si>
  <si>
    <t xml:space="preserve">Summe Handlungsbereich A Zusätzliche Leistungen </t>
  </si>
  <si>
    <t xml:space="preserve">Summe Handlungsbereich B Zusätzliche Leistungen </t>
  </si>
  <si>
    <r>
      <t xml:space="preserve">Projektentwicklung Neubau/Bestand (Baulandentwicklung) gem. AHO, Heft Nr. 19, Kap.1
</t>
    </r>
    <r>
      <rPr>
        <i/>
        <sz val="10"/>
        <rFont val="Arial"/>
        <family val="2"/>
      </rPr>
      <t>(bei Bedarf separates Angebot)</t>
    </r>
  </si>
  <si>
    <t>(separates Vertragsmuster und Leistungsbild)</t>
  </si>
  <si>
    <r>
      <t xml:space="preserve">- Diese Leistung kann bei Bedarf während der PS 2 bis PS 3 erforderlich werden und </t>
    </r>
    <r>
      <rPr>
        <i/>
        <sz val="10"/>
        <rFont val="Arial"/>
        <family val="2"/>
      </rPr>
      <t>auf Basis eines separaten Angebotes beauftragt und vergütet.</t>
    </r>
  </si>
  <si>
    <t>• Überprüfen des auftraggeberseitig vorgegebenen Kostenrahmens in Abhängigkeit von der Bedarfsplanung und den beabsichtigten Qualitätsstandards:</t>
  </si>
  <si>
    <t>o Überprüfen über Vergleichswert- bzw. Vergleichsobjektmethode (Hochrechnung über Kostenkennwerte von Vergleichsprojekten bzw. Anpassung der Kostenkennwerte)
o Bei Bedarf Vorschlagen von Einsparpotentialen zur Einhaltung der Kostenobergrenze</t>
  </si>
  <si>
    <t>• Abstimmen der Ergebnisse der Prüfung mit dem AG und Verfassen eines Prüfberichtes mit entsprechenden Empfehlungen an den Bauherren.</t>
  </si>
  <si>
    <t>Stets tagesaktuelle Information über die 
• Baukosten (KG 200 – 700) sowie Gesamtkosten (inkl. Index- und Risikokosten)
• Entwicklung des Budgets (Indexentwicklung, Risikoeintritt, Ergebnisse aus Änderungs- und Entscheidungsmanagement)</t>
  </si>
  <si>
    <t>• Abstimmen (mit dem Auftraggeber), Dokumentieren und Festlegen</t>
  </si>
  <si>
    <t xml:space="preserve">o eines Kostenermittlungs- und Steuerungsprogramms mittels Datenbank
o Umfang und Tiefe der Projektbuchhaltung wie </t>
  </si>
  <si>
    <t xml:space="preserve"> Gliederungstiefe
 Kostenzuordnungen
</t>
  </si>
  <si>
    <t> Codierungen
 Etc.</t>
  </si>
  <si>
    <t>o Prozessbeschreibung der Kostenverfolgung</t>
  </si>
  <si>
    <t xml:space="preserve">• Projektbuchhaltung und Kostenverfolgung 
</t>
  </si>
  <si>
    <t>o Einrichten in PS/LPH 1
o Fortschreiben ab PS 2/LPH 2
fortlaufendes Erfassen sämtlicher Kosten (Rechnungen der KG 700, ab PS 4 auch Baufirmen, etc.)</t>
  </si>
  <si>
    <t xml:space="preserve"> Darstellen der einzelnen Kostenblöcke 
</t>
  </si>
  <si>
    <t xml:space="preserve">• Abgerechnete Leistungen mit deckungsgleichem Zahlungsstand
• Abgerechnete Leistungen mit abweichendem Zahlungsstand, (weil z.B. noch Sicherheitseinbehalte bestehen) unter Angabe der Höhe der noch zu leistenden Zahlungen
</t>
  </si>
  <si>
    <t>• Noch nicht abgerechnete Leistungen mit zu erwartender voraussichtlicher Abrechnungshöhe; Angabe der Höhe der bis dato geleisteten (Abschlags-)Zahlungen</t>
  </si>
  <si>
    <t xml:space="preserve">• Begründung wesentlicher Abweichungen </t>
  </si>
  <si>
    <t xml:space="preserve"> Vergleich der Kostendaten gemäß Kostenfeststellung und Kostenberechnung oder bepreister Leistungsverzeichnisse/Kostenvoranschlag </t>
  </si>
  <si>
    <t xml:space="preserve">o zahlungshemmenden 
o oder zur Aufrechnung berechtigenden Ereignissen </t>
  </si>
  <si>
    <t xml:space="preserve">• Vollständige Prüfung der Rechnungen in 
</t>
  </si>
  <si>
    <t>o  Adressat
o  Priorität und Auszahlungsfristen
o Vollständigkeit und Prüffähigkeit sowie erforderlicher Anlagen</t>
  </si>
  <si>
    <t>• Erstellen eines Prüfvermerkes mit Freigabevorschlag zu der jeweiligen Rechnung
• Führen einer Rechnungsliste</t>
  </si>
  <si>
    <t xml:space="preserve">Während der LPH 2: </t>
  </si>
  <si>
    <t>• bei drohender Überschreitung des Kostenrahmens: 
Vorschlagen und Abstimmen (AG und Planungsteam) von Gegensteuerungsmaßnahmen</t>
  </si>
  <si>
    <t xml:space="preserve">• Erstellen von Entscheidungsvorschlägen zur Freigabe oder Anpassung der Kostenermittlung, einschließlich Anpassungen bei den Qualitäten und Quantitäten </t>
  </si>
  <si>
    <t xml:space="preserve">Überprüfen der Kostenschätzung und –berechnung sowie des Kostenvoranschlages der </t>
  </si>
  <si>
    <t>Objekt- und Fachplaner sowie Veranlassen erforderlicher Anpassungsmaßnahmen. Mitwirken bei der Fortschreibung des Kostenrahmens für die Investitionskosten
Erstellen der Baunutzungskosten und bei Erfordernis eines Haushaltsnachtrages: Erstellung eines Kostenanschlages</t>
  </si>
  <si>
    <t>o LPH 2 Vorplanung
o LPH 3, Entwurfsplanung, einschließlich vertiefter Kostenberechnung mit Leitpositionen oder Kostenberechnung nach Gewerken</t>
  </si>
  <si>
    <t>o In LPH 6: Kostenvoranschlag
o In LPH 8: Kostenkontrolle der Planer gemäß vertraglicher Vereinbarung und Kostenkontrolle der Projektsteuerung</t>
  </si>
  <si>
    <t>• Überschlägige Ermittlung der Bedarfswerte / Abschätzung der Betriebskosten durch die Haustechnik-Planer</t>
  </si>
  <si>
    <t>• PS 2a/LPH 2: Einhaltung des vertraglich vereinbarten Kostenziels (zugrundeliegender Kostenrahmen oder ggf. auf Basis des Änderung-, Entscheidungs- Risikomanagements und Indexentwicklung fortgeschriebenen Kostenrahmens)</t>
  </si>
  <si>
    <t xml:space="preserve">• Ergebnisbericht zur Prüfung der Kostenberechnung, Empfehlungen Entscheidungsvorlagen mit Handlungsempfehlung ggf. auch zur Anpassung des Kostenrahmens, fortgeschriebener Kostenrahmen; Baunutzungskosten </t>
  </si>
  <si>
    <t>PS 3 3/LPH 5-7</t>
  </si>
  <si>
    <t>PS 4/LPH 8 bei Erfordernis eines Haushaltsnachtrages</t>
  </si>
  <si>
    <t xml:space="preserve">• Erstellter Kostenanschlag </t>
  </si>
  <si>
    <t xml:space="preserve">• Überprüfen und Vervollständigen der Kostenschätzung (auch unter eigenständiger Ermittlung von Kosten nach Erfordernis) durch </t>
  </si>
  <si>
    <t>o Plausibilisieren der Massen-, Volumen- und Kostenansätze
o Prüfen der Vollständigkeit der Kostenermittlung
o Prüfen der projektspezifischen Besonderen Kosten</t>
  </si>
  <si>
    <t>o Überprüfen der projektspezifischen bewerteten Kostengruppen 200, 500, 600  
o Vorschlagen von Einsparvorschlägen</t>
  </si>
  <si>
    <t xml:space="preserve">• Zusammenführen der geprüften Kostenermittlung der Planer und der Kostenermittlung der Kostengruppe 700 in die im Geschäftsbereich des Auftraggebers vorgegebenen Formulare  </t>
  </si>
  <si>
    <t>• Ermitteln der Index- und Risikokostenprognosen unter Verwendung der im Geschäftsbereich des Auftraggebers vorgegebenen Formulare
• Erstellen des Nutzungskostenrahmens</t>
  </si>
  <si>
    <t xml:space="preserve">Überprüfen und Vervollständigen (KG 700) der vertieften Kostenberechnung (auch unter eigenständiger Ermittlung von Kosten nach Erfordernis) durch </t>
  </si>
  <si>
    <t xml:space="preserve">• Plausibilisieren der Massen-, Volumen- und Kostenansätze
• Überprüfen der Vollständigkeit der Kostenermittlung 
• Überprüfen der projektspezifischen Besonderen Kosten </t>
  </si>
  <si>
    <t>• Überprüfen der Ermittlung der Baukosten KG 200 bis KG 600 der vertieften Kostenberechnung und der (Übertragung in die) 3. Ebene nach DIN 276: 2018-12
• Überprüfen der Einhaltung der Kostenstruktur (z.B. Zuordenbarkeit der Kostenermittlung der DIN 276 zu späteren Kostenkontrolleinheiten)
• Vorschlagen von Einsparmaßnahmen</t>
  </si>
  <si>
    <t>Methodik: 
Elementmethode und Leitpositionsmethode</t>
  </si>
  <si>
    <t>• Zusammenführen der geprüften Kostenermittlung der Planer und der Kostenermittlung der Kostengruppe 700 in die im Geschäftsbereich des Auftraggebers vorgegebenen Formulare  
• Ermitteln der Index- und Risikokostenprognosen unter Verwendung der im Geschäftsbereich des Auftraggebers vorgegebenen Formulare</t>
  </si>
  <si>
    <t>• Erstellen der Baunutzungskosten unter Berücksichtigung der Ergebnisse der TGA-Planer und Einholen der erforderlichen Angaben der Grundbesitzverwaltenden Dienststelle/Nutzer</t>
  </si>
  <si>
    <t xml:space="preserve">PS 3/LPH 6: </t>
  </si>
  <si>
    <t>Überprüfen und Vervollständigen (KG 700)  eines Kostenvoranschlages auf Basis bepreister LV‘s / wesentlicher Gewerke durch</t>
  </si>
  <si>
    <t>• Überprüfen der Kostenermittlung der Planungsbeteiligten auf der Grundlage bepreister LV’s (auch unter eigenständiger Ermittlung von Kosten nach Erfordernis)</t>
  </si>
  <si>
    <t xml:space="preserve">o Plausibilisieren der Massen-, Volumen- und Kostenansätze
o Überprüfen der Vollständigkeit der Kostenermittlung 
o Überprüfen der projektspezifischen Besonderen Kosten </t>
  </si>
  <si>
    <t>o Überprüfen tragender Einheitspreise 
o Überprüfen der Ermittlung der Baukosten KG 200 bis KG 600 des Kostenvoranschlags auf Basis von Kostenkontrolleinheiten und der Um-/Rückschlüsselung in die DIN 276: 2018-12</t>
  </si>
  <si>
    <t>o Überprüfen der Einhaltung der vom Auftraggeber/Projektsteuerung vorgegebenen Kostenstruktur des Auftraggebers 
o Vorschlagen von Einsparmaßnahmen</t>
  </si>
  <si>
    <t>• Überprüfen der Leistungsbeschreibungen im Hinblick auf:</t>
  </si>
  <si>
    <t>o kostenbeeinflussende Inhalte auf die Übereinstimmung mit den festgelegten Projektzielen bezogen auf Qualitäten und Folgekosten
o Übereinstimmung mit den vergaberechtlichen Vorschriften des AG’s.</t>
  </si>
  <si>
    <t>• Zusammenführen der geprüften Kostenermittlung der Planer und der Kostenermittlung der Kostengruppe 700 in die im Geschäftsbereich des Auftraggebers vorgegebenen Formulare
• Ermitteln der Index- und Risikokostenprognosen unter Verwendung der im Geschäftsbereich des Auftraggebers vorgegebenen Formulare</t>
  </si>
  <si>
    <t>• Fortschreiben der Baunutzungskosten unter Berücksichtigung der Ergebnisse der TGA-Planer und Einholen der erforderlichen Angaben der Grundbesitzverwaltenden Dienststelle/Nutzer</t>
  </si>
  <si>
    <t xml:space="preserve">Bei Erfordernis eines Haushaltsnachtrags (PS 4/LPH 8): </t>
  </si>
  <si>
    <t xml:space="preserve">Erstellen eines Kostenanschlags nach DIN 276: 2028-12 auf Basis der Kostenkontrolle mit </t>
  </si>
  <si>
    <t xml:space="preserve">o Transparenter Darstellung realisierten index-/baukonjunkturellen Mehrkosten, eingetretenes Risiko sowie Nutzeränderungen oder sonstigen Änderungen, bzw. den Ergebnissen des Nachtragmanagements/Firmennachträgen </t>
  </si>
  <si>
    <t xml:space="preserve">o Ermitteln der Index- und Risikokostenprognosen unter Verwendung der im Geschäftsbereich des Auftraggebers vorgegebenen Formulare </t>
  </si>
  <si>
    <t>o Vorschlagen von Einsparmaßnahmen 
o Befüllen der im Geschäftsbereich des Auftraggebers vorgegebenen Formulare</t>
  </si>
  <si>
    <t xml:space="preserve">• Aussagefähigkeit zur Einhaltung des Kostenziels </t>
  </si>
  <si>
    <t>o während der jeweiligen Leistungsphase
o und zum Abschluss der Leistungsphasen
o mit transparenter Darstellung eventueller Abweichungen (Kostenentwicklungen)</t>
  </si>
  <si>
    <t xml:space="preserve"> dem Grunde nach (Baupreisindex/Baukonjunktur, Änderungen Nutzer, baufachliche Änderungen, eingetretene Risiken)
 der Höhe nach </t>
  </si>
  <si>
    <t>Soll-Ist-Analysen und Entscheidungsvorschläge</t>
  </si>
  <si>
    <t>Kostenkontrolle (AHO):</t>
  </si>
  <si>
    <t> Schätzungsberichtigungen, die auf Ungenauigkeiten in der Mengenermittlung oder auf Abweichungen von den Kostenkennwerten in den Kostenermittlungen früherer Projektphasen beruhen</t>
  </si>
  <si>
    <t> Anpassung von Indexänderungen aufgrund von Baupreisentwicklung durch Marktveränderung und terminliche Veränderung der Ausführung
 Eingetretene Risiken</t>
  </si>
  <si>
    <r>
      <t xml:space="preserve">• oder ob Vorschläge für geeignete Maßnahmen der </t>
    </r>
    <r>
      <rPr>
        <b/>
        <i/>
        <sz val="10"/>
        <color theme="4"/>
        <rFont val="Arial"/>
        <family val="2"/>
      </rPr>
      <t xml:space="preserve">Kostensteuerung </t>
    </r>
    <r>
      <rPr>
        <i/>
        <sz val="10"/>
        <color theme="4"/>
        <rFont val="Arial"/>
        <family val="2"/>
      </rPr>
      <t>zu entwickeln sind, um der aufgezeigten Kostenentwicklung entgegenzuwirken, z.B. durch Programm-, Planungs- oder Ausführungsänderungen</t>
    </r>
  </si>
  <si>
    <t xml:space="preserve">• Regelmäßige Kommunikation und Dokumentation des aktuellen Standes sowie der Ergebnisse (Kostenkontrolle und Kostensteuerung) in den Projektbesprechungen.
• Dokumentation der Ergebnisse </t>
  </si>
  <si>
    <t>o im Berichtswesen 
o sowie zum Abschluss der Leistungsphasen, bzw. zu den wesentlichen Projektschritten</t>
  </si>
  <si>
    <t xml:space="preserve">
Besonderheiten zur Kostenverfolgung/-kontrolle und Kostensteuerung in den LPH 5-6 / Projektstufe 3:</t>
  </si>
  <si>
    <t xml:space="preserve">
Besonderheiten zur Kostenverfolgung/-kontrolle und Kostensteuerung in der LPH 7/ Projektstufe 3:</t>
  </si>
  <si>
    <t xml:space="preserve">• Erstellen eines Kostenanschlages auf Basis der ersten Ausschreibungsergebnisse unter Berücksichtigung der erforderlichen projekt- und gewerkespezifischen Rückstellungen
•  Vergleich mit den Soll-Budgets der Kostenberechnung bzw. des Kostenvoranschlages. </t>
  </si>
  <si>
    <t>• Analysieren und Begründen von wesentlichen Abweichungen der Höhe und dem Grunde nach
• Fortschreiben des Kostenanschlages um weitere Submissionsergebnisse</t>
  </si>
  <si>
    <t>• Der Kostenanschlag ist so aufzustellen, dass eventuelle Kostenveränderungen (Index, Eintritt von Risiko, Nutzeränderungen oder sonstigen Änderungen) zum letzten (Kosten-)Genehmigungsstand transparent dargestellt werden.</t>
  </si>
  <si>
    <t xml:space="preserve">• Auf dieser Basis sind die weiteren Submissionsergebnisse fortzuschreiben mit dem Ziel eine Grundlage für eine Kostenanalyse zu einem etwaigen Nachtrag oder zur Kostenfeststellung zu haben (z.B. auch die Ermittlung von Indexmehrkosten bzw. baukonjunkturellen Mehrkosten zum letzten Kosten-Genehmigungsstand)  </t>
  </si>
  <si>
    <t xml:space="preserve">
Besonderheiten zur Kostenverfolgung/-kontrolle und Kostensteuerung in der LPH 8 / Projektstufe 4:</t>
  </si>
  <si>
    <t>o Genehmigten Budgets je Gewerk/KKE
o „Aktuelle/fortgeschriebene Gewerkebudgets (Dokumentation der Veränderung), 
o Beauftragte Nachträge</t>
  </si>
  <si>
    <t>o Fortlaufende Dokumentation (je Gewerk/KKE) der Kostenveränderung (Index, Eintritt von Risiko, Nutzeränderungen oder sonstigen Änderungen) 
o Summe Hauptaufträge</t>
  </si>
  <si>
    <t xml:space="preserve">
Besonderheiten zur Kostenkontrolle und Kostensteuerung in der LPH 8/ Projektstufe 5:</t>
  </si>
  <si>
    <t xml:space="preserve">• Abschließen der Kostenverfolgung durch Vergleich der Kostendaten gemäß Kostenfeststellung mit </t>
  </si>
  <si>
    <t>o der Kostenberechnung  
o dem Kostenvoranschlag
o ggf. dem Kostenanschlag (falls ein Haushaltsnachtrag erforderlich geworden ist)</t>
  </si>
  <si>
    <t xml:space="preserve">• Ergebnisse aus Projektentwicklung, ggf. fortgeschrieben (z.B. Unterlagen zum Projektauftrag oder IPU, z.B. Bedarfsplanung mit Baufachlichem Gutachten, Kosten- und Terminrahmen) </t>
  </si>
  <si>
    <t xml:space="preserve">• Ergebnisse aus Projektentwicklung, ggf. fortgeschrieben (z.B. Unterlagen zum Projektauftrag oder IPU, z.B. Bedarfsplanung mit Baufachlichem Gutachten, Kosten- und Terminrahmen) 
• ab PS 2 / LPH 2: </t>
  </si>
  <si>
    <t>o Steuerungsterminpläne für die Planung und Ausführung 
o aktuelle Kostenermittlungen bzw. Kostenprognosen</t>
  </si>
  <si>
    <t>o Vergabeterminplan</t>
  </si>
  <si>
    <t xml:space="preserve">• Bayerische Haushaltsordnung (BayHO) oder Bundeshaushaltsordnung (BHO) 
• Ab PS 3 / LPH 6:
</t>
  </si>
  <si>
    <t>Bereitstellung von erforderlichen Ausgabemittel, inklusiv der erforderlichen Verpflichtungsermächtigungen je Haushaltsjahr</t>
  </si>
  <si>
    <t>• Abgestimmte Mittelabflussplanung (beauftragte Leistungen und Fälligkeiten der Verpflichtungsermächtigungen)
• Abgestimmte Prognosen zu erforderlichen Verpflichtungsermächtigungen je Haushaltsjahr</t>
  </si>
  <si>
    <t>• Plausibilisieren und Fortschreiben der vorliegenden Mittelabflussplanungen
Dazu ist auf eigene Erfahrungen über den Mittelabfluss für Planung und Ausführung aus bereits abgewickelten Projekten zurückzugreifen.</t>
  </si>
  <si>
    <t xml:space="preserve">Während der Projektstufen zweimal im Jahr und zu den erforderlichen Vorlagen für den Haushaltsausschuss: </t>
  </si>
  <si>
    <t xml:space="preserve">• Ermitteln des voraussichtlichen Planungs- und Baufortschrittes </t>
  </si>
  <si>
    <t xml:space="preserve">o anhand der Steuerungsablaufpläne für die Planung und Ausführung
o mit Abschluss der Planer- und Bauverträge ergeben sich zusätzlich die voraussichtliche Höhe der jeweiligen Rechnungsbeträge und die zu erwartenden Zeitpunkte der Zahlungen. </t>
  </si>
  <si>
    <t xml:space="preserve">o vertragsscharf (je KKE) </t>
  </si>
  <si>
    <t>Ergänzend zur Mittelabflussplanung</t>
  </si>
  <si>
    <t>• vertragsscharfes (je KKE) Ausweisen der erforderlichen Verpflichtungsermächtigungen und Ermittlung der Fälligkeiten mindestens für das aktuelle und das Folgejahr
• Abstimmen mit dem Auftraggeber</t>
  </si>
  <si>
    <t>• Information des AG’s zur rechtzeitigen Mittelbereitstellung/Verpflichtungsermächtigungen
• Grundlage für die Kostenverfolgung/-kontrolle und Kostensteuerung der Projektsteuerung</t>
  </si>
  <si>
    <t>• Überprüfen und Abstimmen der Abgrenzung zu noch zu vergebenden Teilleistungen in anderen Vergabeeinheiten.
• Bei etwaigen Abweichungen der Soll-Werte vom Budget aus der aktuellen Kostenermittlung:</t>
  </si>
  <si>
    <t>o Plausible Erläuterung dem Grunde und der Höhe nach</t>
  </si>
  <si>
    <t>• Bei Soll-Werten über dem Budget der Kostenberechnung</t>
  </si>
  <si>
    <t>o Erarbeiten und Abstimmen von Vorschlägen zum Umgang mit den Mehrkosten</t>
  </si>
  <si>
    <t> Kompensationsmaßnahmen zur Deckung  
 oder Belastung von Ausgleichsposten
 oder Einholung einer Genehmigung zur Erhöhung des Projektbudgets</t>
  </si>
  <si>
    <t xml:space="preserve">
• Fortlaufendes überprüfen der Kostenermittlung der Planungsbeteiligten auf der Grundlage bepreister LV’s</t>
  </si>
  <si>
    <t>• Fortlaufendes Überprüfen der Leistungsbeschreibungen im Hinblick auf:</t>
  </si>
  <si>
    <t>Anweisung von Zahlungen nur für vertragskonforme, sachlich, fachlich und rechnerisch richtige Forderungen
Sicherstellung der termingerechten Rechnungsprüfung und Zahlung</t>
  </si>
  <si>
    <t xml:space="preserve">• Wenn Leistungen berechnet wurden, die bisher nicht bekannt waren, insbesondere vom AG weder beauftragt noch genehmigt wurden, so ist die Notwendigkeit der Leistungen zu begründen oder die anteiligen Beträge sind ggf. zu streichen.
Ferner ist zu klären, ob </t>
  </si>
  <si>
    <t xml:space="preserve">o die Rechnung zurückgewiesen werden kann
o eine förmliche Nachbeauftragung erforderlich ist </t>
  </si>
  <si>
    <t>o u.U. ein Weiterverrechnung der Kosten an Dritte, da vom AG nicht verursacht, möglich ist
o Information an den AG bei Abweichung von den Empfehlungen der Objektüberwachung</t>
  </si>
  <si>
    <t xml:space="preserve">o auf Fälligkeitstermine 
o sowie sonstige zu beachtende Besonderheiten 
</t>
  </si>
  <si>
    <t xml:space="preserve"> wie Sicherheiten
 vertragliche Abzüge
 etc. </t>
  </si>
  <si>
    <t>• Führen einer Rechnungsliste und Durchführen eines Mahnwesens zur Sicherstellung einer termingerechten Zahlung</t>
  </si>
  <si>
    <t>hinzuweisen.
• Erstellen und Übergeben eines Freigabevorschlages</t>
  </si>
  <si>
    <t>Ende Grundleistungen Handlungsbereich C</t>
  </si>
  <si>
    <t>Verträge mit Objekt- und Fachplanern
Verträge mit Firmen</t>
  </si>
  <si>
    <t>Belastbare Aussagen für den AG zur Rückgabe, ggf. Einbehalt von Erfüllungssicherheiten (auch unter der Prämisse der Übergabe von Mängelhaftungssicherheiten)</t>
  </si>
  <si>
    <t xml:space="preserve">Summe Handlungsbereich C Zusätzliche Leistungen </t>
  </si>
  <si>
    <t>Ende Grundleistungen Handlungsbereich D</t>
  </si>
  <si>
    <t>(PS 1 – PS 4 / LPH 1-8) des Terminrahmens (Übersichtsterminplan und Rahmenterminplan)</t>
  </si>
  <si>
    <t xml:space="preserve">(Ergebnisse aus Projektentwicklung, ggf. fortgeschrieben (z.B. Unterlagen zum Projektauftrag oder IPU, z.B. Bedarfsplanung mit Baufachlichem Gutachten, Kosten- und Terminrahmen) </t>
  </si>
  <si>
    <t>• Ab PS 2 – PS 8: bereits vorliegende Planungsergebnisse der Objekt- und Fachplaner, im Wesentlichen Unterlagen (Planunterlagen, Kostenermittlungen, Terminplanungen, Beschreibungen) zu Arbeitsergebnissen oder abgeschlossenen Leistungsphasen wie z.B. Unterlagen zur PU, Entwurfsplanung, PP, IPU mit zugehörigen befüllten Mustern und Vorlageschreiben, Beschreibungen, Auftragsschreiben</t>
  </si>
  <si>
    <t>Der Terminrahmen/Übersichtsterminplan des AG’s bildet die erste Ebene des Terminplans (Meilensteinterminplan). Diese Meilensteine mit den vorgegebenen Meilensteinbezeichnungen sind nach einer Überprüfung zwingend in die Rahmenterminplanung zu übernehmen, da sie die Grundlage des Multiprojektmanagements des AG’s sowie der internen Kapazitätsbemessung sind.</t>
  </si>
  <si>
    <t>Der Rahmenterminplan umfasst das gesamte Projekt und ist fortlaufend über den gesamten Projektablauf in Verbindung mit qualifizierten Analysen in Abstimmung mit dem AG (und nach Bedarf auch mit den Projektbeteiligten) zu aktualisieren bzw. fortzuschreiben.</t>
  </si>
  <si>
    <t xml:space="preserve">• Muster-Steuerungsterminplan als Definition des Mindeststandards
• Projektstrukturplanung (mindestens mit Gliederung nach Teilprojekten oder Bauabschnitten, </t>
  </si>
  <si>
    <t xml:space="preserve">• Ab PS 2 – PS 8: bereits vorliegende Planungsergebnisse der Objekt- und Fachplaner, im Wesentlichen Unterlagen (Planunterlagen, Kostenermittlungen, Terminplanungen, Beschreibungen) zu Arbeitsergebnissen oder abgeschlossenen Leistungsphasen wie z.B. Unterlagen zur PU, Entwurfsplanung, PP, IPU mit zugehörigen befüllten Mustern und Vorlageschreiben, Beschreibungen, interne Auftragsschreiben.  </t>
  </si>
  <si>
    <t>• Festlegung der erforderlichen Genehmigungsverfahren (z.B. BayBO, Gentechnik, BioStoffV, Strahlenschutz)</t>
  </si>
  <si>
    <t>Steuerungsterminplan = Grundlage um jederzeit Entscheidungen für den weiteren Projektfortschritt treffen zu können sowie erforderliche Randbedingungen für den Planungsprozess der weiteren Beteiligten vorgeben zu können.</t>
  </si>
  <si>
    <t>PS 2-4 / LPH 2-8: Fortgeschriebener Steuerungsterminplan Gesamtprojekt und bei besonderer Komplexität und Umfang des Projektes: Differenzierung in eine unterschiedliche (erforderliche) Anzahl von Steuerungsterminplänen (z.B. für Teilprojekte, Bauabschnitte)</t>
  </si>
  <si>
    <t>Je Komplexität und Umfang des Projektes differenziert sich der Gesamtsteuerungsterminplan in eine unterschiedliche Anzahl von Steuerungsterminplänen für einzelne Leistungsphasen. Steuerungsterminpläne sind in der Regel als (vernetzte) Balkenterminpläne zu erstellen.</t>
  </si>
  <si>
    <t xml:space="preserve">Der Auftragnehmer hat die vom Objektplaner unter Mitwirkung der Fachplanungen erstellten Terminpläne auf Verträglichkeit mit dem Rahmen- und Steuerungsterminplan zu prüfen und berücksichtigt relevante Vorgänge bei der Erstellung seiner Terminplanung. Dabei sind die Beiträge der Terminplanung der Objektplaner unter ausreichender inhaltlicher Diskussion und Koordination mit allen Planungsbeteiligten einzusteuern. </t>
  </si>
  <si>
    <t>Grundsätzlich gilt, dass festgelegte strukturelle Vorgaben der Steuerungsterminpläne den inhaltlichen Beteiligten (Objektplaner, Fachplaner, ausführende Firmen, etc.) für die Erstellung ihrer Ablauf- und Terminpläne frühzeitig vorzugeben sind. Dadurch wird eine geeignete Vorgehensweise zur Koordination und Abstimmung der Terminpläne zwischen den Beteiligten eingeführt.</t>
  </si>
  <si>
    <t xml:space="preserve">Falls Terminplanungen (z.B. Vergabeterminplan und Terminplanung Ausführung) anderer Projektbeteiligter (z.B. des Objektplaners) zu Planung und Bauablauf nicht vorliegen, muss dies dem Bauherren angezeigt  und Abhilfemaßnahmen vorgeschlagen werden.. </t>
  </si>
  <si>
    <t xml:space="preserve">wie z.B. technisch anspruchsvolle Planungsbereiche, mangelhafte Planerkapazitäten, Planerwechsel, organisatorische Schnittstellen zwischen Planungsphasen und verzögerte Entscheidungen gesteuert werden können. </t>
  </si>
  <si>
    <t xml:space="preserve">Vorgangslisten, Dauern von Vorgängen und Abhängigkeiten sind projektspezifisch zu entwickeln und berücksichtigen Erfahrungswerte des Projektsteuerers. Der Projektsteuerer muss die Detaillierung der Vorgänge so ausarbeiten, dass terminkritische Einflussfaktoren </t>
  </si>
  <si>
    <t>Bei Bedarf: Die Steuerungsterminpläne sind durch einen Erläuterungsbericht zu ergänzen. Der Erläuterungsbericht beinhaltet u.a. die getroffenen Annahmen, die Bezugsdaten (ggf. mit Flächen- und Kubaturberechnungen, Kennwertableitungen, etc.), die Zusammenfassung der wesentlichen Ergebnisse und eine Risikoanalyse über die Einhaltung der im Rahmenterminplan ausgewiesenen Terminziele.</t>
  </si>
  <si>
    <t xml:space="preserve">
Zur Ableitung des Kapazitätsrahmens in der Planung und Ausführung sind Überschlagsrechnungen für den erforderlichen Personaleinsatz, ggf. auch für den Geräteeinsatz in der Ausführung so aufzustellen, dass der zeitliche Gesamtablauf erfasst wird.</t>
  </si>
  <si>
    <t xml:space="preserve">• Überschlagsrechnung für den erforderlichen Personaleinsatz in der Planung für die jeweiligen Objekt- und Fachplaner
• Bei Bedarf: Erstellen des ergänzenden Erläuterungsberichtes </t>
  </si>
  <si>
    <t xml:space="preserve">• Fortschreiben und Vertiefen der Leistungsfelder mit ihren Arbeitspaketen und Aufgaben 
Für die technischen Gewerke kann dies bereits die Ausführungsplanung, Ausschreibung und Vergabe, die Fortschreibung der Ausführungsplanung auf Stand der Ausschreibungsergebnisse, die Werkstatt-/ Montageplanung, Lieferzeiten, die Inbetriebnahmephase, der gewerkeübergreifende Probebetrieb sowie Zeiträume für Prüfungen und Abnahmen nach SPrüfV sein
</t>
  </si>
  <si>
    <t>• Zur Ableitung des Kapazitätsrahmens: Überprüfung/Aktualisierung der Überschlagsrechnung für den erforderlichen Personaleinsatz in der Planung für die jeweiligen Objekt- und Fachplaner
• Bei Bedarf: Fortschreiben und Vertiefen des Erläuterungsberichtes</t>
  </si>
  <si>
    <t>• Es liegt ein besonderes Augenmerk auf den Steuerungsterminplänen der Bauausführung, provisorischen Maßnahmen zur Aufrechterhaltung des Baustellenbetriebes (z.B. Fassadenabdichtung, Winterbaubeheizung, Regenwasserableitung, Schachtausbau), der Schaffung der baulichen Inbetriebnahmevoraussetzungen (Strukturiertes Restleistungs- und Mängelmanagement) und zur Vorbereitung und Durchführung der Inbetriebnahmen, des gewerkeübergreifenden Probebetriebs und der Abnahmen.</t>
  </si>
  <si>
    <t xml:space="preserve">• Die Zeitplanung des Inbetriebnahme-, Abnahme- und Übergabeprozesses hat neben der Inbetriebnahme und den gewerkeübergreifenden Probebetrieb auch die Arbeitspakete zu umfassen, welche zur Schaffung der Inbetriebnahmevoraussetzungen (z.B. Strukturiertes Restleistungs- und Mängelmanagement), die Sicherstellung der SV-Abnahmen, für den Nachweis der bestimmungsgemäßen Funktion und des bestimmungsgemäßen Zusammenwirkens der Technischen Anlagen, die Zeiträume zur Erstellung der Bestandsunterlagen etc. erforderlich sind. </t>
  </si>
  <si>
    <t xml:space="preserve">• Die detaillierten Terminplanungen anderer fachlich Beteiligter wie der Objekt- und Bauüberwachung sind zu überprüfen, abzustimmen und zu integrieren. Für die Planung des Gesamtprozesses sind frühzeitig die betroffenen Beteiligten wie Abnahmeprüfer, Fachdienste, Behörden, Sachverständigen, Feuerwehren, etc. terminlich zu koordinieren und auf verbindliche Termine festzulegen. </t>
  </si>
  <si>
    <t>Ab PS 2: bereits vorliegende Planungsergebnisse der Objekt- und Fachplaner, im Wesentlichen Unterlagen (Planunterlagen, Kostenermittlungen, Terminplanungen, Beschreibungen) zu Arbeitsergebnissen oder abgeschlossenen Leistungsphasen wie z.B. Unterlagen zur PU, Entwurfsplanung, PP, IPU mit zugehörigen befüllten Mustern und Vorlageschreiben, Beschreibungen, internen Auftragsschreiben, 
aktuelle Planungsstände</t>
  </si>
  <si>
    <t>Erfassen der logistischen Randbedingungen mit u.a.
• Standort- und Rahmenbedingungen</t>
  </si>
  <si>
    <t>• Definition von Logistikzielen
• Aufgabenbeschreibung für Logistik
• Schaffung einer Entscheidungsgrundlage für ein separates Logistikkonzept</t>
  </si>
  <si>
    <t>In PS 2 / LPH 2-4:</t>
  </si>
  <si>
    <t xml:space="preserve">• Wenn ein Logistikkonzept vorliegt (z.B. durch Bauüberwachung erstellt): </t>
  </si>
  <si>
    <t>o Plausibilisieren  
o Überprüfung zur Vermeidung von speziellen Zusatzaufwendungen</t>
  </si>
  <si>
    <t>• Vorbereiten etwaiger Vertragsanpassungen bei den Planern und
• Kontrolle des Nachtragsmanagements der objekt-/bauüberwachender Architekten und Ingenieure</t>
  </si>
  <si>
    <t>• Terminplanungen der Planungsbeteiligten für den Planungs- und Bauablauf</t>
  </si>
  <si>
    <t xml:space="preserve">o Ab PS 2 (spätestens PS3): Vergabeterminpläne
o Ab PS 4: </t>
  </si>
  <si>
    <t> Terminpläne (Balkendiagramme) der Objektüberwachung, Bauüberwachung, Bauoberleitung
 Detailablaufpläne der Firmen</t>
  </si>
  <si>
    <t>• Integration der Ablauf- und Terminanforderungen in die Rahmen- und Steuerungsterminplanung
• Im Konfliktfall: Herbeiführen einer Entscheidung des Auftraggebers auf Basis einer Entscheidungsvorlage des Projektsteuerers</t>
  </si>
  <si>
    <t>• Überprüfen der Vergabeterminplanung</t>
  </si>
  <si>
    <t xml:space="preserve">o Die wechselseitigen Abhängigkeiten von Vergabeeinheiten
o Prüfung der abgeleiteten Terminziele auf Übereinstimmung mit den Vorgaben aus dem Rahmenterminplan und Steuerungsterminplänen (auch Einkauf) </t>
  </si>
  <si>
    <t>o Abstimmen und Festlegen von Änderungen mit den Planungsbeteiligten (die von diesen einzuarbeiten sind)</t>
  </si>
  <si>
    <t xml:space="preserve">• Es sind insbesondere auch die </t>
  </si>
  <si>
    <t>o Erfordernisse des geplanten Bauablaufs 
o Zeiträume für die Fortschreibung der Ausführungsplanung auf Stand der Ausschreibungsergebnisse (Technische Ausrüstung) bzw. aufgrund der gewerkeorientierten Bearbeitung während der Objektausführung (Objektplanung)</t>
  </si>
  <si>
    <t>o Lieferzeiten
o Erstellung und Abstimmung der Werkstatt- und Montageplanungen (ggf. Prüfung und Freigabe)</t>
  </si>
  <si>
    <t xml:space="preserve">zu berücksichtigen. </t>
  </si>
  <si>
    <t xml:space="preserve">o Konformität mit den Eckdaten des Rahmenterminplans und der Steuerungsterminpläne
o auf Vollständigkeit und Richtigkeit der Prozesse </t>
  </si>
  <si>
    <t xml:space="preserve">• Abstimmen der Terminplanung unter Wahrung der Terminziele
• Überprüfung der (vertraglich vereinbarten) Detailablaufpläne der ausführenden Firmen (Firmenterminpläne) im Hinblick auf </t>
  </si>
  <si>
    <t>Rahmenterminplan
Steuerungsterminpläne</t>
  </si>
  <si>
    <t>Soll-Ist-Analysen unter Darstellung der ursachenbezogenen Abweichungen und Entscheidungsvorschläge zur Terminsteuerung</t>
  </si>
  <si>
    <t xml:space="preserve">o Überwachung des rechtzeitigen Eingangs (z.B. anhand von Planlieferlisten)
o Überprüfung von laufenden Erstellungsprozessen durch gezielte Kontrolle 
o In kritischen Fällen: Erörterung des Arbeitsstandes (auch) in Einzelgesprächen </t>
  </si>
  <si>
    <t>• Soll-Ist-Vergleiche – bei Verzögerungen:</t>
  </si>
  <si>
    <t>• je nach Situation und Dringlichkeit sind gestaffelte Maßnahmen erforderlich:</t>
  </si>
  <si>
    <t>o Aufdecken häufiger Schwachstellen (z.B. mangelnde Personalkapazitäten)
o Diskussion</t>
  </si>
  <si>
    <t>o Überzeugungsarbeit 
o Abstimmung mit dem Auftraggeber und dessen Rechtsberatung</t>
  </si>
  <si>
    <t xml:space="preserve">Die Vorlage zeitgerechter Beauftragungen sind Grundvoraussetzung zur Einhaltung der vorgegebenen Ausführungstermine </t>
  </si>
  <si>
    <t xml:space="preserve">• Richtlinien der jeweiligen Bauherren mit den jeweiligen, aktuellen Ausführungen zur Bauübergabe und technischem Gebäudemanagement </t>
  </si>
  <si>
    <t xml:space="preserve">Abgestimmter Steuerungsterminplan für den Inbetriebnahme-, Abnahme- und Übergabeprozess </t>
  </si>
  <si>
    <t>• Vertiefung des Steuerungsterminplans für das Gesamtprojekt und ggf. die Teilprojekte Schaffung der Inbetriebnahmevoraussetzungen, Inbetriebnahme, Probebetrieb, Abnahme und Übergabe</t>
  </si>
  <si>
    <t xml:space="preserve">• Vorausschauende Überlegungen zur Vorbereitung und Durchführung der Inbetriebnahmen, des gewerkeübergreifenden Probebetriebes, der Abnahmen und der Übergabe nach RLBau (/ RBBau) </t>
  </si>
  <si>
    <t>• Entwickeln und Abstimmen eines strukturierten Restleistungs- und Mängelmanagements für die Schaffung der Voraussetzungen für die gewerkespezifischen und –übergreifenden Inbetriebnahmen der Technischen Anlagen, zur Sicherstellung eines gewerkeübergreifenden Probebetriebes, der Abnahmen und der Übergabe</t>
  </si>
  <si>
    <t xml:space="preserve">o Sicherstellung der baulichen und anlagentechnischen Vorleistungen (z.B. Staubfreiheit, Verschließbarkeit, Vollständigkeit, Dienst- und Systemverfügbarkeit etc.) </t>
  </si>
  <si>
    <t>o Strukturierte Durchführung des Inbetriebnahmeprozesses unter Mitwirkung der erforderlichen Gewerken und fachlich Beteiligten</t>
  </si>
  <si>
    <t>o Erforderliche Betreiberleistungen als besondere Leistungen nach VOB/C
o Durchführung der erforderlichen Leistungs- und Funktionsprüfungen (gewerkespezifisch und –übergreifend)</t>
  </si>
  <si>
    <t>o Schaffung der Voraussetzungen für einen gewerkeübergreifenden Probebetrieb und dessen Durchführung</t>
  </si>
  <si>
    <t>o Nutzer- und Betreibereinweisungen
o Sicherstellung der erforderlichen Unterlagen für die Übergabe nach RLBau / RBBau</t>
  </si>
  <si>
    <t>Werden zusätzlich Projektsteuerungsleistungen für Inbetriebnahme-, Abnahme- und Übergabeprozesse als ergänzende Qualitätssicherung (TPS) vergeben, siehe ergänzende, vertiefende Leistungen und</t>
  </si>
  <si>
    <t>• Koordination und Integration im Rahmen des Gesamtsteuerungskonzepts</t>
  </si>
  <si>
    <t>In PS 4:</t>
  </si>
  <si>
    <t>Abgestimmte Steuerungsterminplanung für den Inbetriebnahme-, Abnahme- und Übergabeprozess (aus der PS 3)
Wenn eine Technische Projektsteuerung (TPS) eingeschaltet ist: Grundlagen Technische Projektsteuerung</t>
  </si>
  <si>
    <t xml:space="preserve">Erreichen der Meilensteine Inbetriebnahmevoraussetzungen, Inbetriebnahme, Probebetrieb, Abnahme und  Übergabe zu einem jeweils festen (festgelegten) Termin </t>
  </si>
  <si>
    <t>Für die Ablauf- und Terminsteuerung bis zum Abschluss der Übergabe gelten die allgemeingültigen Hinweise zur Termin Steuerung (D.5)</t>
  </si>
  <si>
    <t>Steuern Inbetriebnahmevoraussetzungen</t>
  </si>
  <si>
    <t>Steuern der Inbetriebnahme</t>
  </si>
  <si>
    <t>Steuern des Probebetriebes</t>
  </si>
  <si>
    <t>• Überprüfen und Abstimmen der detaillierten Terminplanungen anderer fachlich Beteiligter (z.B. Objekt- und Bauüberwachungen)</t>
  </si>
  <si>
    <t>• Frühzeitiges, terminliches und ggf. örtliches (bei abschnittsweisem Vorgehen) Koordinieren der Beteiligten (z.B. Objektüberwachungen)</t>
  </si>
  <si>
    <t>• Festlegen verbindlicher Termine für die Beteiligten (z.B. Leistungsfeststellungen)</t>
  </si>
  <si>
    <t>• Abstimmen der firmeninternen Inbetriebnahmeaktivitäten
• Überprüfen und Abstimmen der detaillierten Terminplanungen anderer fachlich Beteiligter (z.B. Objekt- und Bauüberwachung)</t>
  </si>
  <si>
    <t>• Mängel- und Restleistungsmanagement der Beteiligten zu während der Inbetriebnahmephase festgestellten Mängeln (insb. funktional) und sonst. Erfordernissen / Restleistungen</t>
  </si>
  <si>
    <t>• Leistungs- und Funktionsprüfungen unter Beteiligung der Objektüberwachungen 
• Frühzeitiges, terminliches und ggf. örtliches (bei abschnittsweisem Vorgehen) Koordinieren der Beteiligten (z.B. Objektüberwachungen)</t>
  </si>
  <si>
    <t>• Überprüfen und Abstimmen der detaillierten Terminplanungen
• Frühzeitiges, terminliches Koordinieren der Beteiligten (z.B. Objektüberwachungen) zur Sicherstellung eines gewerkeübergreifenden Probebetriebes, Abstimmen der Firmenaktivitäten</t>
  </si>
  <si>
    <t>• Herbeiführung der Feststellung des Vorliegens der Voraussetzungen für den Beginn eines gewerkeübergreifenden Probebetriebes mit den Beteiligten</t>
  </si>
  <si>
    <t xml:space="preserve">• Gewerkeübergreifende Leistungs- und Funktionsprüfungen unter Beteiligung der Objektüberwachungen </t>
  </si>
  <si>
    <t>• Mängel- und Restleistungsmanagement der Beteiligten zu während des Probebetriebs festgestellten Mängeln (insb. funktional) und sonst. Erfordernissen / Restleistungen,</t>
  </si>
  <si>
    <t>• Überprüfen und Abstimmen der detaillierten Terminplanungen anderer fachlich Beteiligter (z.B. Objekt- und Bauüberwachung)
• Frühzeitiges, terminliches Koordinieren der Abnahmeempfehlungen der Objektüberwachungen</t>
  </si>
  <si>
    <t>• Frühzeitiges, terminliches Koordinieren öffentlich-rechtlicher Abnahmen durch Sachverständige z.B. nach SPrüfV und ggf. sonstiger behördlicher Abnahmen auf Basis der Feststellungen der Objektüberwachungen und Errichtererklärungen der Ausführenden</t>
  </si>
  <si>
    <t>• Einbindung der relevanten Behördenabnahmen in den Gesamtprozess
• Koordination der rechtgeschäftlichen Abnahmen durch den Auftraggeber
• Festlegen verbindliche Termine für die Beteiligten</t>
  </si>
  <si>
    <t>Steuern der Übergabe</t>
  </si>
  <si>
    <t>Steuern der Abnahmen</t>
  </si>
  <si>
    <t>Auf Basis der Zeitplanung für die Übergabe erfolgt die Steuerung aller für die Übergabe relevanter Vorgänge so, dass die Übergabe und Nutzungsaufnahme zu einem festen Termin erreicht werden.</t>
  </si>
  <si>
    <t>• Koordinierung der Zusammenführung der Dokumentationen und Bestandsunterlagen und sonst. erforderlicher Unterlagen für die Übergabe nach RLBau /RBBau</t>
  </si>
  <si>
    <t>• Koordinierung der Auflistung der Verjährungsfristen für Mängelansprüche unter Berücksichtigung geschlossener Wartungs- und Instandhaltungsverträgen</t>
  </si>
  <si>
    <t>• Koordinierung der Auflistung zur Freigabefristen von Gewährleistungsbürgschaften
• Festlegen verbindliche Termine für die Beteiligte</t>
  </si>
  <si>
    <t xml:space="preserve">
In PS 5 / LPH 8:</t>
  </si>
  <si>
    <t>• Koordination der zu den Abnahmen festgestellter Mängel und Einfordern der Bestätigung der Beseitigung der Mängel</t>
  </si>
  <si>
    <t xml:space="preserve">Summe Handlungsbereich D Zusätzliche Leistungen </t>
  </si>
  <si>
    <t xml:space="preserve">Koordinationsleistungen nach Projektabschluss, bzw. die in der LPH 9/FBT’s </t>
  </si>
  <si>
    <t>anfallen
• Koordination der fachlichen Bewertung von Mängeln, die innerhalb der Verjährungsfristen festgestellt werden
• Koordination der Nachregulierungsarbeiten in der ersten Heiz-/Kühlperiode
• Koordination der Überwachungsleistungen zur Mängelbeseitigung innerhalb der Verjährungsfristen
• Koordination der Freigabe von Gewährleistungsbürgschaften
• Koordination der Objektbegehungen zur Mängelfeststellung vor Ablauf der Verjährungsfristen</t>
  </si>
  <si>
    <t xml:space="preserve">Summe Handlungsbereich E Zusätzliche Leistungen </t>
  </si>
  <si>
    <t xml:space="preserve">Selbständige Betreuung der Vergabeverfahren Planungsleistungen </t>
  </si>
  <si>
    <t>(Freiberufliche Leistungen) im Sinne einer Vergabestelle:</t>
  </si>
  <si>
    <t xml:space="preserve">Prüfung von baubetrieblichen/bauwirtschaftlichen Nachträgen </t>
  </si>
  <si>
    <t>• Mehrforderungen aus gestörter Bauablauf 
• Bauzeitverlängerung 
• Beschleunigung
auch im Hinblick auf Schnittstellen zum Änderungs- und Regressmanagement</t>
  </si>
  <si>
    <t xml:space="preserve">Mitwirken und Vorbereiten beim Führen von Verhandlungen mit projektbezogener, </t>
  </si>
  <si>
    <t>vertragsrechtlicher oder öffentlich-rechtlicher Bindungswirkung  für den Auftraggeber</t>
  </si>
  <si>
    <t>Summe über alle Leistungen</t>
  </si>
  <si>
    <t xml:space="preserve">Überprüfen der vorhandenen Vergabestruktur und Mitwirken bei der Erstellung </t>
  </si>
  <si>
    <t>einer Vergabe- und Vertragsstruktur für das Gesamtprojekt</t>
  </si>
  <si>
    <t xml:space="preserve">• Festlegungen aus der Projektentwicklung (z.B. Baufachliches Gutachten) zur Vergabe- und Vertragsstruktur 
• Gemäß Allgemeine Vertragsbedingungen (AVB), Formblatt VI.1 Nr. 1.2   </t>
  </si>
  <si>
    <t>• Festlegung der Vergabestruktur für Planer- und Bauleistung sowie Sachverständigen-/Gutachterleistungen und Prüfleistungen nach PrüfVBau/SPrüfV</t>
  </si>
  <si>
    <t>• bei Einzelvergaben: Definition von einzelnen Planungsbereiche und relevanten Schnittstellen
• Klärung und Auflösung von Konfliktpotenzialen</t>
  </si>
  <si>
    <t>Wesentliche Themen sind z.B.:</t>
  </si>
  <si>
    <t>• Einzelvergaben von Planer- und Firmenleistungen
• Generalplanervergaben
• TU-Vergaben</t>
  </si>
  <si>
    <t xml:space="preserve">
Vor der Erstellung der Planerverträge, bzw. auf Basis der bereits geschlossenen Verträge ist eine klare Struktur der Einzelplanungsbereiche und der relevanten Schnittstellen zu entwickeln.</t>
  </si>
  <si>
    <t xml:space="preserve">Vorbereiten und Abstimmen, bzw. Überprüfen der Leistungsanforderungen für </t>
  </si>
  <si>
    <t xml:space="preserve"> Planungsverträge (Freiberufliche Leistungen)</t>
  </si>
  <si>
    <t xml:space="preserve">• Gemäß Allgemeine Vertragsbedingungen (AVB), Formblatt VI.1 Nr. 1.2 
• Vertragsmuster und Leistungsumfänge der Staatsbauverwaltung 
• Bereits vorbereitete oder abgeschlossene Verträge des (Kern-) Planungsteams. </t>
  </si>
  <si>
    <t>Abgestimmte und eingestellte Unterlagen auf der Vergabeplattform der Bayerischen Staatsbauverwaltung</t>
  </si>
  <si>
    <t>• Erarbeitung / Überprüfung von vertraglichen Vereinbarungen zwischen dem Auftraggeber und den Planungsbeteiligten hinsichtlich Leistungsinhalt, Umfang und Honorar – Vermeidung von Widersprüchen, Sicherstellung bedarfsgerechter, einheitlicher Regelungen gemäß den projektspezifischen Erfordernissen</t>
  </si>
  <si>
    <t>• Klärung / Überprüfung der Leistungszuordnung zur Vermeidung von Lücken oder Überschneidungen</t>
  </si>
  <si>
    <t>• Ermittlung von projektspezifisch erforderlichen objekt-/fachplanungsspezifischen und fachplanungsübergreifenden Besonderen Leistungen sowie einhergehende Aufgabenverteilung (z.B. Verantwortliche Bearbeitung und Mitwirkung)</t>
  </si>
  <si>
    <t>• Vertragliche Verankerung der nach VOB/C erforderlichen Prüf- und Freigabeleistungen in den vertraglichen Vereinbarungen</t>
  </si>
  <si>
    <t xml:space="preserve">Mitwirken bei der Auswahl weiterer zu Beteiligender und bei den Verhandlungen </t>
  </si>
  <si>
    <t xml:space="preserve">sowie der Vorbereitung der Beauftragungen </t>
  </si>
  <si>
    <t>Achtung: nicht beauftragen falls Besondere Leistung „Selbständige Betreuung der Vergabeverfahren für Planungsleistungen (Freiberufliche Leistungen) im Sinne einer Vergabestelle“ beauftragt wird, die jedoch über die hier beschriebenen Leistungen hinausgehen und dann entsprechend ausformuliert werden müssen</t>
  </si>
  <si>
    <t xml:space="preserve">• In der Projektvorbereitung bezieht sich diese Leistung vorrangig auf die künftigen Planer, Berater und Gutachter </t>
  </si>
  <si>
    <t>• Gemäß Allgemeine Vertragsbedingungen (AVB), Formblatt VI.1 Nr. 1.2 
• Besondere Vorgaben des Nutzers, wie z.B. zur Sicherheit
• Aufgabenbeschreibung / Leistungsumfang</t>
  </si>
  <si>
    <t>• Steuerungsterminplan (Zeitpunkt weiterer Beauftragungen)
• Kenntnis über bereits vorbereitete oder abgeschlossene Verträge des Planungsteams
• Vergabeplattform der Bayerischen Staatsbauverwaltung</t>
  </si>
  <si>
    <t>Für die noch nicht vergebenen Planungs- und Beratungsleistungen: Mitwirken beim Vergabeverfahren wie z.B.:</t>
  </si>
  <si>
    <t>Vorbereiten der Vergabeverfahren:</t>
  </si>
  <si>
    <t>• Erstellung eines detaillierten Vergabeterminplans
• Mitwirken bei der Wahl der richtigen Vergabeart
• Ggf. Durchführen von Markterkundungen</t>
  </si>
  <si>
    <t>• Definieren, Vorschlagen und Abstimmen von Eignungs- und Zuschlagskriterien mit projektspezifischer Gewichtung 
• Mitwirken bei der Erstellung der Vergabeunterlagen</t>
  </si>
  <si>
    <t xml:space="preserve">• Mitwirken bei der Erstellung von Bekanntmachungen auf der Vergabeplattform der Bayerischen Staatsbauverwaltung </t>
  </si>
  <si>
    <t>• Hochladen/Einstellen der Vergabeunterlagen auf die Vergabeplattform der Bayerischen Staatsbauverwaltung</t>
  </si>
  <si>
    <t>Durchführung der Vergabeverfahren</t>
  </si>
  <si>
    <t>Dokumentation der Vergabeverfahren:</t>
  </si>
  <si>
    <t>• Mitwirken beim Durchführen von Teilnahmewettbewerben
• Prüfen der Teilnahmeanträge
• Ggf. Mitwirken bei der Nachforderung von fehlenden Unterlagen im Teilnahmeantrag</t>
  </si>
  <si>
    <t>• Prüfen und Werten von Unterlagen zur Überprüfung der Fachkunde, Erfahrung, Leistungsfähigkeit und Zuverlässigkeit 
• Mitwirken bei einer erforderlichen Kommunikation mit den Bietern</t>
  </si>
  <si>
    <t>• Mitwirken bei Auswahl der Bieter für die Angebotsphase
• Prüfen und Werten der Angebotsunterlagen anhand der Zuschlagskriterien und Beraten des Bauherren</t>
  </si>
  <si>
    <t xml:space="preserve">• Erstellung und Abstimmung von Einzelmitschriften der Verhandlungsgespräche
• Vorbereiten, Abstimmen und Beantworten von Bieterfragen, Rügen, Einsprüchen
• Erstellen und Abstimmen von Vergabevorschlägen </t>
  </si>
  <si>
    <t>• Erstellen von Absage- und Zuschlagsschreiben 
• Vorbereiten der Information gem. § 134 GWB</t>
  </si>
  <si>
    <t>• Führen eines zeitnahen und sukzessiv fortgeschriebenen Vergabevermerks 
• Führen der Vergabeakte</t>
  </si>
  <si>
    <t>• Erstellen von Absage- und Zuschlagsschreiben
• Vorbereiten der Information gem. § 134 GWB</t>
  </si>
  <si>
    <t>• Rahmenterminplan
• Steuerungsterminplan</t>
  </si>
  <si>
    <t xml:space="preserve">• Gemäß Allgemeine Vertragsbedingungen (AVB), Formblatt VI.1 Nr. 1.2
• Ggf. bereits abgeschlossene Verträge des Kernplanungsteams </t>
  </si>
  <si>
    <t xml:space="preserve">Vor Versand der ersten Vertragsunterlagen an die Planer:
• Entwickeln von ersten Kapazitätsüberlegungen </t>
  </si>
  <si>
    <t>• Entwickeln und Abstimmen von Zielstellungen für Vertragstermine
Erforderlichenfalls ist vor Aufnahme der Tätigkeiten der Planungsbeteiligten eine Abstimmung mit den Kapazitätsüberlegungen der Planungsbeteiligten zu suchen.</t>
  </si>
  <si>
    <t>• Qualitätsprüfung der Planerleistungen in den jeweiligen Handlungsbereichen (Bezug zu B.3.1 und B.3.2)</t>
  </si>
  <si>
    <t xml:space="preserve">o Soll-/Ist-Vergleich für Qualitäten, Kosten und Termine
o Beim Erkennen von Abweichungen: </t>
  </si>
  <si>
    <t xml:space="preserve"> Bewerten möglicher Risiken aus drohenden oder bereits entstandenen Abweichungen
 Vorschlagen von Anpassungsmaßnahmen um die Sollvorgaben möglichst kurzfristig wieder zu erreichen
</t>
  </si>
  <si>
    <t>o Einführen und Fortschreiben eines systematischen Änderungsmanagements (gemäß Handlungsbereich A) und Regressmanagements mit unverzüglicher Dokumentation von::</t>
  </si>
  <si>
    <t> Vertragsverstößen
 Anspruchsgrundlage 
 Verantwortlichkeit bzw. Verursacher (der Änderung)</t>
  </si>
  <si>
    <t> Auswirkungen auf andere Beteiligte
 daraus resultierende Schäden
 Zusammenstellen der begründenden Unterlagen</t>
  </si>
  <si>
    <t>o Vorschlagen und Abstimmen des weiteren Vorgehens
o Vorbereiten und Mitwirken bei der Durchsetzung vertraglicher Rechte</t>
  </si>
  <si>
    <t>• abgeschlossene Planerverträge, incl. der bereits abgeschlossenen Nachträge und deren Leistungsumfänge</t>
  </si>
  <si>
    <t>Entscheidungsvorlage von geprüften und bewerteten, beauftragungsreifen Vergütungsnachträgen (Anspruchsvoraussetzungen und Höhe), einschließlich Abwehr und Zurückweisung von nicht berechtigten Vergütungsnachträgen</t>
  </si>
  <si>
    <t>• Prüfen von Vergütungsnachträgen (inhaltliche Vollprüfung und nicht nur eine Plausibilitätsprüfung im Sinne des „Überprüfens“)</t>
  </si>
  <si>
    <t>o Dem Grunde nach
o Der Höhe nach</t>
  </si>
  <si>
    <t>• Erfragen von fehlenden Informationen beim Auftraggeber bzw. den Planungsbeteiligten
• Klären der für die Ermittlung des Änderungshonorars erforderlichen Angaben wie z.B.  Änderungsanteil, wiederholt zu erbringende Grundleistungen, etc.</t>
  </si>
  <si>
    <t xml:space="preserve">• Erläuterung und Begründen der Anspruchsgrundlage
• Fortschreiben des Änderungsmanagements (Regressmanagements) </t>
  </si>
  <si>
    <t xml:space="preserve">Mitwirken bei der Strukturierung der Vergabeverfahren für Bau-, Liefer- </t>
  </si>
  <si>
    <t>und Dienstleistungen</t>
  </si>
  <si>
    <t xml:space="preserve">Gemäß Allgemeine Vertragsbedingungen (AVB), Formblatt VI.1 Nr. 1.2 </t>
  </si>
  <si>
    <t>Vergabe der Leistungen an fachkundige, leistungsfähige und zuverlässige Unternehmer</t>
  </si>
  <si>
    <t>• Beratung
• zur Marktsituation bzw. zur Markterkundung</t>
  </si>
  <si>
    <t>o zum Vergabeverfahren
o zu den Eignungs- und Zuschlagskriterien</t>
  </si>
  <si>
    <t> Erarbeiten der Anforderungen (aufgrund der Projektspezifika) an das zu beauftragende Unternehmen
 Erarbeiten von auftragsbezogenen Kriterien für die Zuschlagserteilung</t>
  </si>
  <si>
    <t xml:space="preserve">• Mitwirkung bei der Beantwortung von Bieterfragen
• Ggf. Ansprechen der infrage kommenden Bieter </t>
  </si>
  <si>
    <t xml:space="preserve">• Ggf. Bestätigen oder Vorschlagen von Änderungen bei den Firmenlisten (auf Grundlage seiner Marktkenntnisse und ggf. eigenen Recherchen </t>
  </si>
  <si>
    <t>• Von den Planern erstellte Vertragsunterlagen für die Vergabeeinheiten
• Gemäß Allgemeine Vertragsbedingungen (AVB), Formblatt VI.1 Nr. 1.2</t>
  </si>
  <si>
    <t>• Ergebnisse B.4: Überprüfen der von den Planungsbeteiligten erstellten Leistungsverzeichnisse, Angebotsauswertungen und Vergabevorschläge</t>
  </si>
  <si>
    <t xml:space="preserve">
Vergabeplattform der Bayerischen Staatsbauverwaltung</t>
  </si>
  <si>
    <t xml:space="preserve">Mitwirken bei den Vergabeverhandlungen bis zum Zuschlag </t>
  </si>
  <si>
    <t xml:space="preserve">• Auswertung/Analyse der Angebote durch den/die Planer, einschl. geprüfter Preisspiegel der Planungsbeteiligten
• Prüfungsberichte der Projektsteuerung
</t>
  </si>
  <si>
    <t>• Erstellen eines Vergabevorschlages
• Vorbereiten des Vertragswerkes einschließlich LV bis zum Zuschlag</t>
  </si>
  <si>
    <t>Prüfergebnisse und Bewertungen der Objekt- und Fachplaner, die folgende Aufgaben wahrzunehmen haben:</t>
  </si>
  <si>
    <t>• Richtigkeit der Prüfergebnisse der Objekt- und Fachplaner und Aufzeigen von Konsequenzen für den weiteren Projektverlauf</t>
  </si>
  <si>
    <t>• Sicherstellung eines störungsfreien Workflows, insbesondere Vermeidung einer Anhäufung vieler offener Nachtragsforderungen</t>
  </si>
  <si>
    <t xml:space="preserve">Überprüfen der Arbeitsergebnisse der an der Planung fachlich Beteiligten </t>
  </si>
  <si>
    <t xml:space="preserve">o Dem Grund nach und der Höhe nach
o Insbesondere auf Richtigkeit, wie im Hinblick auf z.B.  </t>
  </si>
  <si>
    <t> formale Anforderung, s. Leitfaden zur Prüfung von Nachträgen (siehe RL 510 VHB), insb. Anspruchsgrundlagen etc. 
 der kalkulatorischen Ansätze in Abhängigkeit von der Anspruchsgrundlage</t>
  </si>
  <si>
    <t xml:space="preserve"> Vollständigkeit der Nachtragsleistung und
 Klärung der Auswirkungen auf andere Leistungsbereiche / Gewerke </t>
  </si>
  <si>
    <t> Auswirkung auf bereits geschlossene Wartungsverträge oder auch sonstige Folgekosten
 Klärung der Auswirkungen auf die Vertragsfristen / Fortschreibung der Vertragsfristen</t>
  </si>
  <si>
    <t>Berücksichtigung im Rahmen des Änderungs-, Schadens- und Regressmanagement</t>
  </si>
  <si>
    <t xml:space="preserve">Und entweder zu billigen oder zu korrigieren und Erstellen eines Prüfvermerkes mit Handlungsempfehlungen für den Auftraggeber </t>
  </si>
  <si>
    <t>rechtsgeschäftlichen Abnahmen (Bau-, Liefer- und Dienstleistungen)</t>
  </si>
  <si>
    <t>• Verträge (Unternehmen)
• Leistungen der Objektüberwachungen im Vorfeld der Abnahmen wie z.B.</t>
  </si>
  <si>
    <t>o Überwachung der Fertigstellung der Leistungen
o Übergabe der Dokumentation</t>
  </si>
  <si>
    <t xml:space="preserve">o Durchführung von Funktionstests
o Durchführung von Sachverständigenprüfungen
o Durchführung von Vorbegehungen zur </t>
  </si>
  <si>
    <t xml:space="preserve"> Mängelfeststellung
 Vorbereitung der Abnahmen
</t>
  </si>
  <si>
    <t xml:space="preserve">• Steuerung der Projektbeteiligten im Hinblick auf die Schaffung aller Voraussetzungen für eine Abnahme so weit, dass dem Auftraggeber die Abgabe der Abnahmeerklärung empfohlen werden kann. 
• Mitwirken bei den Abnahmeverhandlungen </t>
  </si>
  <si>
    <t xml:space="preserve">o Dabei Steuerung der Vorleistungen der Planungsbeteiligte, insbesondere im Hinblick auf 
</t>
  </si>
  <si>
    <t>• Überwachen und Überprüfen im erforderlichen Umfang, ob die notwendigen Tätigkeiten der Objektüberwachung ordnungsgemäß geplant und durchgeführt werden</t>
  </si>
  <si>
    <t xml:space="preserve">Unterstützen des Auftraggebers bei der Einleitung und Durchführung </t>
  </si>
  <si>
    <t xml:space="preserve">von gerichtlichen Verfahren </t>
  </si>
  <si>
    <t>Eingeleitetes und durchgeführtes Verfahren</t>
  </si>
  <si>
    <t>Unterstützung des Auftraggebers (und des von ihm eingeschalteten Juristen) besteht im Wesentlichen</t>
  </si>
  <si>
    <t>Vertragsunterlagen</t>
  </si>
  <si>
    <t>• Prüfen und Bewerten der Voraussetzungen, die für eine Abnahme von Planungsleistungen gegeben sein müssen.</t>
  </si>
  <si>
    <t>o Ob vom Auftraggeber oder einem von ihm bevollmächtigten Vertreter bereits Handlungen vollzogen wurden, die einer Abnahme von Planungsleistungen gleichzusetzen sind (z.B. Bezahlung der Schlussrechnung)</t>
  </si>
  <si>
    <t>• Abnahmeempfehlung aussprechen oder etwaige Einwände dagegen geltend machen
• Aufstellen der Verjährungsfristen für die Planerleistungen</t>
  </si>
  <si>
    <t>Ende Grundleistungen Handlungsbereich E</t>
  </si>
  <si>
    <t>Vorbemerkungen und Begriffsdefinitionen</t>
  </si>
  <si>
    <t>j)</t>
  </si>
  <si>
    <t>i)</t>
  </si>
  <si>
    <t>h)</t>
  </si>
  <si>
    <t>g)</t>
  </si>
  <si>
    <t>f)</t>
  </si>
  <si>
    <t>e)</t>
  </si>
  <si>
    <t>d)</t>
  </si>
  <si>
    <t>c)</t>
  </si>
  <si>
    <t>b)</t>
  </si>
  <si>
    <t xml:space="preserve">a)
</t>
  </si>
  <si>
    <t xml:space="preserve">Abstimmen bedeutet:
Erörtern und Herbeiführen der Zustimmung des Auftraggebers zu Arbeitsergebnissen der Projektsteuerung.
</t>
  </si>
  <si>
    <t>Aufstellen bedeutet:
Die Ausarbeitung eines Arbeitsergebnisses und Übermittlung an den Auftraggeber.</t>
  </si>
  <si>
    <t>Empfehlen bedeutet:
Hinweise und bewertete, bzw. priorisierte Vorschläge an den Auftraggeber.</t>
  </si>
  <si>
    <t>Fortschreiben bedeutet:
Die zu notwendigen Zeitpunkten durchzuführende Aktualisierung der erarbeiteten Unterlagen, einschließlich der erforderlichen wiederholten Abstimmungsprozesse.
(Basis: fortlaufendes Analysieren und Bewerten, Prüfen und Überprüfen und Empfehlen)</t>
  </si>
  <si>
    <t>Prüfen bedeutet:
eine umfassende inhaltliche Prüfung auf Vertragskonformität und Richtigkeit. Entsprechende Unterlagen sind mit einem Prüfvermerk zu versehen und vom Bearbeiter zu unterzeichnen. Die Prüfung der Rechnungen der Planungsbeteiligten und der sonstigen freiberuflich Tätigen umfasst ein entsprechende inhaltliche Kontrolle.</t>
  </si>
  <si>
    <t>Steuern bedeutet:
Die zielgerichtete Beeinflussung der Beteiligten zur Umsetzung der gestellten Aufgabe. Dazu gehört die übergeordnete Koordination der Projektbeteiligten. Im Einzelfall umfasst die Leistung auch die direkte Koordination von Projektbeteiligten an Schnittstellen, die nicht der Koordinierungspflicht  der Objektplanung und Objektüberwachung unterliegen.</t>
  </si>
  <si>
    <t>Überprüfen bedeutet:
Formale und inhaltliche Kontrolle eines abgeschlossenen  Arbeitsergebnisses im notwendigen Umfang mit dem Ziel der Freigabe des Arbeitsergebnisses oder der Verwerfung/Zurückweisung. 
Die Kontrolle ist vom Auftragnehmer eigenverantwortlich so vorzunehmen, dass besonderes kritische und fehlerträchtige Vorgänge fachgerecht kontrolliert und etwaige Mängel aufgedeckt werden können. Auch ist die Überprüfung zu dokumentieren</t>
  </si>
  <si>
    <t>Umsetzen bedeutet:
Abgestimmte Prozesse über das Informations- und Besprechungswesen einzuführen und deren Einhaltung zu überprüfen und in Abstimmung mit dem AG dafür Sorge tragen, dass die Prozesse eingehalten werden.</t>
  </si>
  <si>
    <t>Summe Projektstufe 1</t>
  </si>
  <si>
    <t>Summe Projektstufe 2a</t>
  </si>
  <si>
    <t>Summe Projektstufe 2b</t>
  </si>
  <si>
    <t>Summe Projektstufe 3</t>
  </si>
  <si>
    <t>Summe Projektstufe 4</t>
  </si>
  <si>
    <t>Summe Projektstufe 5</t>
  </si>
  <si>
    <t>9.1 Honorar für Grundlstg Handlungsbereich A - Projektstufe 1</t>
  </si>
  <si>
    <t>9.1 Honorar für Grundlstg Handlungsbereich A - Projektstufe 3</t>
  </si>
  <si>
    <t>9.1 Honorar für Grundlstg Handlungsbereich A - Projektstufe 4</t>
  </si>
  <si>
    <t>9.1 Honorar für Grundlstg Handlungsbereich A - Projektstufe 5</t>
  </si>
  <si>
    <t>9.1 Honorar für Grundlstg Handlungsbereich A - Projektstufe 2a</t>
  </si>
  <si>
    <t>9.1 Honorar für Grundlstg Handlungsbereich A - Projektstufe 2b</t>
  </si>
  <si>
    <t>9.2 Honorar für Grundlstg Handlungsbereich B - Projektstufe 1</t>
  </si>
  <si>
    <t>9.2 Honorar für Grundlstg Handlungsbereich B - Projektstufe 2a</t>
  </si>
  <si>
    <t>9.2 Honorar für Grundlstg Handlungsbereich B - Projektstufe 2b</t>
  </si>
  <si>
    <t>9.2 Honorar für Grundlstg Handlungsbereich B - Projektstufe 4</t>
  </si>
  <si>
    <t>9.2 Honorar für Grundlstg Handlungsbereich B - Projektstufe 3</t>
  </si>
  <si>
    <t>9.2 Honorar für Grundlstg Handlungsbereich B - Projektstufe 5</t>
  </si>
  <si>
    <t>9.3 Honorar für Grundlstg Handlungsbereich C - Projektstufe 1</t>
  </si>
  <si>
    <t>9.3 Honorar für Grundlstg Handlungsbereich C - Projektstufe 2a</t>
  </si>
  <si>
    <t>9.3 Honorar für Grundlstg Handlungsbereich C - Projektstufe 2b</t>
  </si>
  <si>
    <t>9.3 Honorar für Grundlstg Handlungsbereich C - Projektstufe 3</t>
  </si>
  <si>
    <t>9.3 Honorar für Grundlstg Handlungsbereich C - Projektstufe 4</t>
  </si>
  <si>
    <t>9.3 Honorar für Grundlstg Handlungsbereich C - Projektstufe 5</t>
  </si>
  <si>
    <t>9.4 Honorar für Grundlstg Handlungsbereich D - Projektstufe 1</t>
  </si>
  <si>
    <t>9.4 Honorar für Grundlstg Handlungsbereich D - Projektstufe 2a</t>
  </si>
  <si>
    <t>9.4 Honorar für Grundlstg Handlungsbereich D - Projektstufe 2b</t>
  </si>
  <si>
    <t>9.4 Honorar für Grundlstg Handlungsbereich D - Projektstufe 3</t>
  </si>
  <si>
    <t>9.4 Honorar für Grundlstg Handlungsbereich D - Projektstufe 4</t>
  </si>
  <si>
    <t>9.4 Honorar für Grundlstg Handlungsbereich D - Projektstufe 5</t>
  </si>
  <si>
    <t>9.5 Honorar für Grundlstg Handlungsbereich E - Projektstufe 1</t>
  </si>
  <si>
    <t>9.5 Honorar für Grundlstg Handlungsbereich E - Projektstufe 2a</t>
  </si>
  <si>
    <t>9.5 Honorar für Grundlstg Handlungsbereich E - Projektstufe 2b</t>
  </si>
  <si>
    <t>9.5 Honorar für Grundlstg Handlungsbereich E - Projektstufe 3</t>
  </si>
  <si>
    <t>9.5 Honorar für Grundlstg Handlungsbereich E - Projektstufe 4</t>
  </si>
  <si>
    <t>9.5 Honorar für Grundlstg Handlungsbereich E - Projektstufe 5</t>
  </si>
  <si>
    <t>9.1 Honorar für Besond.Leistg. Handlungsbereich A (s.Teil C)</t>
  </si>
  <si>
    <t>9.2 Honorar für Besond.Leistg. Handlungsbereich B (s.Teil C)</t>
  </si>
  <si>
    <t>9.3 Honorar für Besond.Leistg. Handlungsbereich C (s.Teil C)</t>
  </si>
  <si>
    <t>9.4 Honorar für Besond.Leistg. Handlungsbereich D (s.Teil C)</t>
  </si>
  <si>
    <t>9.5 Honorar für Besond.Leistg. Handlungsbereich E (s.Teil C)</t>
  </si>
  <si>
    <t>9.6 Summe Honorar für Leistungen Handlungsbereiche A-E</t>
  </si>
  <si>
    <t>A Organisation_Kom</t>
  </si>
  <si>
    <t>B Qualität_Quant_Kom</t>
  </si>
  <si>
    <t>C Kosten_Finanz_Kom</t>
  </si>
  <si>
    <t>D Termin_Kom</t>
  </si>
  <si>
    <t>E Verträge_Vers_Kom</t>
  </si>
  <si>
    <t>A Organisation_Lstg</t>
  </si>
  <si>
    <t>B Qualität_Quant_Lstg</t>
  </si>
  <si>
    <t>C Kosten_Finanz_Lstg</t>
  </si>
  <si>
    <t>D Termin_Lstg</t>
  </si>
  <si>
    <t>E Verträge_Vers_Lstg</t>
  </si>
  <si>
    <t>2-1</t>
  </si>
  <si>
    <t>2-2a</t>
  </si>
  <si>
    <t>2-2b</t>
  </si>
  <si>
    <t>Kommentar zu den Leistungen des Handlungsbereich C</t>
  </si>
  <si>
    <t>Mitwirken bedeutet:
in Zusammenarbeit mit anderen Projektbeteiligten, Erstellen eines gemeinsamen Arbeitsergebnisses, Übermitteln an den Auftraggeber mit eigener Bewertung und Entscheidungsempfehlung.</t>
  </si>
  <si>
    <t> (sämtliche) Aufgaben
 Zuständigkeiten und Abhängigkeiten
 Schnittstellen</t>
  </si>
  <si>
    <t xml:space="preserve">abgestimmte Projektstrukturplanung und aktualisierte Projektstrukturplanung
je nach projektspezifischer Erfordernissen und in Abstimmung mit dem AG, z.B.:
</t>
  </si>
  <si>
    <t xml:space="preserve">o klare Zuständigkeiten für die Projektbeteiligten vorgegeben sind
o die Grundlage für das Abstimmen und Festlegen der Schnittstellen geschaffen ist und die Dokumentation der Festlegungen in Form eines Schnittstellenkataloges für die Prozesse der Planung, LV-Erstellung und Ausführung erfolgen kann.
</t>
  </si>
  <si>
    <t>Geometrische Strukturmerkmale sind Bauwerke, Bauabschnitte, Ebenen, Geschosse, Funktionsbereiche, Räume, Grobelemente und Elemente. Kostenermittlungen werden nach den Kostengruppen der DIN 276 in Leistungsbereiche/Gewerke/Fach- und Teillose/Titel/LV etc. eingeteilt.</t>
  </si>
  <si>
    <t>(Planung der Planung) und Ausführung</t>
  </si>
  <si>
    <t xml:space="preserve">• Prüfen der fachlichen Abdeckung der Zielerreichung durch Planungsbeteiligte und ggf. erforderlicher Gutachter mit Schnittstellenabstimmung
</t>
  </si>
  <si>
    <t>o CAD- bzw. digitale Anforderungen (nach Vorgaben des Auftraggebers (AG’s) ) an die Planung</t>
  </si>
  <si>
    <t xml:space="preserve">Vorschlagen, Abstimmen und Umsetzen der Kommunikationsstruktur, Informations-, </t>
  </si>
  <si>
    <t xml:space="preserve">o Durchnummerierte Änderungsanträge mit folgendem Mindestinhalt:
Grundlagen, Sachverhaltsdarstellung, Verursacher der Änderung, Aufzeigen von Auswirkungen auf Qualitäten, Kosten und Termine, Darstellen der Auswirkungen auf den künftigen Betrieb des Gebäudes </t>
  </si>
  <si>
    <t>sowie sonstigen Vor- und Nachteilen sowie besonderer Risiken, eine begründete Empfehlung des Auftragnehmers, Datum bis wann die Entscheidung zu treffen ist</t>
  </si>
  <si>
    <t>(angemessener Entscheidungszeitraum), Aufstellungsdatum, Unterschrift des Aufstellers, Freigaben der entscheidenden Stellen durch Unterschriften.
Bewerten sämtlicher Änderungen hinsichtlich der Gesamtkosten</t>
  </si>
  <si>
    <t>Mitwirken beim Risikomanagement inkl. Abschließen des Risikomanagements</t>
  </si>
  <si>
    <t>Organisationsvorgaben (Projektorganisationshandbuch)</t>
  </si>
  <si>
    <t>• Vorschlagen, Abstimmen und Umsetzen der Kommunikationsstruktur und des Informations-, Berichts- und Protokollwesens</t>
  </si>
  <si>
    <t xml:space="preserve">Darüber hinaus werden auch Arbeitsergebnisse aus den Handlungsbereichen C, D und E im Projektorganisationshandbuch abgebildet. </t>
  </si>
  <si>
    <t xml:space="preserve">• Eindeutige und erschöpfende Beschreibung und Definition des Nutzerwillens und Definition der Projektziele = „Messlatte der Projektziele“ als </t>
  </si>
  <si>
    <t>• Ab PS 2: bereits vorliegende Planungsergebnisse der Objekt- und Fachplaner, im Wesentlichen Unterlagen (Planunterlagen, Kostenermittlungen, Terminplanungen, Beschreibungen) zu Arbeitsergebnissen oder abgeschlossenen Leistungsphasen wie z.B. Unterlagen zur PU, Entwurfsplanung, PP, IPU mit zugehörigen befüllten Mustern und Vorlageschreiben, Beschreibungen</t>
  </si>
  <si>
    <t>• in PS 3 / LPH 5: Bestätigung, dass die Ausführungsplanung vollständig und widerspruchsfrei ist und die Ausführungsreife vorliegt</t>
  </si>
  <si>
    <t xml:space="preserve">  Sind die bauablaufbezogenen Kosten für Provisorien, Betreiberleistungen, Winterbaubeheizung, Verbrauchskosten (Strom, Wärme etc.) während der Bauausführung etc. berücksichtigt und richtig verortet?</t>
  </si>
  <si>
    <t>• Überprüfung der vorgelegten Planunterlagen des Objekt- und der Fachplaner, um eine Aussage zur Qualität der Planunterlagen treffen und bei Bedarf rechtzeitig gegensteuern zu können.</t>
  </si>
  <si>
    <t>• Überprüfung der vorgelegten Planunterlagen der Objekt- und der Fachplaner, um eine Aussage zur Qualität der Planunterlagen treffen und bei Bedarf rechtzeitig gegensteuern zu können.</t>
  </si>
  <si>
    <t>o Werden durch die Ergebnisse der Entwurfsplanung die Vorgaben der gebilligten Vorplanung erfüllt und umgesetzt? Wenn nicht, welche Steuerungsmaßnahmen sind sinnvoll und möglich?</t>
  </si>
  <si>
    <t>o Wurde eine Risikobewertung mit Auswirkung auf Kosten, Termine und Qualitäten 
durchgeführt?</t>
  </si>
  <si>
    <t>o Überprüfen, ob die von den Objektplanungen und Fachplanungen geschuldeten Unterlagen vollständig, widerspruchsfrei und mängelfrei vorliegen und die Ausführungsreife gegeben ist (z.B. anhand der VDI 6026)</t>
  </si>
  <si>
    <t>o Einfordern und Überprüfung der Kollisionsplanung der Technischen Anlagen im Zusammenhang mit der Schlitz- und Durchbruchplanung.</t>
  </si>
  <si>
    <t xml:space="preserve">o Abschließende Überprüfung, ob (soweit beauftragt!) die Werk- und Montagepläne der ausführenden Firmen durch den Objektplaner und die TA-Planer fach- und termingerecht abgestimmt und ggf. geprüft werden. </t>
  </si>
  <si>
    <t>der Ergebnisse der Prüfung und Wertung der Angebote und Vergabevorschläge</t>
  </si>
  <si>
    <t>Dokumentationen der Überprüfungen von Leistungsverzeichnissen, Angebotsauswertungen und Vergabevorschlägen mit Ergebnisberichten und Entscheidungsvorschlägen</t>
  </si>
  <si>
    <r>
      <t xml:space="preserve">o </t>
    </r>
    <r>
      <rPr>
        <b/>
        <i/>
        <sz val="10"/>
        <color theme="4"/>
        <rFont val="Arial"/>
        <family val="2"/>
      </rPr>
      <t>Nach Erfordernis: Teilnahme an Bietergesprächen</t>
    </r>
    <r>
      <rPr>
        <i/>
        <sz val="10"/>
        <color theme="4"/>
        <rFont val="Arial"/>
        <family val="2"/>
      </rPr>
      <t xml:space="preserve"> und Unterstützung des Auftraggebers. Auf Grundlage der Prüfung können Aufklärungsgespräche mit den Bietern notwendig werden, um die Auskömmlichkeit der Kalkulation oder anderer Abweichungen in den Angebotsunterlagen aufzuklären, soweit diese nicht zum Ausschluss geführt haben. Preisverhandlungen sind nicht zulässig</t>
    </r>
  </si>
  <si>
    <t>o Überprüfen, ob der Planer seine Leistungen erbracht hat.</t>
  </si>
  <si>
    <t>o Vergaberechtlich richtige Auswahl des sich anschließenden Vergabeverfahrens
o Notwendigkeit der Änderung von Vergabeunterlagen
o Kompensation von terminlichen Verzögerungen / Anpassung des Terminplanes</t>
  </si>
  <si>
    <t>• Abgestimmte Grundlagen für die Planungsprozesse (aus der Projektvorbereitungsphase / Grundlagenermittlung gem. LPH 1 HOAI sowie den folgenden Leistungsphasen)</t>
  </si>
  <si>
    <t>(insb. Grundleistungen aus A.5 „Vorschlagen und Abstimmen der Schnittstellen und Prozesse der Planung (Planung der Planung)“ und A.10 „Entwickeln, Abstimmen, Dokumentieren, Fortschreiben und regelmäßige Kontrolle der Einhaltung der projektspezifischen Organisationsvorgaben (Projektorganisationshandbuch)</t>
  </si>
  <si>
    <t>• Teilnahme an den vom Objektplaner geführten Planungsbesprechungen im erforderlichen Umfang  und nach Abstimmung mit dem Auftraggeber, um sich vom Fortgang der Planung persönlich zu überzeugen</t>
  </si>
  <si>
    <t>o Die Planungstiefe
o Einhaltung der Festlegungen, die in der Planung der Planung getroffen wurden</t>
  </si>
  <si>
    <t>• Ablauf und Dokumentation gemäß Festlegungen im Projektorganisationshandbuch</t>
  </si>
  <si>
    <t xml:space="preserve">• Überprüfen der Objektüberwachung auf Erfüllung ihrer vertraglich vereinbarten Pflichten
</t>
  </si>
  <si>
    <t>• Überprüfen, ob seitens der Objektüberwachung für die Objektüberwachungstätigkeiten die Einbauvorschriften, Verwendbarkeitsnachweise / Prüfzeugnissen etc. zu den eingesetzten Bauprodukten zu Grunde gelegt werden</t>
  </si>
  <si>
    <t>• Wenn ein Technischer Projektsteuerer eingeschaltet ist: Überprüfen der Einhaltung der Vorgaben des Technischen Projektsteuerers</t>
  </si>
  <si>
    <t>sowie Erstellen der Mängelhaftungsverzeichnisse für Planer und Gutachter</t>
  </si>
  <si>
    <t xml:space="preserve">Analysieren und Bewerten der Auflistung der Verjährungsfristen für Mängelansprüche </t>
  </si>
  <si>
    <t>• Einfordern (von den FBT’s) und Zusammenführen von Aufstellungen der noch zu erbringenden Restleistungen
• Prüfen der formalen und inhaltlichen Richtigkeit (Stichprobenhafte Prüfung)</t>
  </si>
  <si>
    <t>• Überwachen der Vorlage erforderlicher Bürgschaften
• Vorbereiten der Freigabe von Bürgschaften (Vertragserfüllungsbürgschaften)</t>
  </si>
  <si>
    <t xml:space="preserve">Überprüfen des Kostenrahmens </t>
  </si>
  <si>
    <t>Zum jeweiligen Aufstellungszeitpunkt der Kostenermittlungen bzw. der Budgetbildung der Kostenkontrolleinheiten (KKE’s) auf Basis von bepreisten Leistungsverzeichnissen sind die Indexstände zu dokumentieren.</t>
  </si>
  <si>
    <t>Sicherstellung der termingerechten Rechnungsprüfung und Zahlung</t>
  </si>
  <si>
    <t xml:space="preserve">gerechtfertigte Ansprüche der Projektbeteiligten unter Berücksichtigung von </t>
  </si>
  <si>
    <t>• PS 2b/LPH 3: Einhaltung des in der LPH 2 festgelegten Kostenziels (ggf. auf Basis des Änderung-, Entscheidungs- Risikomanagements und Indexentwicklung fortgeschrieben)</t>
  </si>
  <si>
    <t>• PS 3/LPH 5/6: Einhaltung des in der LPH 2 bzw. LPH 3 festgelegten Kostenziels (ggf. auf Basis des Änderung-, Entscheidungs- Risikomanagements und Indexentwicklung fortgeschrieben)</t>
  </si>
  <si>
    <t xml:space="preserve">• Erstellen von Entscheidungsvorschlägen mit Handlungsempfehlung zur Freigabe oder Anpassung der Kostenermittlung, einschließlich evtl. Anpassungen bei den Qualitäten und Quantitäten, Terminen 
• Ermitteln der Kosten der Kostengruppe 700 und Abstimmen mit dem AG  </t>
  </si>
  <si>
    <t>o Bezüglich einer wirtschaftlichen Angebotskalkulation: 
Überprüfen, ob die Leistungen so eindeutig und erschöpfend beschrieben sind, dass alle Bieter die Beschreibung im gleichen Sinne verstehen müssen und ihre Preise sicher und ohne umfangreiche Vorarbeiten berechnen können.</t>
  </si>
  <si>
    <t xml:space="preserve">
Besonderheiten zur Kostenkontrolle und Kostensteuerung in den LPH 2-4 / Projektstufe 2a und 2b:</t>
  </si>
  <si>
    <t>o Abstimmen mit dem AG 
o Dokumentieren</t>
  </si>
  <si>
    <t>o Überprüfen tragender Einheitspreise (Kostenvoranschlag gem. DIN276:2018-12)</t>
  </si>
  <si>
    <t>• Vorbereiten der Deckungsbestätigungen für die jeweiligen Aufträge
• Abstimmen der Deckungsbestätigungen mit dem Auftraggeber
• Einholen der Freigabe der Deckungsbestätigung (durch den Auftraggeber)</t>
  </si>
  <si>
    <t>Objektüberwachung zur Zahlung der ausführenden Unternehmer</t>
  </si>
  <si>
    <t>Ergebnisbericht 
Kostenfeststellung ergänzt um KG 700, rückgeschlüsselt auf DIN 276, 1. Ebene</t>
  </si>
  <si>
    <t>• Termincontrolling bzw.
• Terminsteuerung</t>
  </si>
  <si>
    <t>Grundlage einer Rahmenterminplanung sind auch die prozess- und terminbestimmenden Faktoren wie z.B. Organisationsformen (z.B. Kumulativleistungsträger), bauherrenspezifische Abläufe und weitere Randbedingungen wie z.B. Betriebszustände, Umgebungsbedingungen, Genehmigungsverfahren, Umweltbelange, Bebauungsplanverfahren, Denkmalschutz, Nachhaltigkeitsvorgaben, Planungsmethoden</t>
  </si>
  <si>
    <t xml:space="preserve">Neben den Arbeitspaketen der Planung, der Genehmigung, der strukturierten Realisierungsphase (bauliche Errichtung, Inbetriebnahme, Probebetrieb, Abnahmeprozesse und Übergabe) müssen weitere Arbeitspakete wie beispielsweise die Finanzierung (= interne Freigabe-, Genehmigungs-
schritte), der Beschaffung/Einbau nutzerseitiger technischer Ausstattungen, Großgeräten etc., Fördermittelbeantragung, Öffentlichkeitsarbeit, Genehmigungsverfahren und Ingebrauchnahme durch die Nutzenden, Bestandteil einer ganzheitlichen Terminplanung sein. </t>
  </si>
  <si>
    <t>• Der AN wirkt beim Änderungsmanagement (Handlungsbereich A) im Hinblick auf Termine/Terminveränderungen mit</t>
  </si>
  <si>
    <t>• Freigabe-Genehmigungsprozesse des AG’s
• Ggf. Fördermittelbeantragung, Einkaufsprozesse/Beschaffung technischer Ausstattungen, Nutzerausstattung / Großgeräte, Öffentlichkeitsarbeit, Genehmigungsverfahren</t>
  </si>
  <si>
    <t>• Für die jeweiligen Planungsphasen: wesentliche Meilensteine der Planungsentwicklung
• Kontrolle und Einfordern der Meilensteine (vom Objektplaner, Fachplanenden)</t>
  </si>
  <si>
    <t>• Auch die weiteren Leistungsfelder wie das Genehmigungsverfahren, der Beschaffungsprozesse und die Abwicklung bauausführender Leistungen erfordern eine tiefere Differenzierung des Ablaufes, wie z.B. provisorische Maßnahmen zur Sicherstellung des Bauablaufs, ein strukturiertes Restleistungs- und Mängelmanagement zur Schaffung der Inbetriebnahmevoraussetzungen.</t>
  </si>
  <si>
    <t>• Übernahme der Erkenntnisse aus der Logistik für Anpassungen der Kosten-,Termin- und Kapazitätsplanung</t>
  </si>
  <si>
    <t>o Überprüfung, wie die Umsetzung der logistischen Anforderungen in den Ausschreibungsunterlagen für die ausführenden Firmen umgesetzt wird</t>
  </si>
  <si>
    <t>o Konformität mit den Eckdaten des Rahmenterminplans und der Steuerungsterminpläne</t>
  </si>
  <si>
    <t>o Einhaltung der Grobabläufe
o Einhaltung der Vertragstermine</t>
  </si>
  <si>
    <t>• Kontrolle der Lieferungstermine (z.B. für Pläne und Unterlagen)</t>
  </si>
  <si>
    <t>o Aufklären der Ursachen durch ursachenbezogene Abweichungsanalysen
o Vorschlagen, abstimmen und festlegen von erforderlichen Anpassungsmaßnahmen zur Erreichung der Terminziele in Abstimmung mit allen Projektbeteiligten</t>
  </si>
  <si>
    <t>o Schließlich Vollzug der Konsequenzen (Der Projektsteuerer sowie die Rechtsberatung unterstützen den Auftraggeber beim Vollzug der Konsequenzen)</t>
  </si>
  <si>
    <t>des Inbetriebnahme-, Abnahme- und Übergabeprozesses</t>
  </si>
  <si>
    <t>Steuerungsterminplan Inbetriebnahme, Abnahme, Übergabe = Grundlage um jederzeit Entscheidungen für den weiteren Projektfortschritt treffen zu können und die Inbetriebnahme-, Abnahme- und Übergabeprozesse frühzeitig zu definieren und in den Gesamtablauf zu integrieren.</t>
  </si>
  <si>
    <t>o Schaffung der Voraussetzungen für öffentlich, rechtlich erforderliche Sachverständigenab-
nahmen (Errichtererklärung und Bestätigung der Objektüberwachung) und deren Durchführung</t>
  </si>
  <si>
    <t>Steuern des Inbetriebnahme-, Abnahme- und Übergabeprozesses</t>
  </si>
  <si>
    <t>Soll-/Ist-Analysen und Entscheidungsvorschläge</t>
  </si>
  <si>
    <t>Steuerung aller mit der Inbetriebnahme verbundenen Vorgänge, dass die Voraussetzungen für einen gewerkeübergreifenden Probebetrieb geschaffen werden</t>
  </si>
  <si>
    <t>Steuerung aller mit dem gewerkeübergreifenden Probebetrieb verbundenen Vorgänge, dass das bestimmungsgemäße Zusammenwirken der technischen Anlagen festgestellt werden kann:</t>
  </si>
  <si>
    <t>Die Zeitplanung der Abnahme hat auch die Arbeitspakete zur Mängelbeseitigung bis zur Abnahme sowie die Vorbereitung der rechtsgeschäftlichen Abnahme zu umfassen</t>
  </si>
  <si>
    <t>Empfehlung und Dokumentation der abgestimmten Vergabe- und Vertragsstruktur</t>
  </si>
  <si>
    <t>• Vollständig erfasste Vertragsgrundlagen, -bestandteile im Hinblick auf die Projektziele und Anforderungen</t>
  </si>
  <si>
    <t>• Integration juristischer Unterstützungsleistungen des AG’s
• Vollständige Erfassung der Vertragsgrundlagen, -bestandteile im Hinblick auf die Projektziele und Anforderungen</t>
  </si>
  <si>
    <t>Ermittlung des wirtschaftlichsten Angebotes und Beauftragung des geeignetsten Planers / Gutachters / Berater / Sachverständigen</t>
  </si>
  <si>
    <t>• Organisieren und Mitwirken bei Verhandlungsgesprächen mit für die Aufgabe geeigneten Planern 
• Analyse der Ergebnisse unter Verwendung eines zuvor erstellten, projektspezifisch gewichteten Kriterienkataloges; Festlegen von Erwartungswerten an die Erfüllung der Teilziele und Abfragen der Erfüllung von Teilzielen je Bewerber</t>
  </si>
  <si>
    <t>Im Rahmen der Planungsbeauftragungen und etwaigen Verhandlungen hierzu kann vor den Planungsbeteiligten ein eigenes Personal- und Terminkonzept angefordert werden, welches dann auch Grundlage für die Beauftragung werden kann.</t>
  </si>
  <si>
    <t xml:space="preserve"> - entfällt -</t>
  </si>
  <si>
    <t>• Regelmäßiges Überprüfen der Einhaltung der Vertragspflichten der Beteiligtenwie z.B.</t>
  </si>
  <si>
    <t>(PS 1 / LPH 1 – PS 5 / LPH 8)</t>
  </si>
  <si>
    <t>Soweit in diesem Kontext rechtliche Problemstellungen, insbesondere Auslegungsfragen, relevant werden, hat der Projektsteuerer dem Auftraggeber zu empfehlen, einen Juristen hinzuzuziehen. Dessen Arbeitsergebnisse bezieht er in seine Empfehlungen mit ein.</t>
  </si>
  <si>
    <t>Technisch-wirtschaftliche Mitwirkungshandlungen bei der Bekanntmachung und Abwicklung der Vergabeverfahren, z. B.</t>
  </si>
  <si>
    <t>Überprüfen der von den an der Planung Beteiligten erarbeiteten Vergabeunterlagen mit allen Vertragsbestandteilen
• auf Vollständigkeit</t>
  </si>
  <si>
    <t>• und sicherstellen, dass klare und eindeutige Grundlagen für Angebote ausführender Unternehmen geschaffen und Nachträge durch Leistungsänderungen und Zusatzleistungen möglichst reduziert werden</t>
  </si>
  <si>
    <t>• Überprüfen der Vergabevorschläge der Objekt- und Fachplaner (im Rahmen ihrer Leistungen gem. Vertrag / LPH 7, HOAI)</t>
  </si>
  <si>
    <t xml:space="preserve">Überwachen der Vorlage und Freigabe von Gewährleistungsbürgschaften </t>
  </si>
  <si>
    <t xml:space="preserve">• Beratungsergebnisse der Planungsbeteiligten zum gesamten Leistungs- und Untersuchungsbedarf und Vorlage Entscheidungshilfen für die Auswahl weiterer an der Planung fachlich Beteiligter </t>
  </si>
  <si>
    <t xml:space="preserve">o Hat der Objektplaner die Leistungen aller anderen an der Planung fachlich Beteiligten koordiniert und in seine Entwurfsplanung integriert? Liegen Protokolle der Planungsbesprechungen vor? </t>
  </si>
  <si>
    <t>• Verträge der Objektüberwachungen 
• Verträge der Bau- und Lieferfirmen</t>
  </si>
  <si>
    <t>NA 01</t>
  </si>
  <si>
    <t>NA 02</t>
  </si>
  <si>
    <t>NA 03</t>
  </si>
  <si>
    <t>NA 04</t>
  </si>
  <si>
    <t>NA 05</t>
  </si>
  <si>
    <t>NA 06</t>
  </si>
  <si>
    <t xml:space="preserve">Analysieren und Bewerten bedeutet:
Die Kontrolle eines laufenden Projektprozesses/Projektfortschritts, bzw. von Leistungen der Projektbeteiligten im notwendigen Umfang mit dem Ziel einer Handlungsempfehlung an den Auftraggeber. Ansonsten beinhaltet die Leistung die Definition wie Buchstabe g).
</t>
  </si>
  <si>
    <t>A.12</t>
  </si>
  <si>
    <t>A.11</t>
  </si>
  <si>
    <t>Mitwirken bei der Herbeiführung der behördlichen Genehmigungen</t>
  </si>
  <si>
    <t>• Planungen bzw. Planungszwischenstände, Rahmenbedingungen sowie Abstimmungen mit dem Planungsteam</t>
  </si>
  <si>
    <t>• Etwaige Festlegungen zum Baugenehmigungsverfahren wie z.B. die Bauaufsichtliche Zustimmung nach Art. 73 BayBO</t>
  </si>
  <si>
    <t xml:space="preserve">Rechtzeitiges Vorliegen behördlicher Genehmigungen zur Sicherstellung eines reibungslosen Planungs- und Bauablaufes.  </t>
  </si>
  <si>
    <t>Empfehlungen zu Beteiligten und Abstimmungsprozessen und Dokumentation der Abstimmungen</t>
  </si>
  <si>
    <t>• Frühzeitiges/rechtzeitiges organisieren des / der behördlichen Genehmigungsverfahren, zusammen mit dem Objektplaner. Hierzu gehören z.B. Abstimmungen zu</t>
  </si>
  <si>
    <t xml:space="preserve">o erforderlichen Gutachtern wie z.B. Brandschutz
o zu Beteiligten wie z.B. Prüfstatikern
o Verfahrensabstimmungen
</t>
  </si>
  <si>
    <t>• Protokollieren der Abstimmungen und Abstimmen mit den Genehmigungsbehörden und/oder sonstiger Beteiligter</t>
  </si>
  <si>
    <t xml:space="preserve">• Abstimmen und Festlegen der notwendigen Verfahrensschritte mit </t>
  </si>
  <si>
    <t xml:space="preserve">o dem Auftraggeber
o den beauftragten Planern
o allen sonstigen beteiligten Institutionen
</t>
  </si>
  <si>
    <t>• Dokumentation der zeitlichen Abfolge der Verfahrensschritte, auch zur transparenten Darstellung der oft komplizierten Zusammenhänge</t>
  </si>
  <si>
    <t>Ggf. Festlegungen im Projektorganisationshandbuch, bzw. sonstige Vorgaben des Auftraggebers</t>
  </si>
  <si>
    <t xml:space="preserve">Systematische und Vollständige Projektdokumentation </t>
  </si>
  <si>
    <t>• Dafür zu sorgen, dass die Projektbeteiligten ihre Verpflichtung nachkommen, die Projektunterlagen für ihren jeweiligen Aufgabenbereich gemäß Projektorganisationshandbuch oder sonstiger Vorgaben des Auftraggebers zu ordnen.</t>
  </si>
  <si>
    <t>• Erstellen von Organisationsvorgaben zur Gliederung und Klassifizierung der Bauakten</t>
  </si>
  <si>
    <t>• Abstimmen (mit dem Auftraggeber) und Umsetzen eines geeigneten Verfahrens zur Gewährleistung der Vollständigkeit der von den Planungsbeteiligten übergebenen zeichnerischen Darstellung und rechnerischen Ergebnissen des Objektes</t>
  </si>
  <si>
    <t xml:space="preserve">Veranlassen und Überprüfen des systematischen Zusammenstellens der </t>
  </si>
  <si>
    <t>Projektdokumentation</t>
  </si>
  <si>
    <t xml:space="preserve">Dieser Kommentar konkretisiert die spezifischen Leistungspflichten, die der Auftragnehmer im Rahmen des Vertrages zur Projektsteuerung zu er bringen hat. 
Neben den allgemeinen Leistungspflichten, die im Vertrag festgelegt sind, hat der  Auftragnehmer die in dieser Leistungsbeschreibung gekennzeichneten Leistungen zu erbringen. </t>
  </si>
  <si>
    <t xml:space="preserve">Der Kommentar basiert in Aufbau und Struktur auf dem stufenübergreifenden Leistungsbild nach Anhang B, AHO Heft Nr. 9 und wurde auf die speziellen Anforderungen des Auftraggebers angepasst. 
Sollte der Auftragnehmer für die Erbringung seiner Leistung zusätzliche Grundlagen oder Informationen benötigen, hat er den Auftraggeber darüber zu informieren. </t>
  </si>
  <si>
    <t xml:space="preserve">In diesem Kommentar wird angenommen, dass einzelne Planer beauftragt werden. Bei der Vergabe an Generalplaner sind die Leistungen entsprechend dem Vergabekonzept zu erbringen. </t>
  </si>
  <si>
    <r>
      <t xml:space="preserve">Kommentar zu den Leistungen Handlungsbereich E: </t>
    </r>
    <r>
      <rPr>
        <sz val="8"/>
        <color rgb="FF0070C0"/>
        <rFont val="Arial"/>
        <family val="2"/>
      </rPr>
      <t xml:space="preserve">
</t>
    </r>
  </si>
  <si>
    <t>Projektstufe 1    =   Projektvorbereitung (LPH 1)
Projektstufe 2 a =   Planung bis Abschluss LPH 2
Projektstufe 2 b =   Planung bis Abschluss LPH 4
Projektstufe 3    =   Ausführungsvorbereitung (LPH 5,6,7)
Projektstufe 4    =   Ausführung (LPH 8)
Projektstufe 5    =   Projektabschluss (LPH 8 
                               Planungs- und Bauleistungen sind abgenommen und schlussgerechnet)</t>
  </si>
  <si>
    <t xml:space="preserve">• Erarbeiten von Freigabevorschlägen in Höhe der berechtigten Ansprüche oder Erarbeiten von Ablehnungsvorschlägen mit Begründungen, einschl. Abstimmen mit dem AG
</t>
  </si>
  <si>
    <t xml:space="preserve">Generell gilt: die Anzahl der erforderlichen Vorgänge für jedes Leistungsfeld ist so zu entwickeln, dass mit dem Terminplan eine zielgerichtete Steuerung durchgeführt werden kann.
Der Mustersteuerungsterminplan stellt den Mindeststandard für das gewählte Musterprojekt dar und muss projektspezifisch angepasst und ergänzt werden. </t>
  </si>
  <si>
    <t xml:space="preserve">
Besonderheiten in PS 3/LPH 6/7: </t>
  </si>
  <si>
    <t xml:space="preserve">Besonderheiten in PS 1/LPH 1: </t>
  </si>
  <si>
    <t xml:space="preserve">
Besonderheiten in PS 2a und PS 2b, PS 3, PS 4 / LPH 2-8:</t>
  </si>
  <si>
    <t>• Abstimmen von Schemata von Planungs- und Dokumentumläufen für die</t>
  </si>
  <si>
    <t>• Organisation der Objektüberwachung (u.a. Qualitätssicherungserfordernisse der Ausführenden, kontinuierliche Mängel- und Restleistungsverfolgung während der Ausführung, Strukturiertes Mängel- und Restleistungsmanagement zur Schaffung der Inbetriebnahmevoraussetzungen, Dokumentation des Bauablaufs, Dokumentation von Leistungen die einer späteren Inaugenscheinnahme durch den Baufortschritt entzogen werden, Umgang mit Nachträgen, Bedenken und Behinderungen etc.)</t>
  </si>
  <si>
    <t xml:space="preserve">• Organisation der Übergabe nach RLBau / RBBau
• Organisation der Prozesse nach Übergabe (u.a. Mängelfeststellung, -bewertung und –Verfolgung etc.)
</t>
  </si>
  <si>
    <r>
      <t>• Projektphasenbezogene Kostenermittlungen der Planer sowie Flächen</t>
    </r>
    <r>
      <rPr>
        <i/>
        <sz val="10"/>
        <color rgb="FFFF0000"/>
        <rFont val="Arial"/>
        <family val="2"/>
      </rPr>
      <t>-</t>
    </r>
    <r>
      <rPr>
        <i/>
        <sz val="10"/>
        <color theme="4"/>
        <rFont val="Arial"/>
        <family val="2"/>
      </rPr>
      <t xml:space="preserve"> und Kubaturwerte nach DIN 277</t>
    </r>
  </si>
  <si>
    <t>o Hierzu sind die vom Planer gebildeten und vom Projektsteuerer geprüften Budgets aus der Kostenberechnung in Gewerkbudgets, spätestens zu Beginn der LPH 5 „umzuschlüsseln“ und diese bis zur Auftragserteilung fortzuschreiben und zu verfolgen</t>
  </si>
  <si>
    <t>o Bereits bekannte Nachträge jedoch noch nicht beauftragt (Bei Bedarf: Best Case / Real Case / Worstcase)
o Rückstellungen für noch nicht bekannte Nachträge (nach Bedarf als Best Case/Real Case/Worstcase)</t>
  </si>
  <si>
    <t>o Abrechnungsprognose (nach Bedarf als Best Case/Real Case/Worstcase) je Gewerk und für das Gesamtprojekt</t>
  </si>
  <si>
    <t>• Erstellen und regelmäßiges Fortschreiben der Mittelbedarfs- und Abflussplanung</t>
  </si>
  <si>
    <t>• Auftrags- und Abrechnungssummen
• Reserven in Form von Rückstellungen
• Kostenüber- bzw. Unterschreitungen</t>
  </si>
  <si>
    <t xml:space="preserve">• Fortschreibung des Steuerungsterminplans (Gesamt- und ggf. Teilprojekte) für die Inbetriebnahme-, Abnahme und Übergabeprozess
• Fortführung der Leistungen aus PS 3 und Anpassen auf aktuelle Entwicklungen  </t>
  </si>
  <si>
    <t>• Zusammenführung von offenen Mängeln und Restleistungen
• Koordinieren der Einweisung der Betreiber, Anlagenverantwortlichen, Nutzer sowie der Dokumentationen der Einweisungen</t>
  </si>
  <si>
    <t>• fortgeschriebene Bedarfsplanung, konkrete Planungsergebnisse (in den Leistungsphasen), aktueller Realisierungsstand (z.B. Stand Bauausführung, Zeitpunkt Inbetriebnahme)</t>
  </si>
  <si>
    <t xml:space="preserve">• Ergebnisse aus der Projektentwicklung (z.B. Bedarfsplanung mit baufachlichem Gutachten) 
• Internes Auftragsschreiben 
</t>
  </si>
  <si>
    <t xml:space="preserve">belastbare Grundlagen zum Projektstart für 
</t>
  </si>
  <si>
    <t xml:space="preserve">• In PS 1: (fortgeschriebene) Ergebnisse aus der Projektentwicklung (z.B. Bedarfsplanung mit baufachlichem Gutachten) mit Zieldefinitionen
</t>
  </si>
  <si>
    <t>• Dokumentieren der festgelegten Projektziele, falls dies in Ergänzung der bestehenden Bedarfsplanung erforderlich ist</t>
  </si>
  <si>
    <t xml:space="preserve">o ggf. erforderliche Vorleistungen und Abhängigkeiten zu klären 
o das Zusammenwirken zu organisieren
o zu dokumentieren (in den Organisationsvorgaben/Projektorganisationshandbuch (siehe auch A.9)
</t>
  </si>
  <si>
    <t xml:space="preserve">Vorschlagen, Abstimmen, Umsetzen und Abschließen des Entscheidungs- und </t>
  </si>
  <si>
    <t xml:space="preserve">Rechtzeitiges erkennen des Entscheidungsbedarfes und Veranlassen von Entscheidungsvorbereitungen, einschließlich zielorientierter Koordination der Projektbeteiligten: 
</t>
  </si>
  <si>
    <t xml:space="preserve">• Aktuelle Planungsergebnisse und Ergebnisse der laufenden Kontrolle der Projektziele </t>
  </si>
  <si>
    <t>Dokumentation der festgelegten bzw. fortgeschriebenen Projektziele</t>
  </si>
  <si>
    <t>Gewährleistung der Einhaltung der Projektziele und Einleiten von frühzeitigen Gegensteuerungsmaßnahmen oder Herbeiführen von Anpassungen der Projektziele</t>
  </si>
  <si>
    <t>Die Leistungen für die Planungsphasen sind der PS 1 zugeordnet, werden jedoch in den nachfolgenden Projektstufen vertieft und fortgeschrieben. Die Leistungen für die Bauausführung sind in der PS 3 zu erbringen und in der PS 3 und PS 4 zu vertiefen und fortzuschreiben.
Die Organisation der Prozesse nach Übergabe ist in der PS 4 und PS 5 zu erbringen.</t>
  </si>
  <si>
    <t>Vollständiger, stets aktueller Überblick über die Umsetzung der Prozesse und Schnittstellen der Planung und Ausführung als Grundlagen für eine reibungslose Zusammenarbeit</t>
  </si>
  <si>
    <t xml:space="preserve">• (PS 1/LPH 1) Abgestimmte Vorgaben über das Kommunikations- und das Berichtswesen sowie das Protokollwesen
</t>
  </si>
  <si>
    <t xml:space="preserve">Da die Bedarfsplanung des Nutzers weitgehend abgeschlossen sein soll, bedeutet jede wesentliche Abweichung von den Festlegungen eine Änderung sodass das Änderungsmanagement ab Beginn der Planung beginnt.
</t>
  </si>
  <si>
    <t xml:space="preserve">• Vorschlagen, Abstimmen und Umsetzen des Entscheidungs- und Änderungsmanagements
</t>
  </si>
  <si>
    <t>• Verfassen eines Prüfberichtes
• Ggf. klären des weiteren Vorgehens zur Vervollständigung (Bearbeitungsbedarf) der Bedarfsplanung</t>
  </si>
  <si>
    <t xml:space="preserve">• kontrollieren und steuern der Planungsbeteiligten bei der Klärung der Aufgabenstellung. </t>
  </si>
  <si>
    <t>• Erstellen und abstimmen eines Entscheidungsvorschlages mit Empfehlung zum weiteren Vorgehen</t>
  </si>
  <si>
    <t>• In PS 2b /LPH 3: Bestätigung, dass die Entwurfsplanung vollständig und widerspruchsfrei erbracht ist und die Grundlagen für die Erbringung der Genehmigungsplanung sowie die Ausführungsunterlagen vorliegen.</t>
  </si>
  <si>
    <t xml:space="preserve">     real eingetretenen Baupreisindex
     eingetretenen Risiken 
     freigegebenen Änderungen sowie Entscheidungen überein? Wenn nicht, welche 
    Steuerungsmaßnahmen sind sinnvoll und möglich?</t>
  </si>
  <si>
    <t xml:space="preserve">Dabei ist das Augenmerk insbesondere auf die Schnittstellen zwischen den an der Leistungserbringung Beteiligten und Leistungsbereiche mit erheblichen / wesentlichen Störungspotenzial (z.B. Bereiche mit hohen Installationsdichten, Bereiche mit besonderen konstruktiven Anforderungen etc.) zu legen. </t>
  </si>
  <si>
    <t>o von den jeweiligen Planern vollständig sind
o von den jeweiligen Planern systematisch zusammengestellt sind 
o keine Widersprüche zwischen den Leistungen der Beteiligten bestehen</t>
  </si>
  <si>
    <t> real eingetretenen Baupreisindex
 eingetretenen Risiken 
 freigegebenen Änderungen sowie Entscheidungen</t>
  </si>
  <si>
    <t xml:space="preserve">Dabei ist das Augenmerk insbesondere auf die Schnittstellen zwischen den an der Leistungserbringung Beteiligten und Leistungsbereiche mit erheblichen / wesentlichen Störungspotenzial (z.B. Bereiche mit hohen Installationsdichten, Bereiche mit besonderen konstruktiven Anforderungen, etc.) zu legen. </t>
  </si>
  <si>
    <t xml:space="preserve">Des Weiteren ist die Konformität der Genehmigungsplanung (LPH 4 HOAI) mit den Projektzielen vom Projektsteuerer zu überprüfen.
Prüfen, ob alle für die Genehmigung erforderlichen Nachweise vorliegen.
</t>
  </si>
  <si>
    <t>o Überprüfen, dass die Planungen des Objektplaners mit den Planungen der anderen fachlich Beteiligten, insbesondere des Tragwerksplaners und Fachplaners für Technische Anlagen koordiniert und integriert werden bzw. wurde.</t>
  </si>
  <si>
    <t>o Insbesondere in Bereichen mit hohem Installationsgrad und Kollisionspotenzial: Einfordern und Überprüfen des geplanten Bauablaufes, insb. bei der Abfolge von mehreren Gewerken</t>
  </si>
  <si>
    <t xml:space="preserve">o Zur Verfügung stellen von ausreichenden Zeiträumen (in der Terminplanung!) zur Vermeidung von Verzögerungen aufgrund </t>
  </si>
  <si>
    <t>• Von Objektplaner und Fachplanern erstellte Vergabe- und Vertragsunterlagen mit abgestimmtem Vergabeterminplan und Bauzeitenplan
• Planunterlagen und (bepreisten) Leistungsverzeichnissen</t>
  </si>
  <si>
    <t>Dazu ist im Rahmen der LV-Bereitung ein Abstimmungsprozess erforderlich, der auch die Bauablaufplanung betrifft.</t>
  </si>
  <si>
    <t>o Überprüfen, ob Widersprüche zwischen Vorbemerkungen (Allgemeine Vertragsbedingungen, Besondere Vertragsbedingungen, Zusätzliche Vertragsbedingungen, Zusätzliche technische Vertragsbedingungen) zueinander und dem Leistungsverzeichnis und der Baubeschreibung, etc. bestehen.</t>
  </si>
  <si>
    <t>o Ggf. Veranlassen der Klärung der Widersprüche
o Überprüfen der Leistungsverzeichnisse, jedoch die für das jeweilige Gewerk maßgeblichen qualitäts- und kostenbestimmenden Positionen</t>
  </si>
  <si>
    <t> Auf die Einhaltung der Projektziele
 Ob die Leistungen der anderen an der Planung fachlich Beteiligten koordiniert und integriert wurden</t>
  </si>
  <si>
    <t xml:space="preserve">Überprüfung der vorgelegten Planunterlagen und Leistungsverzeichnisse des Objekt- und der Fachplaner, um eine Aussage zur Qualität der Planunterlagen treffen zu können und bei Bedarf rechtzeitig gegensteuern zu können
Mitwirken bei der Veranlassung der Erstellung einer Leistungsbeschreibung für die Nachträge bei geänderten Leistungen (AG) oder zur Mängelbeseitigung (LPH 6)  </t>
  </si>
  <si>
    <t>Überprüfen 
o der Abgrenzung von Haupt- und Nebenleistungen und dass keine(!) Leistungspositionen entsprechend der VOB/C in Nebenleistungen ausgeschrieben wurden</t>
  </si>
  <si>
    <t>• Weiterentwicklung der Grundlagen gemäß dem geschuldeten, fortschreitenden Detaillierungsgrad für die Planungsprozesse (vom Objektplaner im Zusammenwirken mit den Fachplanern)</t>
  </si>
  <si>
    <t>Um dies gewährleisten zu können sind folgende Leistungen erforderlich:</t>
  </si>
  <si>
    <t>• Thematisieren, abstimmen und protokollieren aller wesentlichen Planungsinhalte in den eigenen Ablaufbesprechungen (i.d.R. Projektbesprechungen)</t>
  </si>
  <si>
    <t>Für die spätere Realisierung auf der Baustelle sind z.B. die Koordination und Integration der Tragwerksplanung (Schal- und Bewehrungspläne) und der technischen Ausrüstung (Schlitz- und Durchbruchspläne) durch den Objektplaner von besonderer Bedeutung und erfordern eine Überprüfung durch die Projektsteuerung.</t>
  </si>
  <si>
    <t>• Überprüfen des erforderlichen Reifegrades der Ausführungsplanung, um den Vergabeprozess zu beginnen</t>
  </si>
  <si>
    <t xml:space="preserve">• Für den Bauherrn, Nutzer und Auftraggeber: Ergänzend zu den Planunterlagen und Visualisierungen, Beurteilung der Materialien, Farbe und Gestaltung in verschiedenen Kombinationen räumlich zu beurteilen, Abgleich mit den eigenen Vorstellungen </t>
  </si>
  <si>
    <t xml:space="preserve">o dass sie die Einhaltung der Vorgaben für den Arbeitsschutz durch die ausführenden Firmen ausreichend (von der Objektüberwachung) überprüft und die dafür notwendigen Kontrollen durch den SiGeKo durchgeführt werden. </t>
  </si>
  <si>
    <t xml:space="preserve">• Organisation der Öffentlich-rechtlichen Prüfungen z.B. SPrüfV / Organisation des Abnahmeprozesses durch die Sachverständigen </t>
  </si>
  <si>
    <t xml:space="preserve">Klären, inwieweit die Voraussetzungen hierfür vorliegen (Erklärung zur Mängelfreiheit des Errichters und Bestätigung durch die OÜ, wurden die erforderlichen Funktions- und Wirkprinzipprüfungen durchgeführt etc.)? </t>
  </si>
  <si>
    <t>Die Prüfvorgänge erstrecken sich vorrangig auf folgende Bereiche:</t>
  </si>
  <si>
    <t>Auszahlungen (durch den Auftraggeber)
• nur für vertraglich</t>
  </si>
  <si>
    <t>• fachlich/sachlich 
• und rechnerisch</t>
  </si>
  <si>
    <t xml:space="preserve">o vertraglicher
o fachlicher und sachlicher
o rechnerischer Hinsicht. </t>
  </si>
  <si>
    <t xml:space="preserve">• Überprüfen der eingehenden Rechnungen zunächst nach 
</t>
  </si>
  <si>
    <t xml:space="preserve">• Zwischenergebnisse der Planung (Umsetzung des Bedarfs)
• erste Grobkostenschätzung </t>
  </si>
  <si>
    <t>• Ergebnisbericht zur Prüfung der Grobkostenschätzung
• bei drohender Überschreitung des Kostenrahmens:
 ggf. Vorschläge zur Gegensteuerung, fortgeschriebener Kostenrahmen</t>
  </si>
  <si>
    <t xml:space="preserve">• Überprüfen der ersten Grobkostenschätzung der Planer zum Zeitpunkt z.B. des 1. Planumlaufes (Grundrisse/Kubatur/Technikkonzept liegt vor).
</t>
  </si>
  <si>
    <t>o Insbesondere bei abweichenden Ergebnissen zu den Zielvorgaben sind die Ursachen mit den jeweiligen Planern zu untersuchen, zu korrigieren und zu protokollieren; ein besonderes Augenmerk ist auf die Überprüfung der Qualitäten und Standards zu legen. Qualitätsoptimierungen sind aufzuzeigen und vorhandenen Kostenreserven zu ermitteln und dem Auftraggeber darzulegen.</t>
  </si>
  <si>
    <t xml:space="preserve">• Ergebnisse aus der Projektentwicklung (z.B. Bedarfsplanung mit Baufachlichem Gutachten) 
• Planungsergebnisse (Umsetzung des Bedarfs) der Objekt- und Fachplaner gemäß HOAI zur 
</t>
  </si>
  <si>
    <t>• Belastbare Kostenaussagen zu Investitionskosten und Baunutzungskosten / ab LPH 3</t>
  </si>
  <si>
    <t xml:space="preserve">• Ergebnisbericht zur Prüfung des Kostenvoranschlag, Empfehlungen Entscheidungsvorlagen mit Handlungsempfehlung ggf. auch zur Anpassung des Kostenrahmens, fortgeschriebener Kostenrahmen; Baunutzungskosten </t>
  </si>
  <si>
    <t>o Insbesondere bei abweichenden Ergebnissen zu den Zielvorgaben sind die Ursachen mit den jeweiligen Planern zu untersuchen, zu korrigieren und zu protokollieren; ein besonderes Augenmerk ist auf die Überprüfung der Qualitäten und Standards zu legen. 
Qualitätsoptimierungen sind aufzuzeigen und vorhandenen Kostenreserven zu ermitteln und dem Auftraggeber darzulegen.</t>
  </si>
  <si>
    <t xml:space="preserve">• Erstellen von Entscheidungsvorschlägen mit Handlungsempfehlung zur Freigabe oder Anpassung der Kostenermittlung, einschließlich Anpassungen bei den Qualitäten und Quantitäten, Terminen 
• Ermitteln der Kosten der Kostengruppe 700 und Abstimmen mit dem AG </t>
  </si>
  <si>
    <t xml:space="preserve">• Erstellen von Entscheidungsvorschlägen mit Handlungsempfehlung zur Freigabe oder Anpassung der Kostenermittlung, einschließlich Anpassungen bei den Qualitäten und Quantitäten, Terminen 
• Fortschreiben der Kosten der Kostengruppe 700 und Abstimmen mit dem AG </t>
  </si>
  <si>
    <t>o Kostenvoranschlag zur Kostenfeststellung (PS 5 / LPH 8)
o oder bei Nachtrag: Kostenanschlag (Zeitpunkt Nachtrag) zu Kostenfeststellung (PS 5 / LPH 8)</t>
  </si>
  <si>
    <t> gewollte Projektänderung u.a. hinsichtlich Standard und Menge (Entscheidungs- Änderungsmanagement, aufgeteilt in nutzerbedingte und baufachliche Änderungen/Entscheidungen)</t>
  </si>
  <si>
    <t xml:space="preserve">• Fortführen der projektspezifischen Kostenverfolgung 
jedoch mit wesentlich höherem Datenanfall und entsprechend höherem Bearbeitungsaufwand </t>
  </si>
  <si>
    <t>• Analysieren und Begründen von wesentlichen Abweichungen dem Grunde und der Höhe nach</t>
  </si>
  <si>
    <t>Planen und Fortschreiben der Planung von Mittelbedarf und Mittelabfluss</t>
  </si>
  <si>
    <r>
      <t xml:space="preserve">Diese Leistung bezieht sich i. d. R. </t>
    </r>
    <r>
      <rPr>
        <b/>
        <i/>
        <sz val="10"/>
        <color theme="4"/>
        <rFont val="Arial"/>
        <family val="2"/>
      </rPr>
      <t>nicht</t>
    </r>
    <r>
      <rPr>
        <i/>
        <sz val="10"/>
        <color theme="4"/>
        <rFont val="Arial"/>
        <family val="2"/>
      </rPr>
      <t xml:space="preserve"> auf die Mängelhaftungssicherheiten, deren Rückgabe spätestens nach Ablauf der Verjährungsfristen für Mängelansprüche im Rahmen der LPH 9 zu erfolgen hat.</t>
    </r>
  </si>
  <si>
    <t xml:space="preserve">Zum Zeitpunkt der Abnahme findet allerdings zumeist eine Rückgabe der Erfüllungssicherheiten statt oder ein Austausch der Erfüllungssicherheiten gegen Mängelhaftungssicherheiten. </t>
  </si>
  <si>
    <t xml:space="preserve">• Aktuelle Planungsstände und Bauausführungsstände
• Festlegung des baurechtlichen Genehmigungsverfahrens </t>
  </si>
  <si>
    <t>• Der Rahmenterminplan ist über den gesamten Projektablauf in Verbindung mit qualifizierten Analysen zu überprüfen, abzustimmen, zu aktualisieren bzw. fortzuschreiben.</t>
  </si>
  <si>
    <t>Dabei ist zu beachten, dass alle nach Auftragserteilung abgestimmten Zwischentermine i. d. R.  – soweit nicht anderweitig geregelt – nicht als Vertragstermine gem. § 5 VOB/B gelten.</t>
  </si>
  <si>
    <t>o Auf Vollständigkeit und Richtigkeit der Prozesse (unter Berücksichtigung der relevanten Solltermine für die Vorgänge der Vergaben auf Basis der im Vorfeld festgelegten Vergabeart (national / EU-weit, Festlegung über alle erforderlichen Vergaben) und ausreichender terminlicher Vorläufe bis zu Beginn der jeweiligen Bauausführung</t>
  </si>
  <si>
    <t>• Ist-Analyse: in regelmäßigen Ablaufbesprechungen (Jour fixe) werden die Ablaufkontrollen durch Abfragen der einzelnen Planer und weiterer Beteiligten hinsichtlich ihres aktuellen Bearbeitungsstands durchgeführt</t>
  </si>
  <si>
    <t>• Für die Objekt- und Fachplanungen: Veranlassen einer Detaillierung der Arbeitspakete für den Inbetriebnahme-, Abnahme- und Übergabeprozess, so dass alle involvierten Beteiligten mit ihren Rollen und Kernprozessen sowie den zwischen ihnen bestehenden Abhängigkeiten erfasst werden. Hierzu gehört u. a. auch:</t>
  </si>
  <si>
    <t xml:space="preserve">Steuerung eines strukturierten Restleistungs- und Mängelmanagement, dass Inbetriebnahmevoraussetzungen geschaffen werden. </t>
  </si>
  <si>
    <t>• Klärung des Erfordernisses zum Abbruch des gewerkeübergreifenden Probebetriebes aufgrund von gravierenden Mängeln / offenen Restleistungen</t>
  </si>
  <si>
    <t xml:space="preserve">
Der AN hat bereits geschlossenen Verträge im Hinblick auf o. g. Ziele zu überprüfen, bei Bedarf Optimierungsvorschläge zu erarbeiten und mit dem AG abzustimmen. </t>
  </si>
  <si>
    <t>• Klärung des Erfordernisses von Grundleistungen welche i. S. der HOAI von der Beauftragung ausgenommen werden können (z.B. § 55 Abs. 2 HOAI), wie z.B. die Prüfung der Werk- und Montageplanung,</t>
  </si>
  <si>
    <t>• Mitwirken bei der Beschaffung von Preisermittlungsgrundlagen (u. a. der Urkalkulation)
• Prüfung des Anspruches dem Grunde nach im Hinblick auf die bestehenden Rechtsgrundlagen/keine Rechtsdienstleistungen im Detail</t>
  </si>
  <si>
    <t>• Hilfestellung bei der Beschreibung technischer Sachverhalte, soweit dies nicht von den Projektbeteiligten oder beauftragten Gutachtern zur Verfügung gestellt wird</t>
  </si>
  <si>
    <t>• Managebarkeit des Projektes durch Strukturierung / Kodifizierung</t>
  </si>
  <si>
    <t xml:space="preserve">• Stets aktuelle Information des Auftraggebers (AG) über den aktuellen Stand des Projektes und die voraussichtliche Entwicklung.
</t>
  </si>
  <si>
    <t>o Herbeiführen von fehlenden Beauftragungen von Nachträgen oder Stundenlohnarbeiten, fehlender Vorleistungen 
o Umgang mit Claim Management</t>
  </si>
  <si>
    <t>• Aus der Kostenberechnung übergeleitete Kostenkontrolleinheiten (KKE’s) der Objekt- und Fachplaner
• KKE-Katalog/HaSta</t>
  </si>
  <si>
    <t xml:space="preserve">
In PS 2b / LPH 3 bzw. PS 3 / LPH 5-6:</t>
  </si>
  <si>
    <t xml:space="preserve">• DIN 276
• Projektstrukturplanung
• Struktur/Vorgaben HHV /HaSta, Katalog Kostenkontrolleinheiten aus HaSta
</t>
  </si>
  <si>
    <r>
      <t xml:space="preserve">o Anstellen eines Vergleiches zwischen vertraglich vereinbarter und tatsächlich erbrachter </t>
    </r>
    <r>
      <rPr>
        <i/>
        <sz val="10"/>
        <color rgb="FF5A8CBE"/>
        <rFont val="Arial"/>
        <family val="2"/>
      </rPr>
      <t>mängelfreier erbrachter Leis</t>
    </r>
    <r>
      <rPr>
        <i/>
        <sz val="10"/>
        <color theme="4"/>
        <rFont val="Arial"/>
        <family val="2"/>
      </rPr>
      <t>tung sowie mit der Honorarrechnung geltend gemachten Vergütung.
o Aufklären und Dokumentieren etwaiger Differenzen</t>
    </r>
  </si>
  <si>
    <t xml:space="preserve">o Fortschreibung des genehmigten Kostenvoranschlags (Soll-Vorgabe) um alle aktuellen Gewerkebudgets auf Basis der submittierten und beauftragten Gewerke  (LPH 7, PS 3) </t>
  </si>
  <si>
    <r>
      <t>Die Leistungserbringung erfolgt in den PS 1 bis PS 5 / LPH 1 bis LPH 8,
für die Aufträge der Planungsbeteiligten (KGR 700) ist die Leistungserbringung bereits ab der PS 1 / LPH 1 in der Detaillierung von Kostenkontrolleinheiten vorzunehmen;</t>
    </r>
    <r>
      <rPr>
        <i/>
        <sz val="10"/>
        <color rgb="FF0070C0"/>
        <rFont val="Arial"/>
        <family val="2"/>
      </rPr>
      <t xml:space="preserve"> hierfür sind im ersten Schritt die jeweiligen künftigen Auftragssummen für die Planer zu ermitteln;</t>
    </r>
    <r>
      <rPr>
        <i/>
        <sz val="10"/>
        <color theme="4"/>
        <rFont val="Arial"/>
        <family val="2"/>
      </rPr>
      <t xml:space="preserve"> für Bauleistungen ist der Detaillierungsgrad ab der PS 2b, jedoch spätestens ab der PS 3 einzuhalten.</t>
    </r>
  </si>
  <si>
    <t>Stand: 16.05.2025</t>
  </si>
  <si>
    <t>07002 E 0002</t>
  </si>
  <si>
    <t>Neubau Eich- und Beschussamt Fürstenfeldbruck</t>
  </si>
  <si>
    <t>Mitwirken bei der Betreuung von Nachbarn während der Bauphase</t>
  </si>
  <si>
    <t>Prüfen von Rechnungen sonst. Ausführender Firmen, die nicht von FBT betreut werden.</t>
  </si>
  <si>
    <t xml:space="preserve">Projektraum Catenda - Projektsteuerer erhält Adminrechte zur Organisation über den </t>
  </si>
  <si>
    <t>virtuellen Projektraum</t>
  </si>
  <si>
    <t>Unterstützung bei der Dokumentation des Projekts</t>
  </si>
  <si>
    <t>HASTA Haushaltsprogramm</t>
  </si>
  <si>
    <t>Nutzereinrichtungen - Inbetriebnahmen, Abnahmen, Konformitätsprüfung</t>
  </si>
  <si>
    <t xml:space="preserve">Überprüfung des Logistikkonzept des Objektplaners - Anpassung des Konzepts nach </t>
  </si>
  <si>
    <t>Abstimmung mit dem AG</t>
  </si>
  <si>
    <t>siehe oben</t>
  </si>
  <si>
    <t>000.738.308</t>
  </si>
  <si>
    <t>25-105605</t>
  </si>
  <si>
    <t>es finden keine Vergabeverhandlungen statt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</si>
</sst>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0.00\ &quot;€&quot;"/>
    <numFmt numFmtId="165" formatCode="#,##0;;;@"/>
    <numFmt numFmtId="166" formatCode="#,##0.00;;;@"/>
    <numFmt numFmtId="167" formatCode="#,##0.00%;;;@"/>
    <numFmt numFmtId="168" formatCode="0.0%"/>
    <numFmt numFmtId="169" formatCode="#,##0.00_ ;[Red]\-#,##0.00\ "/>
  </numFmts>
  <fonts count="5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theme="1"/>
      <name val="Arial"/>
      <family val="2"/>
    </font>
    <font>
      <b/>
      <sz val="14"/>
      <color theme="1"/>
      <name val="Arial"/>
      <family val="2"/>
    </font>
    <font>
      <b/>
      <sz val="10"/>
      <color theme="1"/>
      <name val="Arial"/>
      <family val="2"/>
    </font>
    <font>
      <sz val="9"/>
      <color theme="1"/>
      <name val="Arial"/>
      <family val="2"/>
    </font>
    <font>
      <b/>
      <sz val="8"/>
      <color theme="1"/>
      <name val="Arial"/>
      <family val="2"/>
    </font>
    <font>
      <b/>
      <sz val="9"/>
      <color theme="1"/>
      <name val="Arial"/>
      <family val="2"/>
    </font>
    <font>
      <sz val="11"/>
      <color theme="1"/>
      <name val="Arial"/>
      <family val="2"/>
    </font>
    <font>
      <i/>
      <sz val="10"/>
      <color theme="1"/>
      <name val="Arial"/>
      <family val="2"/>
    </font>
    <font>
      <i/>
      <sz val="10"/>
      <color rgb="FFFF0000"/>
      <name val="Arial"/>
      <family val="2"/>
    </font>
    <font>
      <b/>
      <sz val="10"/>
      <color rgb="FFFF0000"/>
      <name val="Arial"/>
      <family val="2"/>
    </font>
    <font>
      <sz val="8"/>
      <color rgb="FF0070C0"/>
      <name val="Arial"/>
      <family val="2"/>
    </font>
    <font>
      <i/>
      <sz val="8"/>
      <color theme="1"/>
      <name val="Arial"/>
      <family val="2"/>
    </font>
    <font>
      <sz val="10"/>
      <color rgb="FF222222"/>
      <name val="Arial"/>
      <family val="2"/>
    </font>
    <font>
      <sz val="10"/>
      <color theme="1"/>
      <name val="Arial"/>
      <family val="2"/>
    </font>
    <font>
      <sz val="10"/>
      <name val="Arial"/>
      <family val="2"/>
    </font>
    <font>
      <sz val="12"/>
      <color theme="1"/>
      <name val="Arial"/>
      <family val="2"/>
    </font>
    <font>
      <b/>
      <sz val="8"/>
      <color rgb="FFFF0000"/>
      <name val="Arial"/>
      <family val="2"/>
    </font>
    <font>
      <b/>
      <sz val="10"/>
      <name val="Arial"/>
      <family val="2"/>
    </font>
    <font>
      <sz val="10"/>
      <color rgb="FFDCE6F1"/>
      <name val="Arial"/>
      <family val="2"/>
    </font>
    <font>
      <sz val="10"/>
      <color theme="0"/>
      <name val="Arial"/>
      <family val="2"/>
    </font>
    <font>
      <sz val="10"/>
      <color rgb="FFFF0000"/>
      <name val="Arial"/>
      <family val="2"/>
    </font>
    <font>
      <sz val="13"/>
      <color theme="1"/>
      <name val="Arial"/>
      <family val="2"/>
    </font>
    <font>
      <i/>
      <sz val="10"/>
      <name val="Arial"/>
      <family val="2"/>
    </font>
    <font>
      <u/>
      <sz val="10"/>
      <color theme="1"/>
      <name val="Arial"/>
      <family val="2"/>
    </font>
    <font>
      <i/>
      <sz val="10"/>
      <color rgb="FF0070C0"/>
      <name val="Arial"/>
      <family val="2"/>
    </font>
    <font>
      <u/>
      <sz val="10"/>
      <color theme="10"/>
      <name val="Arial"/>
      <family val="2"/>
    </font>
    <font>
      <b/>
      <sz val="12"/>
      <color theme="1"/>
      <name val="Arial"/>
      <family val="2"/>
    </font>
    <font>
      <i/>
      <u/>
      <sz val="8"/>
      <color theme="1"/>
      <name val="Arial"/>
      <family val="2"/>
    </font>
    <font>
      <b/>
      <i/>
      <sz val="8"/>
      <color rgb="FFC00000"/>
      <name val="Arial"/>
      <family val="2"/>
    </font>
    <font>
      <i/>
      <sz val="12"/>
      <color rgb="FF0070C0"/>
      <name val="Arial"/>
      <family val="2"/>
    </font>
    <font>
      <sz val="13"/>
      <name val="Arial"/>
      <family val="2"/>
    </font>
    <font>
      <b/>
      <i/>
      <sz val="10"/>
      <color rgb="FFC00000"/>
      <name val="Arial"/>
      <family val="2"/>
    </font>
    <font>
      <b/>
      <sz val="9"/>
      <name val="Arial"/>
      <family val="2"/>
    </font>
    <font>
      <b/>
      <sz val="9"/>
      <color theme="0"/>
      <name val="Arial"/>
      <family val="2"/>
    </font>
    <font>
      <sz val="8"/>
      <color theme="4" tint="0.79998168889431442"/>
      <name val="Arial"/>
      <family val="2"/>
    </font>
    <font>
      <sz val="10"/>
      <color theme="1"/>
      <name val="SymbolPS"/>
      <family val="5"/>
      <charset val="2"/>
    </font>
    <font>
      <sz val="13"/>
      <color rgb="FFC00000"/>
      <name val="SymbolPS"/>
      <family val="5"/>
      <charset val="2"/>
    </font>
    <font>
      <b/>
      <sz val="13"/>
      <color rgb="FFC00000"/>
      <name val="SymbolPS"/>
      <family val="5"/>
      <charset val="2"/>
    </font>
    <font>
      <sz val="13"/>
      <color rgb="FFC00000"/>
      <name val="Arial"/>
      <family val="2"/>
    </font>
    <font>
      <sz val="7"/>
      <color theme="1"/>
      <name val="Arial"/>
      <family val="2"/>
    </font>
    <font>
      <b/>
      <sz val="7"/>
      <color theme="1"/>
      <name val="Arial"/>
      <family val="2"/>
    </font>
    <font>
      <strike/>
      <sz val="10"/>
      <color rgb="FFC00000"/>
      <name val="Arial"/>
      <family val="2"/>
    </font>
    <font>
      <sz val="10"/>
      <color rgb="FF192527"/>
      <name val="Segoe UI"/>
      <family val="2"/>
    </font>
    <font>
      <u/>
      <sz val="10"/>
      <color rgb="FF0000FF"/>
      <name val="Arial"/>
      <family val="2"/>
    </font>
    <font>
      <sz val="9"/>
      <name val="Arial"/>
      <family val="2"/>
    </font>
    <font>
      <b/>
      <i/>
      <sz val="10"/>
      <color theme="4"/>
      <name val="Arial"/>
      <family val="2"/>
    </font>
    <font>
      <i/>
      <sz val="10"/>
      <color theme="4"/>
      <name val="Arial"/>
      <family val="2"/>
    </font>
    <font>
      <i/>
      <sz val="9"/>
      <name val="Arial"/>
      <family val="2"/>
    </font>
    <font>
      <sz val="10"/>
      <color theme="0" tint="-0.499984740745262"/>
      <name val="Arial"/>
      <family val="2"/>
    </font>
    <font>
      <sz val="10"/>
      <color theme="4"/>
      <name val="Arial"/>
      <family val="2"/>
    </font>
    <font>
      <b/>
      <sz val="10"/>
      <color theme="4"/>
      <name val="Arial"/>
      <family val="2"/>
    </font>
    <font>
      <i/>
      <sz val="8"/>
      <name val="Arial"/>
      <family val="2"/>
    </font>
    <font>
      <i/>
      <sz val="10"/>
      <color rgb="FF5A8CBE"/>
      <name val="Arial"/>
      <family val="2"/>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CC"/>
        <bgColor indexed="64"/>
      </patternFill>
    </fill>
    <fill>
      <patternFill patternType="solid">
        <fgColor rgb="FFDCE6F1"/>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1" tint="0.24994659260841701"/>
        <bgColor indexed="64"/>
      </patternFill>
    </fill>
    <fill>
      <patternFill patternType="solid">
        <fgColor theme="0" tint="-0.14996795556505021"/>
        <bgColor indexed="64"/>
      </patternFill>
    </fill>
    <fill>
      <patternFill patternType="solid">
        <fgColor theme="4" tint="0.59999389629810485"/>
        <bgColor indexed="64"/>
      </patternFill>
    </fill>
    <fill>
      <patternFill patternType="solid">
        <fgColor theme="4" tint="-0.249977111117893"/>
        <bgColor theme="4" tint="0.79998168889431442"/>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ck">
        <color theme="4" tint="-0.24994659260841701"/>
      </left>
      <right/>
      <top style="thick">
        <color theme="4" tint="-0.24994659260841701"/>
      </top>
      <bottom style="thick">
        <color theme="4" tint="-0.24994659260841701"/>
      </bottom>
      <diagonal/>
    </border>
    <border>
      <left/>
      <right style="thick">
        <color theme="4" tint="-0.24994659260841701"/>
      </right>
      <top style="thick">
        <color theme="4" tint="-0.24994659260841701"/>
      </top>
      <bottom style="thick">
        <color theme="4" tint="-0.24994659260841701"/>
      </bottom>
      <diagonal/>
    </border>
    <border>
      <left style="thick">
        <color theme="5" tint="-0.24994659260841701"/>
      </left>
      <right/>
      <top style="thick">
        <color theme="5" tint="-0.24994659260841701"/>
      </top>
      <bottom style="thick">
        <color theme="5" tint="-0.24994659260841701"/>
      </bottom>
      <diagonal/>
    </border>
    <border>
      <left/>
      <right style="thick">
        <color theme="5" tint="-0.24994659260841701"/>
      </right>
      <top style="thick">
        <color theme="5" tint="-0.24994659260841701"/>
      </top>
      <bottom style="thick">
        <color theme="5" tint="-0.24994659260841701"/>
      </bottom>
      <diagonal/>
    </border>
    <border>
      <left/>
      <right/>
      <top style="thick">
        <color theme="5" tint="-0.24994659260841701"/>
      </top>
      <bottom style="thick">
        <color theme="5" tint="-0.24994659260841701"/>
      </bottom>
      <diagonal/>
    </border>
    <border>
      <left/>
      <right/>
      <top style="thick">
        <color theme="4" tint="-0.24994659260841701"/>
      </top>
      <bottom style="thick">
        <color theme="4" tint="-0.24994659260841701"/>
      </bottom>
      <diagonal/>
    </border>
    <border>
      <left style="hair">
        <color indexed="64"/>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hair">
        <color indexed="64"/>
      </bottom>
      <diagonal/>
    </border>
    <border>
      <left/>
      <right style="thin">
        <color indexed="64"/>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hair">
        <color indexed="64"/>
      </left>
      <right style="thin">
        <color indexed="64"/>
      </right>
      <top/>
      <bottom/>
      <diagonal/>
    </border>
    <border>
      <left/>
      <right style="medium">
        <color indexed="64"/>
      </right>
      <top/>
      <bottom/>
      <diagonal/>
    </border>
    <border>
      <left/>
      <right style="hair">
        <color indexed="64"/>
      </right>
      <top style="hair">
        <color indexed="64"/>
      </top>
      <bottom style="hair">
        <color indexed="64"/>
      </bottom>
      <diagonal/>
    </border>
    <border>
      <left style="hair">
        <color indexed="64"/>
      </left>
      <right style="medium">
        <color indexed="64"/>
      </right>
      <top/>
      <bottom/>
      <diagonal/>
    </border>
    <border>
      <left/>
      <right/>
      <top style="thin">
        <color indexed="64"/>
      </top>
      <bottom style="medium">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diagonalUp="1">
      <left style="thin">
        <color indexed="64"/>
      </left>
      <right style="thin">
        <color indexed="64"/>
      </right>
      <top style="hair">
        <color indexed="64"/>
      </top>
      <bottom style="hair">
        <color indexed="64"/>
      </bottom>
      <diagonal style="hair">
        <color indexed="64"/>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hair">
        <color indexed="64"/>
      </right>
      <top/>
      <bottom style="hair">
        <color indexed="64"/>
      </bottom>
      <diagonal/>
    </border>
    <border>
      <left/>
      <right style="hair">
        <color indexed="64"/>
      </right>
      <top style="thin">
        <color indexed="64"/>
      </top>
      <bottom/>
      <diagonal/>
    </border>
    <border>
      <left/>
      <right style="hair">
        <color indexed="64"/>
      </right>
      <top style="hair">
        <color indexed="64"/>
      </top>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diagonal/>
    </border>
    <border diagonalUp="1">
      <left style="thin">
        <color indexed="64"/>
      </left>
      <right style="thin">
        <color indexed="64"/>
      </right>
      <top style="hair">
        <color indexed="64"/>
      </top>
      <bottom style="thin">
        <color indexed="64"/>
      </bottom>
      <diagonal style="hair">
        <color indexed="64"/>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2">
    <xf numFmtId="0" fontId="0" fillId="0" borderId="0"/>
    <xf numFmtId="0" fontId="4" fillId="0" borderId="0"/>
    <xf numFmtId="0" fontId="3" fillId="0" borderId="0"/>
    <xf numFmtId="0" fontId="30" fillId="0" borderId="0" applyNumberFormat="0" applyFill="0" applyBorder="0" applyAlignment="0" applyProtection="0"/>
    <xf numFmtId="0" fontId="2" fillId="0" borderId="0"/>
    <xf numFmtId="0" fontId="2" fillId="0" borderId="0"/>
    <xf numFmtId="44" fontId="18" fillId="0" borderId="0" applyFont="0" applyFill="0" applyBorder="0" applyAlignment="0" applyProtection="0"/>
    <xf numFmtId="0" fontId="1" fillId="0" borderId="0"/>
    <xf numFmtId="0" fontId="1" fillId="0" borderId="0"/>
    <xf numFmtId="0" fontId="1" fillId="0" borderId="0"/>
    <xf numFmtId="0" fontId="1" fillId="0" borderId="0"/>
    <xf numFmtId="44" fontId="18" fillId="0" borderId="0" applyFont="0" applyFill="0" applyBorder="0" applyAlignment="0" applyProtection="0"/>
  </cellStyleXfs>
  <cellXfs count="829">
    <xf numFmtId="0" fontId="0" fillId="0" borderId="0" xfId="0"/>
    <xf numFmtId="0" fontId="0" fillId="0" borderId="0" xfId="0" applyAlignment="1" applyProtection="1">
      <alignment vertical="top"/>
      <protection hidden="1"/>
    </xf>
    <xf numFmtId="16" fontId="7" fillId="0" borderId="0" xfId="0" quotePrefix="1" applyNumberFormat="1" applyFont="1" applyAlignment="1" applyProtection="1">
      <alignment vertical="top"/>
      <protection hidden="1"/>
    </xf>
    <xf numFmtId="0" fontId="0" fillId="0" borderId="3" xfId="0" applyBorder="1" applyAlignment="1" applyProtection="1">
      <alignment vertical="top"/>
      <protection hidden="1"/>
    </xf>
    <xf numFmtId="0" fontId="0" fillId="0" borderId="6" xfId="0" applyBorder="1" applyAlignment="1" applyProtection="1">
      <alignment vertical="top"/>
      <protection hidden="1"/>
    </xf>
    <xf numFmtId="0" fontId="5" fillId="0" borderId="0" xfId="0" applyFont="1" applyAlignment="1" applyProtection="1">
      <alignment vertical="top"/>
      <protection hidden="1"/>
    </xf>
    <xf numFmtId="0" fontId="0" fillId="0" borderId="0" xfId="0" applyAlignment="1" applyProtection="1">
      <alignment vertical="center"/>
      <protection hidden="1"/>
    </xf>
    <xf numFmtId="0" fontId="0" fillId="0" borderId="13" xfId="0" applyBorder="1" applyAlignment="1" applyProtection="1">
      <alignment vertical="top"/>
      <protection hidden="1"/>
    </xf>
    <xf numFmtId="0" fontId="0" fillId="0" borderId="10" xfId="0" applyBorder="1" applyAlignment="1" applyProtection="1">
      <alignment vertical="top"/>
      <protection hidden="1"/>
    </xf>
    <xf numFmtId="0" fontId="0" fillId="0" borderId="4" xfId="0" applyBorder="1" applyAlignment="1" applyProtection="1">
      <alignment vertical="top"/>
      <protection hidden="1"/>
    </xf>
    <xf numFmtId="0" fontId="0" fillId="0" borderId="7" xfId="0" applyBorder="1" applyAlignment="1" applyProtection="1">
      <alignment vertical="top"/>
      <protection hidden="1"/>
    </xf>
    <xf numFmtId="0" fontId="5" fillId="0" borderId="15" xfId="0" applyFont="1" applyBorder="1" applyAlignment="1" applyProtection="1">
      <alignment vertical="top"/>
      <protection hidden="1"/>
    </xf>
    <xf numFmtId="0" fontId="9" fillId="0" borderId="1" xfId="0" applyFont="1" applyBorder="1" applyAlignment="1" applyProtection="1">
      <alignment horizontal="center" vertical="top" wrapText="1"/>
      <protection hidden="1"/>
    </xf>
    <xf numFmtId="0" fontId="9" fillId="0" borderId="0" xfId="0" applyFont="1" applyAlignment="1" applyProtection="1">
      <alignment vertical="top"/>
      <protection hidden="1"/>
    </xf>
    <xf numFmtId="0" fontId="16" fillId="0" borderId="0" xfId="0" applyFont="1" applyAlignment="1" applyProtection="1">
      <alignment vertical="top"/>
      <protection hidden="1"/>
    </xf>
    <xf numFmtId="0" fontId="9" fillId="0" borderId="14" xfId="0" applyFont="1" applyBorder="1" applyAlignment="1" applyProtection="1">
      <alignment horizontal="left" vertical="top"/>
      <protection hidden="1"/>
    </xf>
    <xf numFmtId="0" fontId="9" fillId="3" borderId="4" xfId="0" applyFont="1" applyFill="1" applyBorder="1" applyAlignment="1" applyProtection="1">
      <alignment horizontal="center" vertical="top" wrapText="1"/>
      <protection hidden="1"/>
    </xf>
    <xf numFmtId="0" fontId="5" fillId="3" borderId="5" xfId="0" applyFont="1" applyFill="1" applyBorder="1" applyAlignment="1" applyProtection="1">
      <alignment horizontal="left" vertical="center"/>
      <protection hidden="1"/>
    </xf>
    <xf numFmtId="4" fontId="19" fillId="3" borderId="7" xfId="0" applyNumberFormat="1" applyFont="1" applyFill="1" applyBorder="1" applyAlignment="1" applyProtection="1">
      <alignment horizontal="right" vertical="center"/>
      <protection hidden="1"/>
    </xf>
    <xf numFmtId="0" fontId="5" fillId="0" borderId="15" xfId="0" applyFont="1" applyBorder="1" applyAlignment="1" applyProtection="1">
      <alignment horizontal="center" vertical="top" wrapText="1"/>
      <protection hidden="1"/>
    </xf>
    <xf numFmtId="0" fontId="7" fillId="3" borderId="3" xfId="0" applyFont="1" applyFill="1" applyBorder="1" applyAlignment="1" applyProtection="1">
      <alignment vertical="center"/>
      <protection hidden="1"/>
    </xf>
    <xf numFmtId="0" fontId="7" fillId="3" borderId="2" xfId="0" applyFont="1" applyFill="1" applyBorder="1" applyAlignment="1" applyProtection="1">
      <alignment vertical="top"/>
      <protection hidden="1"/>
    </xf>
    <xf numFmtId="4" fontId="0" fillId="4" borderId="1" xfId="0" applyNumberFormat="1" applyFill="1" applyBorder="1" applyAlignment="1" applyProtection="1">
      <alignment vertical="top"/>
      <protection locked="0"/>
    </xf>
    <xf numFmtId="166" fontId="0" fillId="0" borderId="1" xfId="0" applyNumberFormat="1" applyBorder="1" applyAlignment="1" applyProtection="1">
      <alignment vertical="top"/>
      <protection hidden="1"/>
    </xf>
    <xf numFmtId="16" fontId="5" fillId="0" borderId="0" xfId="0" quotePrefix="1" applyNumberFormat="1" applyFont="1" applyAlignment="1" applyProtection="1">
      <alignment vertical="top"/>
      <protection hidden="1"/>
    </xf>
    <xf numFmtId="16" fontId="5" fillId="0" borderId="0" xfId="0" quotePrefix="1" applyNumberFormat="1" applyFont="1" applyAlignment="1" applyProtection="1">
      <alignment horizontal="right" vertical="top"/>
      <protection hidden="1"/>
    </xf>
    <xf numFmtId="10" fontId="0" fillId="0" borderId="0" xfId="0" applyNumberFormat="1" applyAlignment="1" applyProtection="1">
      <alignment horizontal="center" vertical="top"/>
      <protection locked="0"/>
    </xf>
    <xf numFmtId="166" fontId="0" fillId="0" borderId="1" xfId="0" applyNumberFormat="1" applyBorder="1" applyAlignment="1" applyProtection="1">
      <alignment vertical="center"/>
      <protection hidden="1"/>
    </xf>
    <xf numFmtId="0" fontId="23" fillId="6" borderId="8" xfId="0" applyFont="1" applyFill="1" applyBorder="1" applyAlignment="1" applyProtection="1">
      <alignment vertical="top"/>
      <protection hidden="1"/>
    </xf>
    <xf numFmtId="0" fontId="0" fillId="0" borderId="9" xfId="0" applyBorder="1" applyAlignment="1" applyProtection="1">
      <alignment vertical="top"/>
      <protection hidden="1"/>
    </xf>
    <xf numFmtId="0" fontId="7" fillId="0" borderId="9" xfId="0" applyFont="1" applyBorder="1" applyAlignment="1" applyProtection="1">
      <alignment vertical="top"/>
      <protection hidden="1"/>
    </xf>
    <xf numFmtId="10" fontId="0" fillId="4" borderId="1" xfId="0" quotePrefix="1" applyNumberFormat="1" applyFill="1" applyBorder="1" applyAlignment="1" applyProtection="1">
      <alignment horizontal="center" vertical="top"/>
      <protection locked="0"/>
    </xf>
    <xf numFmtId="16" fontId="7" fillId="0" borderId="3" xfId="0" quotePrefix="1" applyNumberFormat="1" applyFont="1" applyBorder="1" applyAlignment="1" applyProtection="1">
      <alignment vertical="top"/>
      <protection hidden="1"/>
    </xf>
    <xf numFmtId="166" fontId="9" fillId="0" borderId="1" xfId="0" applyNumberFormat="1" applyFont="1" applyBorder="1" applyAlignment="1" applyProtection="1">
      <alignment horizontal="center" vertical="top" wrapText="1"/>
      <protection hidden="1"/>
    </xf>
    <xf numFmtId="0" fontId="5" fillId="0" borderId="12" xfId="0" applyFont="1" applyBorder="1" applyAlignment="1" applyProtection="1">
      <alignment horizontal="center" vertical="top" wrapText="1"/>
      <protection hidden="1"/>
    </xf>
    <xf numFmtId="10" fontId="0" fillId="5" borderId="1" xfId="0" applyNumberFormat="1" applyFill="1" applyBorder="1" applyAlignment="1" applyProtection="1">
      <alignment horizontal="center" vertical="top"/>
      <protection locked="0"/>
    </xf>
    <xf numFmtId="0" fontId="0" fillId="0" borderId="0" xfId="0" applyAlignment="1" applyProtection="1">
      <alignment horizontal="center" vertical="top" wrapText="1"/>
      <protection locked="0" hidden="1"/>
    </xf>
    <xf numFmtId="4" fontId="0" fillId="0" borderId="1" xfId="0" applyNumberFormat="1" applyBorder="1" applyAlignment="1" applyProtection="1">
      <alignment vertical="top"/>
      <protection hidden="1"/>
    </xf>
    <xf numFmtId="0" fontId="11" fillId="0" borderId="0" xfId="1" applyFont="1" applyProtection="1">
      <protection hidden="1"/>
    </xf>
    <xf numFmtId="0" fontId="26" fillId="4" borderId="1" xfId="1" applyFont="1" applyFill="1" applyBorder="1" applyAlignment="1" applyProtection="1">
      <alignment vertical="top"/>
      <protection hidden="1"/>
    </xf>
    <xf numFmtId="0" fontId="0" fillId="0" borderId="0" xfId="0" applyAlignment="1" applyProtection="1">
      <alignment vertical="top"/>
      <protection locked="0" hidden="1"/>
    </xf>
    <xf numFmtId="0" fontId="0" fillId="0" borderId="15" xfId="0" applyBorder="1" applyAlignment="1" applyProtection="1">
      <alignment vertical="top"/>
      <protection hidden="1"/>
    </xf>
    <xf numFmtId="0" fontId="0" fillId="0" borderId="11" xfId="0" applyBorder="1" applyAlignment="1" applyProtection="1">
      <alignment vertical="top"/>
      <protection hidden="1"/>
    </xf>
    <xf numFmtId="0" fontId="0" fillId="6" borderId="8" xfId="0" applyFill="1" applyBorder="1" applyAlignment="1" applyProtection="1">
      <alignment vertical="top"/>
      <protection hidden="1"/>
    </xf>
    <xf numFmtId="0" fontId="14" fillId="0" borderId="0" xfId="0" applyFont="1" applyAlignment="1" applyProtection="1">
      <alignment horizontal="left" vertical="center"/>
      <protection hidden="1"/>
    </xf>
    <xf numFmtId="0" fontId="0" fillId="3" borderId="3" xfId="0" applyFill="1" applyBorder="1" applyAlignment="1" applyProtection="1">
      <alignment vertical="top"/>
      <protection hidden="1"/>
    </xf>
    <xf numFmtId="0" fontId="0" fillId="3" borderId="6" xfId="0" applyFill="1" applyBorder="1" applyAlignment="1" applyProtection="1">
      <alignment vertical="top"/>
      <protection hidden="1"/>
    </xf>
    <xf numFmtId="0" fontId="0" fillId="3" borderId="6" xfId="0" applyFill="1" applyBorder="1" applyAlignment="1" applyProtection="1">
      <alignment horizontal="left" vertical="center" wrapText="1"/>
      <protection hidden="1"/>
    </xf>
    <xf numFmtId="0" fontId="0" fillId="0" borderId="5" xfId="0" applyBorder="1" applyAlignment="1" applyProtection="1">
      <alignment vertical="top" wrapText="1"/>
      <protection hidden="1"/>
    </xf>
    <xf numFmtId="0" fontId="0" fillId="0" borderId="0" xfId="0" applyAlignment="1" applyProtection="1">
      <alignment horizontal="center" vertical="top" wrapText="1"/>
      <protection hidden="1"/>
    </xf>
    <xf numFmtId="0" fontId="0" fillId="0" borderId="5" xfId="0" applyBorder="1" applyAlignment="1" applyProtection="1">
      <alignment vertical="top"/>
      <protection hidden="1"/>
    </xf>
    <xf numFmtId="0" fontId="0" fillId="0" borderId="2" xfId="0" applyBorder="1" applyAlignment="1" applyProtection="1">
      <alignment vertical="top"/>
      <protection hidden="1"/>
    </xf>
    <xf numFmtId="0" fontId="24" fillId="0" borderId="0" xfId="0" applyFont="1" applyAlignment="1" applyProtection="1">
      <alignment vertical="top"/>
      <protection hidden="1"/>
    </xf>
    <xf numFmtId="0" fontId="24" fillId="0" borderId="0" xfId="1" applyFont="1" applyProtection="1">
      <protection hidden="1"/>
    </xf>
    <xf numFmtId="0" fontId="19" fillId="0" borderId="0" xfId="0" applyFont="1" applyAlignment="1" applyProtection="1">
      <alignment vertical="top"/>
      <protection hidden="1"/>
    </xf>
    <xf numFmtId="0" fontId="19" fillId="0" borderId="0" xfId="0" applyFont="1" applyAlignment="1" applyProtection="1">
      <alignment vertical="top"/>
      <protection locked="0" hidden="1"/>
    </xf>
    <xf numFmtId="0" fontId="19" fillId="0" borderId="0" xfId="1" applyFont="1" applyAlignment="1" applyProtection="1">
      <alignment vertical="top"/>
      <protection locked="0" hidden="1"/>
    </xf>
    <xf numFmtId="0" fontId="19" fillId="0" borderId="0" xfId="1" applyFont="1" applyProtection="1">
      <protection hidden="1"/>
    </xf>
    <xf numFmtId="0" fontId="7" fillId="0" borderId="0" xfId="0" applyFont="1" applyAlignment="1">
      <alignment vertical="top"/>
    </xf>
    <xf numFmtId="0" fontId="5" fillId="0" borderId="5" xfId="0" applyFont="1" applyBorder="1" applyAlignment="1" applyProtection="1">
      <alignment vertical="top"/>
      <protection hidden="1"/>
    </xf>
    <xf numFmtId="4" fontId="0" fillId="0" borderId="1" xfId="0" applyNumberFormat="1" applyBorder="1" applyAlignment="1" applyProtection="1">
      <alignment horizontal="right" vertical="top"/>
      <protection locked="0"/>
    </xf>
    <xf numFmtId="4" fontId="0" fillId="5" borderId="1" xfId="0" applyNumberFormat="1" applyFill="1" applyBorder="1" applyAlignment="1" applyProtection="1">
      <alignment horizontal="center" vertical="top"/>
      <protection locked="0"/>
    </xf>
    <xf numFmtId="16" fontId="9" fillId="0" borderId="3" xfId="0" quotePrefix="1" applyNumberFormat="1" applyFont="1" applyBorder="1" applyAlignment="1" applyProtection="1">
      <alignment vertical="top"/>
      <protection hidden="1"/>
    </xf>
    <xf numFmtId="16" fontId="21" fillId="0" borderId="3" xfId="0" quotePrefix="1" applyNumberFormat="1" applyFont="1" applyBorder="1" applyAlignment="1" applyProtection="1">
      <alignment vertical="top"/>
      <protection hidden="1"/>
    </xf>
    <xf numFmtId="0" fontId="0" fillId="0" borderId="0" xfId="0" applyAlignment="1" applyProtection="1">
      <alignment vertical="center"/>
      <protection locked="0" hidden="1"/>
    </xf>
    <xf numFmtId="0" fontId="0" fillId="0" borderId="0" xfId="0" applyProtection="1">
      <protection locked="0"/>
    </xf>
    <xf numFmtId="164" fontId="0" fillId="0" borderId="0" xfId="0" applyNumberFormat="1" applyAlignment="1" applyProtection="1">
      <alignment vertical="top"/>
      <protection locked="0" hidden="1"/>
    </xf>
    <xf numFmtId="0" fontId="16" fillId="0" borderId="0" xfId="0" applyFont="1" applyAlignment="1" applyProtection="1">
      <alignment vertical="top"/>
      <protection locked="0" hidden="1"/>
    </xf>
    <xf numFmtId="0" fontId="25" fillId="0" borderId="0" xfId="0" applyFont="1" applyAlignment="1" applyProtection="1">
      <alignment vertical="top"/>
      <protection hidden="1"/>
    </xf>
    <xf numFmtId="166" fontId="0" fillId="0" borderId="9" xfId="0" applyNumberFormat="1" applyBorder="1" applyAlignment="1" applyProtection="1">
      <alignment vertical="top"/>
      <protection hidden="1"/>
    </xf>
    <xf numFmtId="0" fontId="20" fillId="0" borderId="11" xfId="1" applyFont="1" applyBorder="1" applyAlignment="1" applyProtection="1">
      <alignment horizontal="left" vertical="top"/>
      <protection hidden="1"/>
    </xf>
    <xf numFmtId="0" fontId="7" fillId="0" borderId="9" xfId="0" applyFont="1" applyBorder="1" applyAlignment="1" applyProtection="1">
      <alignment horizontal="left" vertical="center" wrapText="1"/>
      <protection hidden="1"/>
    </xf>
    <xf numFmtId="0" fontId="12" fillId="0" borderId="0" xfId="0" applyFont="1" applyAlignment="1" applyProtection="1">
      <alignment vertical="top"/>
      <protection hidden="1"/>
    </xf>
    <xf numFmtId="0" fontId="7" fillId="3" borderId="2" xfId="0" applyFont="1" applyFill="1" applyBorder="1" applyAlignment="1" applyProtection="1">
      <alignment horizontal="left" vertical="center"/>
      <protection hidden="1"/>
    </xf>
    <xf numFmtId="1" fontId="22" fillId="3" borderId="3" xfId="0" applyNumberFormat="1" applyFont="1" applyFill="1" applyBorder="1" applyAlignment="1" applyProtection="1">
      <alignment vertical="center"/>
      <protection hidden="1"/>
    </xf>
    <xf numFmtId="0" fontId="0" fillId="0" borderId="0" xfId="0" applyAlignment="1" applyProtection="1">
      <alignment vertical="top" wrapText="1"/>
      <protection locked="0" hidden="1"/>
    </xf>
    <xf numFmtId="0" fontId="5" fillId="0" borderId="9" xfId="0" applyFont="1" applyBorder="1" applyAlignment="1" applyProtection="1">
      <alignment vertical="top"/>
      <protection hidden="1"/>
    </xf>
    <xf numFmtId="0" fontId="5" fillId="0" borderId="9" xfId="0" applyFont="1" applyBorder="1" applyAlignment="1" applyProtection="1">
      <alignment horizontal="left" vertical="top" wrapText="1"/>
      <protection locked="0"/>
    </xf>
    <xf numFmtId="0" fontId="5" fillId="0" borderId="9" xfId="0" applyFont="1" applyBorder="1" applyAlignment="1" applyProtection="1">
      <alignment horizontal="left" vertical="top"/>
      <protection locked="0"/>
    </xf>
    <xf numFmtId="0" fontId="27" fillId="0" borderId="0" xfId="0" applyFont="1" applyAlignment="1" applyProtection="1">
      <alignment vertical="top"/>
      <protection hidden="1"/>
    </xf>
    <xf numFmtId="0" fontId="11" fillId="0" borderId="0" xfId="2" applyFont="1" applyProtection="1">
      <protection hidden="1"/>
    </xf>
    <xf numFmtId="0" fontId="0" fillId="0" borderId="0" xfId="2" applyFont="1" applyAlignment="1" applyProtection="1">
      <alignment vertical="top"/>
      <protection hidden="1"/>
    </xf>
    <xf numFmtId="0" fontId="24" fillId="0" borderId="0" xfId="2" applyFont="1" applyProtection="1">
      <protection hidden="1"/>
    </xf>
    <xf numFmtId="0" fontId="19" fillId="0" borderId="0" xfId="2" applyFont="1" applyProtection="1">
      <protection hidden="1"/>
    </xf>
    <xf numFmtId="49" fontId="8" fillId="0" borderId="3" xfId="2" applyNumberFormat="1" applyFont="1" applyBorder="1" applyAlignment="1" applyProtection="1">
      <alignment vertical="center"/>
      <protection hidden="1"/>
    </xf>
    <xf numFmtId="0" fontId="10" fillId="0" borderId="3" xfId="2" applyFont="1" applyBorder="1" applyAlignment="1" applyProtection="1">
      <alignment vertical="center"/>
      <protection hidden="1"/>
    </xf>
    <xf numFmtId="0" fontId="18" fillId="0" borderId="0" xfId="2" applyFont="1" applyProtection="1">
      <protection hidden="1"/>
    </xf>
    <xf numFmtId="0" fontId="18" fillId="0" borderId="0" xfId="2" applyFont="1" applyAlignment="1" applyProtection="1">
      <alignment vertical="top"/>
      <protection hidden="1"/>
    </xf>
    <xf numFmtId="0" fontId="19" fillId="0" borderId="0" xfId="2" applyFont="1" applyAlignment="1" applyProtection="1">
      <alignment vertical="top"/>
      <protection locked="0" hidden="1"/>
    </xf>
    <xf numFmtId="0" fontId="24" fillId="0" borderId="11" xfId="2" applyFont="1" applyBorder="1" applyProtection="1">
      <protection hidden="1"/>
    </xf>
    <xf numFmtId="0" fontId="13" fillId="0" borderId="0" xfId="0" applyFont="1" applyAlignment="1" applyProtection="1">
      <alignment vertical="top"/>
      <protection hidden="1"/>
    </xf>
    <xf numFmtId="4" fontId="7" fillId="0" borderId="3" xfId="0" applyNumberFormat="1" applyFont="1" applyBorder="1" applyAlignment="1" applyProtection="1">
      <alignment horizontal="right" vertical="center"/>
      <protection hidden="1"/>
    </xf>
    <xf numFmtId="16" fontId="0" fillId="0" borderId="0" xfId="0" quotePrefix="1" applyNumberFormat="1" applyAlignment="1" applyProtection="1">
      <alignment vertical="top"/>
      <protection hidden="1"/>
    </xf>
    <xf numFmtId="0" fontId="7" fillId="0" borderId="0" xfId="0" applyFont="1" applyAlignment="1" applyProtection="1">
      <alignment vertical="top"/>
      <protection hidden="1"/>
    </xf>
    <xf numFmtId="0" fontId="7" fillId="0" borderId="6" xfId="0" applyFont="1" applyBorder="1" applyAlignment="1" applyProtection="1">
      <alignment vertical="top"/>
      <protection hidden="1"/>
    </xf>
    <xf numFmtId="16" fontId="0" fillId="0" borderId="9" xfId="0" quotePrefix="1" applyNumberFormat="1" applyBorder="1" applyAlignment="1" applyProtection="1">
      <alignment vertical="top"/>
      <protection hidden="1"/>
    </xf>
    <xf numFmtId="16" fontId="7" fillId="0" borderId="8" xfId="0" quotePrefix="1" applyNumberFormat="1" applyFont="1" applyBorder="1" applyAlignment="1" applyProtection="1">
      <alignment vertical="top"/>
      <protection hidden="1"/>
    </xf>
    <xf numFmtId="0" fontId="7" fillId="0" borderId="5" xfId="0" applyFont="1" applyBorder="1" applyAlignment="1" applyProtection="1">
      <alignment vertical="top"/>
      <protection hidden="1"/>
    </xf>
    <xf numFmtId="0" fontId="7" fillId="0" borderId="13" xfId="0" applyFont="1" applyBorder="1" applyAlignment="1" applyProtection="1">
      <alignment vertical="top"/>
      <protection hidden="1"/>
    </xf>
    <xf numFmtId="0" fontId="0" fillId="0" borderId="0" xfId="0" quotePrefix="1" applyAlignment="1" applyProtection="1">
      <alignment vertical="top"/>
      <protection locked="0" hidden="1"/>
    </xf>
    <xf numFmtId="0" fontId="9" fillId="4" borderId="1" xfId="0" applyFont="1" applyFill="1" applyBorder="1" applyAlignment="1" applyProtection="1">
      <alignment vertical="top"/>
      <protection hidden="1"/>
    </xf>
    <xf numFmtId="16" fontId="0" fillId="0" borderId="34" xfId="0" quotePrefix="1" applyNumberFormat="1" applyBorder="1" applyAlignment="1" applyProtection="1">
      <alignment vertical="top"/>
      <protection hidden="1"/>
    </xf>
    <xf numFmtId="16" fontId="0" fillId="0" borderId="35" xfId="0" quotePrefix="1" applyNumberFormat="1" applyBorder="1" applyAlignment="1" applyProtection="1">
      <alignment vertical="top"/>
      <protection hidden="1"/>
    </xf>
    <xf numFmtId="0" fontId="0" fillId="0" borderId="36" xfId="0" applyBorder="1" applyAlignment="1" applyProtection="1">
      <alignment horizontal="center" vertical="top"/>
      <protection hidden="1"/>
    </xf>
    <xf numFmtId="0" fontId="0" fillId="0" borderId="38" xfId="0" applyBorder="1" applyAlignment="1" applyProtection="1">
      <alignment horizontal="center" vertical="top"/>
      <protection hidden="1"/>
    </xf>
    <xf numFmtId="0" fontId="16" fillId="0" borderId="7" xfId="0" applyFont="1" applyBorder="1" applyAlignment="1" applyProtection="1">
      <alignment horizontal="right" vertical="center"/>
      <protection hidden="1"/>
    </xf>
    <xf numFmtId="0" fontId="0" fillId="0" borderId="20" xfId="0" applyBorder="1" applyAlignment="1" applyProtection="1">
      <alignment vertical="top"/>
      <protection hidden="1"/>
    </xf>
    <xf numFmtId="0" fontId="0" fillId="0" borderId="21" xfId="0" applyBorder="1" applyAlignment="1" applyProtection="1">
      <alignment vertical="top"/>
      <protection hidden="1"/>
    </xf>
    <xf numFmtId="0" fontId="16" fillId="0" borderId="22" xfId="0" applyFont="1" applyBorder="1" applyAlignment="1" applyProtection="1">
      <alignment horizontal="right" vertical="center"/>
      <protection hidden="1"/>
    </xf>
    <xf numFmtId="168" fontId="0" fillId="0" borderId="3" xfId="0" applyNumberFormat="1" applyBorder="1" applyAlignment="1" applyProtection="1">
      <alignment horizontal="center" vertical="top"/>
      <protection locked="0"/>
    </xf>
    <xf numFmtId="0" fontId="0" fillId="4" borderId="1" xfId="0" applyFill="1" applyBorder="1" applyAlignment="1" applyProtection="1">
      <alignment vertical="top"/>
      <protection hidden="1"/>
    </xf>
    <xf numFmtId="0" fontId="16" fillId="0" borderId="6" xfId="0" quotePrefix="1" applyFont="1" applyBorder="1" applyAlignment="1" applyProtection="1">
      <alignment vertical="top"/>
      <protection hidden="1"/>
    </xf>
    <xf numFmtId="0" fontId="0" fillId="4" borderId="1" xfId="0" applyFill="1" applyBorder="1" applyAlignment="1">
      <alignment vertical="top"/>
    </xf>
    <xf numFmtId="0" fontId="5" fillId="0" borderId="12" xfId="0" quotePrefix="1" applyFont="1" applyBorder="1" applyAlignment="1" applyProtection="1">
      <alignment horizontal="right" vertical="top"/>
      <protection hidden="1"/>
    </xf>
    <xf numFmtId="16" fontId="5" fillId="0" borderId="37" xfId="0" quotePrefix="1" applyNumberFormat="1" applyFont="1" applyBorder="1" applyAlignment="1" applyProtection="1">
      <alignment horizontal="right" vertical="top"/>
      <protection hidden="1"/>
    </xf>
    <xf numFmtId="0" fontId="5" fillId="0" borderId="37" xfId="0" quotePrefix="1" applyFont="1" applyBorder="1" applyAlignment="1" applyProtection="1">
      <alignment horizontal="right" vertical="top"/>
      <protection hidden="1"/>
    </xf>
    <xf numFmtId="0" fontId="0" fillId="0" borderId="35" xfId="0" applyBorder="1" applyAlignment="1" applyProtection="1">
      <alignment vertical="top"/>
      <protection hidden="1"/>
    </xf>
    <xf numFmtId="0" fontId="0" fillId="0" borderId="36" xfId="0" applyBorder="1" applyAlignment="1" applyProtection="1">
      <alignment vertical="top"/>
      <protection hidden="1"/>
    </xf>
    <xf numFmtId="16" fontId="7" fillId="0" borderId="20" xfId="0" quotePrefix="1" applyNumberFormat="1" applyFont="1" applyBorder="1" applyAlignment="1" applyProtection="1">
      <alignment horizontal="left" vertical="center"/>
      <protection hidden="1"/>
    </xf>
    <xf numFmtId="0" fontId="7" fillId="0" borderId="21" xfId="0" applyFont="1" applyBorder="1" applyAlignment="1" applyProtection="1">
      <alignment vertical="center"/>
      <protection hidden="1"/>
    </xf>
    <xf numFmtId="0" fontId="0" fillId="0" borderId="22" xfId="0" applyBorder="1" applyAlignment="1" applyProtection="1">
      <alignment vertical="center"/>
      <protection hidden="1"/>
    </xf>
    <xf numFmtId="0" fontId="5" fillId="0" borderId="34" xfId="0" applyFont="1" applyBorder="1" applyAlignment="1" applyProtection="1">
      <alignment vertical="top"/>
      <protection hidden="1"/>
    </xf>
    <xf numFmtId="0" fontId="5" fillId="0" borderId="36" xfId="0" applyFont="1" applyBorder="1" applyAlignment="1" applyProtection="1">
      <alignment horizontal="right" vertical="top"/>
      <protection hidden="1"/>
    </xf>
    <xf numFmtId="166" fontId="0" fillId="0" borderId="37" xfId="0" applyNumberFormat="1" applyBorder="1" applyAlignment="1" applyProtection="1">
      <alignment horizontal="right" vertical="top"/>
      <protection hidden="1"/>
    </xf>
    <xf numFmtId="166" fontId="7" fillId="0" borderId="37" xfId="0" applyNumberFormat="1" applyFont="1" applyBorder="1" applyAlignment="1" applyProtection="1">
      <alignment horizontal="right" vertical="top"/>
      <protection hidden="1"/>
    </xf>
    <xf numFmtId="166" fontId="0" fillId="0" borderId="33" xfId="0" applyNumberFormat="1" applyBorder="1" applyAlignment="1" applyProtection="1">
      <alignment horizontal="right" vertical="top"/>
      <protection hidden="1"/>
    </xf>
    <xf numFmtId="0" fontId="0" fillId="0" borderId="6" xfId="0" applyBorder="1"/>
    <xf numFmtId="4" fontId="7" fillId="0" borderId="6" xfId="0" applyNumberFormat="1" applyFont="1" applyBorder="1" applyAlignment="1" applyProtection="1">
      <alignment horizontal="right" vertical="center"/>
      <protection hidden="1"/>
    </xf>
    <xf numFmtId="0" fontId="7" fillId="0" borderId="3" xfId="0" applyFont="1" applyBorder="1" applyAlignment="1" applyProtection="1">
      <alignment vertical="top"/>
      <protection hidden="1"/>
    </xf>
    <xf numFmtId="0" fontId="0" fillId="0" borderId="0" xfId="0" applyAlignment="1" applyProtection="1">
      <alignment horizontal="left" vertical="top" wrapText="1"/>
      <protection hidden="1"/>
    </xf>
    <xf numFmtId="0" fontId="5" fillId="6" borderId="1" xfId="0" applyFont="1" applyFill="1" applyBorder="1" applyAlignment="1" applyProtection="1">
      <alignment vertical="top"/>
      <protection hidden="1"/>
    </xf>
    <xf numFmtId="0" fontId="5" fillId="0" borderId="3" xfId="0" applyFont="1" applyBorder="1" applyAlignment="1" applyProtection="1">
      <alignment vertical="center"/>
      <protection hidden="1"/>
    </xf>
    <xf numFmtId="16" fontId="9" fillId="6" borderId="1" xfId="0" quotePrefix="1" applyNumberFormat="1" applyFont="1" applyFill="1" applyBorder="1" applyAlignment="1" applyProtection="1">
      <alignment vertical="top"/>
      <protection hidden="1"/>
    </xf>
    <xf numFmtId="4" fontId="0" fillId="0" borderId="0" xfId="1" applyNumberFormat="1" applyFont="1" applyAlignment="1" applyProtection="1">
      <alignment vertical="top"/>
      <protection hidden="1"/>
    </xf>
    <xf numFmtId="0" fontId="0" fillId="0" borderId="3" xfId="0" applyBorder="1" applyAlignment="1" applyProtection="1">
      <alignment horizontal="left" vertical="top"/>
      <protection hidden="1"/>
    </xf>
    <xf numFmtId="0" fontId="7" fillId="0" borderId="3" xfId="0" applyFont="1" applyBorder="1" applyAlignment="1" applyProtection="1">
      <alignment horizontal="left" vertical="center" wrapText="1"/>
      <protection hidden="1"/>
    </xf>
    <xf numFmtId="0" fontId="7" fillId="0" borderId="4" xfId="0" applyFont="1" applyBorder="1" applyAlignment="1" applyProtection="1">
      <alignment horizontal="left" vertical="center" wrapText="1"/>
      <protection hidden="1"/>
    </xf>
    <xf numFmtId="0" fontId="7" fillId="0" borderId="2" xfId="0" applyFont="1" applyBorder="1" applyAlignment="1" applyProtection="1">
      <alignment horizontal="left" vertical="center"/>
      <protection hidden="1"/>
    </xf>
    <xf numFmtId="0" fontId="7" fillId="0" borderId="3" xfId="0" applyFont="1" applyBorder="1" applyAlignment="1" applyProtection="1">
      <alignment vertical="center"/>
      <protection hidden="1"/>
    </xf>
    <xf numFmtId="16" fontId="5" fillId="4" borderId="1" xfId="0" quotePrefix="1" applyNumberFormat="1" applyFont="1" applyFill="1" applyBorder="1" applyAlignment="1" applyProtection="1">
      <alignment vertical="top"/>
      <protection hidden="1"/>
    </xf>
    <xf numFmtId="166" fontId="0" fillId="0" borderId="14" xfId="0" applyNumberFormat="1" applyBorder="1" applyAlignment="1" applyProtection="1">
      <alignment vertical="center"/>
      <protection hidden="1"/>
    </xf>
    <xf numFmtId="4" fontId="0" fillId="0" borderId="0" xfId="0" applyNumberFormat="1" applyAlignment="1" applyProtection="1">
      <alignment vertical="top"/>
      <protection hidden="1"/>
    </xf>
    <xf numFmtId="4" fontId="0" fillId="0" borderId="0" xfId="0" applyNumberFormat="1" applyAlignment="1" applyProtection="1">
      <alignment vertical="top"/>
      <protection locked="0" hidden="1"/>
    </xf>
    <xf numFmtId="166" fontId="0" fillId="0" borderId="0" xfId="0" applyNumberFormat="1" applyAlignment="1" applyProtection="1">
      <alignment vertical="top"/>
      <protection hidden="1"/>
    </xf>
    <xf numFmtId="166" fontId="0" fillId="0" borderId="0" xfId="0" applyNumberFormat="1" applyAlignment="1" applyProtection="1">
      <alignment vertical="top"/>
      <protection locked="0" hidden="1"/>
    </xf>
    <xf numFmtId="0" fontId="27" fillId="0" borderId="0" xfId="0" applyFont="1" applyAlignment="1" applyProtection="1">
      <alignment vertical="top"/>
      <protection locked="0" hidden="1"/>
    </xf>
    <xf numFmtId="0" fontId="7" fillId="4" borderId="41" xfId="0" applyFont="1" applyFill="1" applyBorder="1" applyAlignment="1" applyProtection="1">
      <alignment horizontal="left" vertical="center"/>
      <protection locked="0"/>
    </xf>
    <xf numFmtId="0" fontId="7" fillId="0" borderId="9" xfId="0" applyFont="1" applyBorder="1" applyAlignment="1" applyProtection="1">
      <alignment horizontal="left" vertical="center"/>
      <protection hidden="1"/>
    </xf>
    <xf numFmtId="0" fontId="0" fillId="0" borderId="9" xfId="0" applyBorder="1" applyAlignment="1" applyProtection="1">
      <alignment horizontal="left" vertical="center"/>
      <protection hidden="1"/>
    </xf>
    <xf numFmtId="0" fontId="7" fillId="0" borderId="0" xfId="0" applyFont="1" applyAlignment="1" applyProtection="1">
      <alignment horizontal="left" vertical="center"/>
      <protection hidden="1"/>
    </xf>
    <xf numFmtId="0" fontId="6" fillId="0" borderId="0" xfId="0" applyFont="1" applyAlignment="1" applyProtection="1">
      <alignment horizontal="center" vertical="center" wrapText="1"/>
      <protection hidden="1"/>
    </xf>
    <xf numFmtId="0" fontId="7" fillId="0" borderId="6" xfId="0" applyFont="1" applyBorder="1" applyAlignment="1" applyProtection="1">
      <alignment horizontal="left" vertical="center"/>
      <protection hidden="1"/>
    </xf>
    <xf numFmtId="0" fontId="7" fillId="0" borderId="6" xfId="0" applyFont="1" applyBorder="1" applyAlignment="1" applyProtection="1">
      <alignment horizontal="center" vertical="center" wrapText="1"/>
      <protection hidden="1"/>
    </xf>
    <xf numFmtId="0" fontId="7" fillId="0" borderId="3" xfId="0" applyFont="1" applyBorder="1" applyAlignment="1" applyProtection="1">
      <alignment horizontal="left" vertical="center"/>
      <protection hidden="1"/>
    </xf>
    <xf numFmtId="0" fontId="7" fillId="0" borderId="22" xfId="0" applyFont="1" applyBorder="1" applyAlignment="1" applyProtection="1">
      <alignment horizontal="right" vertical="center"/>
      <protection hidden="1"/>
    </xf>
    <xf numFmtId="0" fontId="7" fillId="0" borderId="20" xfId="0" applyFont="1" applyBorder="1" applyAlignment="1" applyProtection="1">
      <alignment vertical="center"/>
      <protection hidden="1"/>
    </xf>
    <xf numFmtId="0" fontId="0" fillId="0" borderId="21" xfId="0" applyBorder="1" applyAlignment="1" applyProtection="1">
      <alignment horizontal="left" vertical="center"/>
      <protection hidden="1"/>
    </xf>
    <xf numFmtId="0" fontId="7" fillId="4" borderId="22" xfId="0" applyFont="1" applyFill="1" applyBorder="1" applyAlignment="1" applyProtection="1">
      <alignment horizontal="left" vertical="center"/>
      <protection locked="0"/>
    </xf>
    <xf numFmtId="0" fontId="6" fillId="0" borderId="6" xfId="0" applyFont="1" applyBorder="1" applyAlignment="1" applyProtection="1">
      <alignment vertical="center" wrapText="1"/>
      <protection hidden="1"/>
    </xf>
    <xf numFmtId="0" fontId="0" fillId="0" borderId="18" xfId="0" applyBorder="1" applyAlignment="1" applyProtection="1">
      <alignment horizontal="left" vertical="center"/>
      <protection hidden="1"/>
    </xf>
    <xf numFmtId="0" fontId="31" fillId="0" borderId="6" xfId="0" applyFont="1" applyBorder="1" applyAlignment="1" applyProtection="1">
      <alignment horizontal="center" vertical="center" wrapText="1"/>
      <protection hidden="1"/>
    </xf>
    <xf numFmtId="0" fontId="7" fillId="0" borderId="19" xfId="0" applyFont="1" applyBorder="1" applyAlignment="1" applyProtection="1">
      <alignment vertical="center"/>
      <protection hidden="1"/>
    </xf>
    <xf numFmtId="0" fontId="7" fillId="0" borderId="38" xfId="0" applyFont="1" applyBorder="1" applyAlignment="1" applyProtection="1">
      <alignment vertical="center"/>
      <protection hidden="1"/>
    </xf>
    <xf numFmtId="0" fontId="7" fillId="0" borderId="22" xfId="0" applyFont="1" applyBorder="1" applyAlignment="1" applyProtection="1">
      <alignment vertical="center"/>
      <protection hidden="1"/>
    </xf>
    <xf numFmtId="0" fontId="7" fillId="0" borderId="6" xfId="0" applyFont="1" applyBorder="1" applyAlignment="1" applyProtection="1">
      <alignment vertical="center"/>
      <protection hidden="1"/>
    </xf>
    <xf numFmtId="0" fontId="10" fillId="3" borderId="9" xfId="2" applyFont="1" applyFill="1" applyBorder="1" applyAlignment="1" applyProtection="1">
      <alignment vertical="center"/>
      <protection hidden="1"/>
    </xf>
    <xf numFmtId="0" fontId="29" fillId="0" borderId="0" xfId="1" quotePrefix="1" applyFont="1" applyAlignment="1" applyProtection="1">
      <alignment horizontal="center" vertical="top"/>
      <protection hidden="1"/>
    </xf>
    <xf numFmtId="166" fontId="7" fillId="0" borderId="33" xfId="0" applyNumberFormat="1" applyFont="1" applyBorder="1" applyAlignment="1" applyProtection="1">
      <alignment horizontal="right" vertical="top"/>
      <protection hidden="1"/>
    </xf>
    <xf numFmtId="166" fontId="0" fillId="0" borderId="14" xfId="0" applyNumberFormat="1" applyBorder="1" applyAlignment="1">
      <alignment vertical="center"/>
    </xf>
    <xf numFmtId="0" fontId="7" fillId="0" borderId="2" xfId="0" applyFont="1" applyBorder="1" applyAlignment="1" applyProtection="1">
      <alignment vertical="center"/>
      <protection hidden="1"/>
    </xf>
    <xf numFmtId="166" fontId="0" fillId="0" borderId="3" xfId="0" applyNumberFormat="1" applyBorder="1" applyAlignment="1" applyProtection="1">
      <alignment vertical="top"/>
      <protection hidden="1"/>
    </xf>
    <xf numFmtId="0" fontId="5" fillId="0" borderId="3" xfId="0" applyFont="1" applyBorder="1" applyAlignment="1" applyProtection="1">
      <alignment horizontal="right" vertical="center"/>
      <protection hidden="1"/>
    </xf>
    <xf numFmtId="0" fontId="26" fillId="0" borderId="0" xfId="0" applyFont="1" applyAlignment="1" applyProtection="1">
      <alignment vertical="top"/>
      <protection hidden="1"/>
    </xf>
    <xf numFmtId="0" fontId="35" fillId="0" borderId="0" xfId="0" applyFont="1" applyAlignment="1" applyProtection="1">
      <alignment vertical="top"/>
      <protection hidden="1"/>
    </xf>
    <xf numFmtId="0" fontId="26" fillId="0" borderId="0" xfId="0" applyFont="1" applyAlignment="1" applyProtection="1">
      <alignment vertical="center"/>
      <protection hidden="1"/>
    </xf>
    <xf numFmtId="0" fontId="26" fillId="0" borderId="0" xfId="0" applyFont="1"/>
    <xf numFmtId="0" fontId="7" fillId="0" borderId="22" xfId="0" applyFont="1" applyBorder="1" applyAlignment="1" applyProtection="1">
      <alignment horizontal="left" vertical="center"/>
      <protection hidden="1"/>
    </xf>
    <xf numFmtId="16" fontId="9" fillId="8" borderId="0" xfId="0" quotePrefix="1" applyNumberFormat="1" applyFont="1" applyFill="1" applyAlignment="1" applyProtection="1">
      <alignment horizontal="left" vertical="center"/>
      <protection hidden="1"/>
    </xf>
    <xf numFmtId="4" fontId="7" fillId="8" borderId="0" xfId="0" applyNumberFormat="1" applyFont="1" applyFill="1" applyAlignment="1" applyProtection="1">
      <alignment vertical="center"/>
      <protection hidden="1"/>
    </xf>
    <xf numFmtId="166" fontId="0" fillId="3" borderId="1" xfId="0" applyNumberFormat="1" applyFill="1" applyBorder="1" applyAlignment="1" applyProtection="1">
      <alignment vertical="top"/>
      <protection hidden="1"/>
    </xf>
    <xf numFmtId="0" fontId="31" fillId="8" borderId="0" xfId="0" applyFont="1" applyFill="1" applyAlignment="1" applyProtection="1">
      <alignment vertical="center"/>
      <protection hidden="1"/>
    </xf>
    <xf numFmtId="0" fontId="7" fillId="8" borderId="0" xfId="0" applyFont="1" applyFill="1" applyAlignment="1" applyProtection="1">
      <alignment vertical="center"/>
      <protection hidden="1"/>
    </xf>
    <xf numFmtId="0" fontId="36" fillId="8" borderId="0" xfId="0" applyFont="1" applyFill="1" applyAlignment="1" applyProtection="1">
      <alignment vertical="center"/>
      <protection hidden="1"/>
    </xf>
    <xf numFmtId="16" fontId="9" fillId="0" borderId="6" xfId="0" quotePrefix="1" applyNumberFormat="1" applyFont="1" applyBorder="1" applyAlignment="1" applyProtection="1">
      <alignment horizontal="left" vertical="center"/>
      <protection hidden="1"/>
    </xf>
    <xf numFmtId="0" fontId="7" fillId="3" borderId="18" xfId="0" applyFont="1" applyFill="1" applyBorder="1" applyAlignment="1" applyProtection="1">
      <alignment horizontal="left" vertical="center"/>
      <protection hidden="1"/>
    </xf>
    <xf numFmtId="4" fontId="9" fillId="8" borderId="40" xfId="0" applyNumberFormat="1" applyFont="1" applyFill="1" applyBorder="1" applyAlignment="1" applyProtection="1">
      <alignment horizontal="center" vertical="top"/>
      <protection hidden="1"/>
    </xf>
    <xf numFmtId="16" fontId="33" fillId="0" borderId="35" xfId="0" quotePrefix="1" applyNumberFormat="1" applyFont="1" applyBorder="1" applyAlignment="1" applyProtection="1">
      <alignment vertical="center"/>
      <protection hidden="1"/>
    </xf>
    <xf numFmtId="165" fontId="7" fillId="0" borderId="35" xfId="0" applyNumberFormat="1" applyFont="1" applyBorder="1" applyAlignment="1" applyProtection="1">
      <alignment vertical="center" wrapText="1"/>
      <protection hidden="1"/>
    </xf>
    <xf numFmtId="0" fontId="7" fillId="0" borderId="35" xfId="0" applyFont="1" applyBorder="1" applyAlignment="1" applyProtection="1">
      <alignment horizontal="center" vertical="center" wrapText="1"/>
      <protection hidden="1"/>
    </xf>
    <xf numFmtId="1" fontId="9" fillId="0" borderId="51" xfId="0" applyNumberFormat="1" applyFont="1" applyBorder="1" applyAlignment="1" applyProtection="1">
      <alignment horizontal="center" vertical="center" wrapText="1"/>
      <protection hidden="1"/>
    </xf>
    <xf numFmtId="0" fontId="0" fillId="0" borderId="51" xfId="0" applyBorder="1" applyAlignment="1" applyProtection="1">
      <alignment vertical="center" wrapText="1"/>
      <protection hidden="1"/>
    </xf>
    <xf numFmtId="0" fontId="35" fillId="0" borderId="0" xfId="1" applyFont="1" applyProtection="1">
      <protection hidden="1"/>
    </xf>
    <xf numFmtId="0" fontId="35" fillId="0" borderId="0" xfId="2" applyFont="1" applyProtection="1">
      <protection hidden="1"/>
    </xf>
    <xf numFmtId="0" fontId="10" fillId="0" borderId="10" xfId="2" applyFont="1" applyBorder="1" applyAlignment="1" applyProtection="1">
      <alignment horizontal="right" vertical="center" wrapText="1"/>
      <protection hidden="1"/>
    </xf>
    <xf numFmtId="0" fontId="18" fillId="3" borderId="8" xfId="2" applyFont="1" applyFill="1" applyBorder="1" applyAlignment="1" applyProtection="1">
      <alignment vertical="top"/>
      <protection hidden="1"/>
    </xf>
    <xf numFmtId="49" fontId="20" fillId="3" borderId="9" xfId="2" applyNumberFormat="1" applyFont="1" applyFill="1" applyBorder="1" applyAlignment="1" applyProtection="1">
      <alignment vertical="center"/>
      <protection hidden="1"/>
    </xf>
    <xf numFmtId="49" fontId="8" fillId="3" borderId="9" xfId="2" applyNumberFormat="1" applyFont="1" applyFill="1" applyBorder="1" applyAlignment="1" applyProtection="1">
      <alignment vertical="center"/>
      <protection hidden="1"/>
    </xf>
    <xf numFmtId="0" fontId="7" fillId="3" borderId="17" xfId="2" applyFont="1" applyFill="1" applyBorder="1" applyAlignment="1" applyProtection="1">
      <alignment horizontal="right" vertical="center"/>
      <protection hidden="1"/>
    </xf>
    <xf numFmtId="4" fontId="7" fillId="3" borderId="16" xfId="0" applyNumberFormat="1" applyFont="1" applyFill="1" applyBorder="1" applyAlignment="1" applyProtection="1">
      <alignment horizontal="right" vertical="center"/>
      <protection hidden="1"/>
    </xf>
    <xf numFmtId="0" fontId="18" fillId="0" borderId="3" xfId="2" applyFont="1" applyBorder="1" applyAlignment="1" applyProtection="1">
      <alignment vertical="top"/>
      <protection hidden="1"/>
    </xf>
    <xf numFmtId="0" fontId="9" fillId="0" borderId="3" xfId="2" applyFont="1" applyBorder="1" applyAlignment="1" applyProtection="1">
      <alignment horizontal="right" vertical="center"/>
      <protection hidden="1"/>
    </xf>
    <xf numFmtId="0" fontId="18" fillId="0" borderId="6" xfId="2" applyFont="1" applyBorder="1" applyAlignment="1" applyProtection="1">
      <alignment vertical="top"/>
      <protection hidden="1"/>
    </xf>
    <xf numFmtId="49" fontId="8" fillId="0" borderId="6" xfId="2" applyNumberFormat="1" applyFont="1" applyBorder="1" applyAlignment="1" applyProtection="1">
      <alignment vertical="center"/>
      <protection hidden="1"/>
    </xf>
    <xf numFmtId="0" fontId="10" fillId="0" borderId="6" xfId="2" applyFont="1" applyBorder="1" applyAlignment="1" applyProtection="1">
      <alignment vertical="center"/>
      <protection hidden="1"/>
    </xf>
    <xf numFmtId="0" fontId="9" fillId="0" borderId="6" xfId="2" applyFont="1" applyBorder="1" applyAlignment="1" applyProtection="1">
      <alignment horizontal="right" vertical="center"/>
      <protection hidden="1"/>
    </xf>
    <xf numFmtId="166" fontId="31" fillId="8" borderId="16" xfId="0" applyNumberFormat="1" applyFont="1" applyFill="1" applyBorder="1" applyAlignment="1" applyProtection="1">
      <alignment vertical="center"/>
      <protection hidden="1"/>
    </xf>
    <xf numFmtId="0" fontId="0" fillId="0" borderId="53" xfId="0" applyBorder="1" applyAlignment="1" applyProtection="1">
      <alignment vertical="top"/>
      <protection hidden="1"/>
    </xf>
    <xf numFmtId="16" fontId="31" fillId="8" borderId="0" xfId="0" quotePrefix="1" applyNumberFormat="1" applyFont="1" applyFill="1" applyAlignment="1" applyProtection="1">
      <alignment vertical="center"/>
      <protection hidden="1"/>
    </xf>
    <xf numFmtId="0" fontId="12" fillId="0" borderId="3" xfId="0" applyFont="1" applyBorder="1" applyAlignment="1" applyProtection="1">
      <alignment vertical="top"/>
      <protection hidden="1"/>
    </xf>
    <xf numFmtId="0" fontId="0" fillId="0" borderId="0" xfId="0" applyAlignment="1" applyProtection="1">
      <alignment horizontal="left" vertical="top"/>
      <protection hidden="1"/>
    </xf>
    <xf numFmtId="166" fontId="7" fillId="3" borderId="1" xfId="0" applyNumberFormat="1" applyFont="1" applyFill="1" applyBorder="1" applyAlignment="1" applyProtection="1">
      <alignment vertical="center"/>
      <protection hidden="1"/>
    </xf>
    <xf numFmtId="0" fontId="0" fillId="0" borderId="18" xfId="0" applyBorder="1" applyAlignment="1" applyProtection="1">
      <alignment horizontal="left" vertical="top"/>
      <protection hidden="1"/>
    </xf>
    <xf numFmtId="0" fontId="0" fillId="3" borderId="8" xfId="0" applyFill="1" applyBorder="1" applyAlignment="1" applyProtection="1">
      <alignment horizontal="left" vertical="top"/>
      <protection hidden="1"/>
    </xf>
    <xf numFmtId="0" fontId="7" fillId="3" borderId="9" xfId="0" applyFont="1" applyFill="1" applyBorder="1" applyAlignment="1" applyProtection="1">
      <alignment vertical="top" wrapText="1"/>
      <protection hidden="1"/>
    </xf>
    <xf numFmtId="0" fontId="0" fillId="3" borderId="9" xfId="0" applyFill="1" applyBorder="1" applyAlignment="1" applyProtection="1">
      <alignment vertical="top"/>
      <protection hidden="1"/>
    </xf>
    <xf numFmtId="0" fontId="0" fillId="0" borderId="48" xfId="0" applyBorder="1" applyAlignment="1" applyProtection="1">
      <alignment horizontal="left" vertical="top"/>
      <protection hidden="1"/>
    </xf>
    <xf numFmtId="4" fontId="7" fillId="3" borderId="9" xfId="0" applyNumberFormat="1" applyFont="1" applyFill="1" applyBorder="1" applyAlignment="1" applyProtection="1">
      <alignment horizontal="center" vertical="center"/>
      <protection hidden="1"/>
    </xf>
    <xf numFmtId="16" fontId="5" fillId="0" borderId="35" xfId="0" quotePrefix="1" applyNumberFormat="1" applyFont="1" applyBorder="1" applyAlignment="1" applyProtection="1">
      <alignment vertical="top"/>
      <protection hidden="1"/>
    </xf>
    <xf numFmtId="16" fontId="5" fillId="0" borderId="36" xfId="0" quotePrefix="1" applyNumberFormat="1" applyFont="1" applyBorder="1" applyAlignment="1" applyProtection="1">
      <alignment horizontal="right" vertical="top"/>
      <protection hidden="1"/>
    </xf>
    <xf numFmtId="4" fontId="0" fillId="5" borderId="1" xfId="0" applyNumberFormat="1" applyFill="1" applyBorder="1" applyAlignment="1" applyProtection="1">
      <alignment horizontal="right" vertical="top"/>
      <protection locked="0"/>
    </xf>
    <xf numFmtId="4" fontId="0" fillId="5" borderId="15" xfId="0" applyNumberFormat="1" applyFill="1" applyBorder="1" applyAlignment="1" applyProtection="1">
      <alignment horizontal="right" vertical="top"/>
      <protection locked="0"/>
    </xf>
    <xf numFmtId="4" fontId="7" fillId="0" borderId="45" xfId="0" applyNumberFormat="1" applyFont="1" applyBorder="1" applyAlignment="1" applyProtection="1">
      <alignment vertical="top"/>
      <protection hidden="1"/>
    </xf>
    <xf numFmtId="0" fontId="0" fillId="0" borderId="43" xfId="0" applyBorder="1" applyAlignment="1" applyProtection="1">
      <alignment vertical="top"/>
      <protection hidden="1"/>
    </xf>
    <xf numFmtId="0" fontId="7" fillId="3" borderId="9" xfId="0" applyFont="1" applyFill="1" applyBorder="1" applyAlignment="1" applyProtection="1">
      <alignment vertical="top"/>
      <protection hidden="1"/>
    </xf>
    <xf numFmtId="0" fontId="0" fillId="3" borderId="10" xfId="0" applyFill="1" applyBorder="1" applyAlignment="1" applyProtection="1">
      <alignment vertical="top"/>
      <protection hidden="1"/>
    </xf>
    <xf numFmtId="10" fontId="5" fillId="0" borderId="0" xfId="0" applyNumberFormat="1" applyFont="1" applyAlignment="1" applyProtection="1">
      <alignment horizontal="center" vertical="top"/>
      <protection locked="0"/>
    </xf>
    <xf numFmtId="0" fontId="5" fillId="0" borderId="0" xfId="0" applyFont="1" applyAlignment="1" applyProtection="1">
      <alignment vertical="top"/>
      <protection locked="0"/>
    </xf>
    <xf numFmtId="0" fontId="5" fillId="0" borderId="0" xfId="0" applyFont="1" applyAlignment="1" applyProtection="1">
      <alignment horizontal="center" vertical="top"/>
      <protection locked="0"/>
    </xf>
    <xf numFmtId="16" fontId="31" fillId="0" borderId="6" xfId="0" quotePrefix="1" applyNumberFormat="1" applyFont="1" applyBorder="1" applyAlignment="1" applyProtection="1">
      <alignment horizontal="left" vertical="center"/>
      <protection hidden="1"/>
    </xf>
    <xf numFmtId="16" fontId="31" fillId="10" borderId="0" xfId="0" quotePrefix="1" applyNumberFormat="1" applyFont="1" applyFill="1" applyAlignment="1" applyProtection="1">
      <alignment horizontal="left" vertical="center"/>
      <protection hidden="1"/>
    </xf>
    <xf numFmtId="16" fontId="9" fillId="10" borderId="0" xfId="0" quotePrefix="1" applyNumberFormat="1" applyFont="1" applyFill="1" applyAlignment="1" applyProtection="1">
      <alignment horizontal="left" vertical="center"/>
      <protection hidden="1"/>
    </xf>
    <xf numFmtId="4" fontId="31" fillId="3" borderId="16" xfId="0" applyNumberFormat="1" applyFont="1" applyFill="1" applyBorder="1" applyAlignment="1">
      <alignment vertical="center"/>
    </xf>
    <xf numFmtId="166" fontId="0" fillId="0" borderId="37" xfId="0" quotePrefix="1" applyNumberFormat="1" applyBorder="1" applyAlignment="1" applyProtection="1">
      <alignment horizontal="right" vertical="top"/>
      <protection hidden="1"/>
    </xf>
    <xf numFmtId="166" fontId="0" fillId="0" borderId="33" xfId="0" quotePrefix="1" applyNumberFormat="1" applyBorder="1" applyAlignment="1" applyProtection="1">
      <alignment horizontal="right" vertical="top"/>
      <protection hidden="1"/>
    </xf>
    <xf numFmtId="0" fontId="9" fillId="0" borderId="11" xfId="0" applyFont="1" applyBorder="1" applyAlignment="1" applyProtection="1">
      <alignment horizontal="center" vertical="top" wrapText="1"/>
      <protection hidden="1"/>
    </xf>
    <xf numFmtId="166" fontId="5" fillId="0" borderId="15" xfId="0" applyNumberFormat="1" applyFont="1" applyBorder="1" applyAlignment="1" applyProtection="1">
      <alignment vertical="top"/>
      <protection hidden="1"/>
    </xf>
    <xf numFmtId="0" fontId="0" fillId="0" borderId="14" xfId="0" applyBorder="1" applyAlignment="1" applyProtection="1">
      <alignment vertical="top"/>
      <protection hidden="1"/>
    </xf>
    <xf numFmtId="0" fontId="0" fillId="0" borderId="12" xfId="0" applyBorder="1" applyAlignment="1" applyProtection="1">
      <alignment vertical="top"/>
      <protection hidden="1"/>
    </xf>
    <xf numFmtId="166" fontId="5" fillId="0" borderId="12" xfId="0" applyNumberFormat="1" applyFont="1" applyBorder="1" applyAlignment="1" applyProtection="1">
      <alignment vertical="top"/>
      <protection hidden="1"/>
    </xf>
    <xf numFmtId="16" fontId="9" fillId="0" borderId="14" xfId="0" quotePrefix="1" applyNumberFormat="1" applyFont="1" applyBorder="1" applyAlignment="1" applyProtection="1">
      <alignment vertical="top"/>
      <protection hidden="1"/>
    </xf>
    <xf numFmtId="4" fontId="7" fillId="0" borderId="1" xfId="0" applyNumberFormat="1" applyFont="1" applyBorder="1" applyAlignment="1" applyProtection="1">
      <alignment vertical="top"/>
      <protection hidden="1"/>
    </xf>
    <xf numFmtId="16" fontId="9" fillId="0" borderId="12" xfId="0" quotePrefix="1" applyNumberFormat="1" applyFont="1" applyBorder="1" applyAlignment="1" applyProtection="1">
      <alignment vertical="top"/>
      <protection hidden="1"/>
    </xf>
    <xf numFmtId="0" fontId="0" fillId="0" borderId="19" xfId="0" applyBorder="1" applyAlignment="1" applyProtection="1">
      <alignment horizontal="center" vertical="top"/>
      <protection hidden="1"/>
    </xf>
    <xf numFmtId="1" fontId="9" fillId="0" borderId="14" xfId="0" applyNumberFormat="1" applyFont="1" applyBorder="1" applyAlignment="1" applyProtection="1">
      <alignment horizontal="center" vertical="center" wrapText="1"/>
      <protection hidden="1"/>
    </xf>
    <xf numFmtId="0" fontId="9" fillId="0" borderId="38" xfId="0" applyFont="1" applyBorder="1" applyAlignment="1" applyProtection="1">
      <alignment vertical="top"/>
      <protection hidden="1"/>
    </xf>
    <xf numFmtId="16" fontId="31" fillId="0" borderId="9" xfId="0" quotePrefix="1" applyNumberFormat="1" applyFont="1" applyBorder="1" applyAlignment="1" applyProtection="1">
      <alignment vertical="center"/>
      <protection hidden="1"/>
    </xf>
    <xf numFmtId="16" fontId="5" fillId="0" borderId="9" xfId="0" quotePrefix="1" applyNumberFormat="1" applyFont="1" applyBorder="1" applyAlignment="1" applyProtection="1">
      <alignment vertical="center"/>
      <protection hidden="1"/>
    </xf>
    <xf numFmtId="16" fontId="5" fillId="0" borderId="9" xfId="0" quotePrefix="1" applyNumberFormat="1" applyFont="1" applyBorder="1" applyAlignment="1" applyProtection="1">
      <alignment horizontal="center" vertical="center"/>
      <protection hidden="1"/>
    </xf>
    <xf numFmtId="0" fontId="7" fillId="0" borderId="10" xfId="0" applyFont="1" applyBorder="1" applyAlignment="1" applyProtection="1">
      <alignment horizontal="right" vertical="center"/>
      <protection locked="0"/>
    </xf>
    <xf numFmtId="166" fontId="7" fillId="0" borderId="10" xfId="0" applyNumberFormat="1" applyFont="1" applyBorder="1" applyAlignment="1" applyProtection="1">
      <alignment horizontal="right" vertical="center"/>
      <protection locked="0"/>
    </xf>
    <xf numFmtId="0" fontId="31" fillId="0" borderId="9" xfId="0" applyFont="1" applyBorder="1"/>
    <xf numFmtId="0" fontId="31" fillId="0" borderId="10" xfId="0" applyFont="1" applyBorder="1"/>
    <xf numFmtId="1" fontId="22" fillId="3" borderId="6" xfId="0" applyNumberFormat="1" applyFont="1" applyFill="1" applyBorder="1" applyAlignment="1" applyProtection="1">
      <alignment vertical="center"/>
      <protection hidden="1"/>
    </xf>
    <xf numFmtId="0" fontId="9" fillId="3" borderId="11" xfId="0" applyFont="1" applyFill="1" applyBorder="1" applyAlignment="1" applyProtection="1">
      <alignment vertical="center" wrapText="1"/>
      <protection hidden="1"/>
    </xf>
    <xf numFmtId="0" fontId="9" fillId="3" borderId="1" xfId="0" applyFont="1" applyFill="1" applyBorder="1" applyAlignment="1" applyProtection="1">
      <alignment vertical="top" wrapText="1"/>
      <protection hidden="1"/>
    </xf>
    <xf numFmtId="0" fontId="9" fillId="3" borderId="1" xfId="0" applyFont="1" applyFill="1" applyBorder="1" applyAlignment="1" applyProtection="1">
      <alignment horizontal="center" vertical="top" wrapText="1"/>
      <protection hidden="1"/>
    </xf>
    <xf numFmtId="0" fontId="9" fillId="3" borderId="5" xfId="0" applyFont="1" applyFill="1" applyBorder="1" applyAlignment="1" applyProtection="1">
      <alignment vertical="center" wrapText="1"/>
      <protection hidden="1"/>
    </xf>
    <xf numFmtId="0" fontId="9" fillId="3" borderId="10" xfId="0" applyFont="1" applyFill="1" applyBorder="1" applyAlignment="1" applyProtection="1">
      <alignment horizontal="center" vertical="top" wrapText="1"/>
      <protection hidden="1"/>
    </xf>
    <xf numFmtId="0" fontId="9" fillId="3" borderId="8" xfId="0" applyFont="1" applyFill="1" applyBorder="1" applyAlignment="1" applyProtection="1">
      <alignment vertical="top"/>
      <protection hidden="1"/>
    </xf>
    <xf numFmtId="0" fontId="9" fillId="3" borderId="9" xfId="0" applyFont="1" applyFill="1" applyBorder="1" applyAlignment="1" applyProtection="1">
      <alignment horizontal="center" vertical="top" wrapText="1"/>
      <protection hidden="1"/>
    </xf>
    <xf numFmtId="0" fontId="7" fillId="3" borderId="0" xfId="0" applyFont="1" applyFill="1" applyAlignment="1" applyProtection="1">
      <alignment vertical="center"/>
      <protection hidden="1"/>
    </xf>
    <xf numFmtId="0" fontId="9" fillId="3" borderId="0" xfId="0" applyFont="1" applyFill="1" applyAlignment="1" applyProtection="1">
      <alignment vertical="center"/>
      <protection hidden="1"/>
    </xf>
    <xf numFmtId="2" fontId="7" fillId="3" borderId="50" xfId="0" applyNumberFormat="1" applyFont="1" applyFill="1" applyBorder="1" applyAlignment="1" applyProtection="1">
      <alignment horizontal="center" vertical="center"/>
      <protection hidden="1"/>
    </xf>
    <xf numFmtId="166" fontId="31" fillId="3" borderId="16" xfId="0" applyNumberFormat="1" applyFont="1" applyFill="1" applyBorder="1" applyAlignment="1" applyProtection="1">
      <alignment horizontal="right" vertical="center"/>
      <protection hidden="1"/>
    </xf>
    <xf numFmtId="166" fontId="7" fillId="8" borderId="16" xfId="0" applyNumberFormat="1" applyFont="1" applyFill="1" applyBorder="1" applyAlignment="1" applyProtection="1">
      <alignment horizontal="right" vertical="center"/>
      <protection hidden="1"/>
    </xf>
    <xf numFmtId="10" fontId="7" fillId="3" borderId="0" xfId="0" applyNumberFormat="1" applyFont="1" applyFill="1" applyAlignment="1" applyProtection="1">
      <alignment vertical="center"/>
      <protection hidden="1"/>
    </xf>
    <xf numFmtId="167" fontId="7" fillId="3" borderId="0" xfId="0" applyNumberFormat="1" applyFont="1" applyFill="1" applyAlignment="1" applyProtection="1">
      <alignment horizontal="right" vertical="center"/>
      <protection hidden="1"/>
    </xf>
    <xf numFmtId="166" fontId="0" fillId="3" borderId="50" xfId="0" applyNumberFormat="1" applyFill="1" applyBorder="1" applyAlignment="1" applyProtection="1">
      <alignment horizontal="right" vertical="center"/>
      <protection hidden="1"/>
    </xf>
    <xf numFmtId="167" fontId="0" fillId="4" borderId="39" xfId="0" applyNumberFormat="1" applyFill="1" applyBorder="1" applyAlignment="1" applyProtection="1">
      <alignment horizontal="center" vertical="center"/>
      <protection locked="0"/>
    </xf>
    <xf numFmtId="166" fontId="7" fillId="0" borderId="39" xfId="0" applyNumberFormat="1" applyFont="1" applyBorder="1" applyAlignment="1" applyProtection="1">
      <alignment horizontal="right" vertical="center"/>
      <protection hidden="1"/>
    </xf>
    <xf numFmtId="167" fontId="0" fillId="4" borderId="37" xfId="0" applyNumberFormat="1" applyFill="1" applyBorder="1" applyAlignment="1" applyProtection="1">
      <alignment horizontal="center" vertical="center"/>
      <protection locked="0"/>
    </xf>
    <xf numFmtId="166" fontId="7" fillId="0" borderId="37" xfId="0" applyNumberFormat="1" applyFont="1" applyBorder="1" applyAlignment="1" applyProtection="1">
      <alignment horizontal="right" vertical="center"/>
      <protection hidden="1"/>
    </xf>
    <xf numFmtId="167" fontId="0" fillId="4" borderId="33" xfId="0" applyNumberFormat="1" applyFill="1" applyBorder="1" applyAlignment="1" applyProtection="1">
      <alignment horizontal="center" vertical="center"/>
      <protection locked="0"/>
    </xf>
    <xf numFmtId="166" fontId="7" fillId="0" borderId="33" xfId="0" applyNumberFormat="1" applyFont="1" applyBorder="1" applyAlignment="1" applyProtection="1">
      <alignment horizontal="right" vertical="center"/>
      <protection hidden="1"/>
    </xf>
    <xf numFmtId="0" fontId="5" fillId="0" borderId="39" xfId="0" applyFont="1" applyBorder="1" applyAlignment="1">
      <alignment horizontal="left" vertical="center"/>
    </xf>
    <xf numFmtId="0" fontId="5" fillId="0" borderId="37" xfId="0" applyFont="1" applyBorder="1" applyAlignment="1">
      <alignment horizontal="left" vertical="center"/>
    </xf>
    <xf numFmtId="0" fontId="5" fillId="0" borderId="33" xfId="0" applyFont="1" applyBorder="1" applyAlignment="1">
      <alignment horizontal="left" vertical="center"/>
    </xf>
    <xf numFmtId="0" fontId="9" fillId="0" borderId="39" xfId="0" applyFont="1" applyBorder="1" applyAlignment="1" applyProtection="1">
      <alignment vertical="center"/>
      <protection hidden="1"/>
    </xf>
    <xf numFmtId="166" fontId="0" fillId="4" borderId="39" xfId="0" applyNumberFormat="1" applyFill="1" applyBorder="1" applyAlignment="1" applyProtection="1">
      <alignment horizontal="right" vertical="center"/>
      <protection hidden="1"/>
    </xf>
    <xf numFmtId="166" fontId="0" fillId="0" borderId="39" xfId="0" applyNumberFormat="1" applyBorder="1" applyAlignment="1" applyProtection="1">
      <alignment horizontal="right" vertical="center"/>
      <protection hidden="1"/>
    </xf>
    <xf numFmtId="0" fontId="9" fillId="0" borderId="37" xfId="0" applyFont="1" applyBorder="1" applyAlignment="1" applyProtection="1">
      <alignment vertical="center"/>
      <protection hidden="1"/>
    </xf>
    <xf numFmtId="166" fontId="0" fillId="4" borderId="37" xfId="0" applyNumberFormat="1" applyFill="1" applyBorder="1" applyAlignment="1" applyProtection="1">
      <alignment horizontal="right" vertical="center"/>
      <protection hidden="1"/>
    </xf>
    <xf numFmtId="166" fontId="0" fillId="0" borderId="37" xfId="0" applyNumberFormat="1" applyBorder="1" applyAlignment="1" applyProtection="1">
      <alignment horizontal="right" vertical="center"/>
      <protection hidden="1"/>
    </xf>
    <xf numFmtId="0" fontId="9" fillId="0" borderId="33" xfId="0" applyFont="1" applyBorder="1" applyAlignment="1" applyProtection="1">
      <alignment vertical="center"/>
      <protection hidden="1"/>
    </xf>
    <xf numFmtId="166" fontId="0" fillId="4" borderId="33" xfId="0" applyNumberFormat="1" applyFill="1" applyBorder="1" applyAlignment="1" applyProtection="1">
      <alignment horizontal="right" vertical="center"/>
      <protection hidden="1"/>
    </xf>
    <xf numFmtId="166" fontId="0" fillId="0" borderId="33" xfId="0" applyNumberFormat="1" applyBorder="1" applyAlignment="1" applyProtection="1">
      <alignment horizontal="right" vertical="center"/>
      <protection hidden="1"/>
    </xf>
    <xf numFmtId="16" fontId="31" fillId="8" borderId="0" xfId="0" quotePrefix="1" applyNumberFormat="1" applyFont="1" applyFill="1" applyAlignment="1" applyProtection="1">
      <alignment horizontal="left" vertical="center"/>
      <protection hidden="1"/>
    </xf>
    <xf numFmtId="0" fontId="0" fillId="0" borderId="35" xfId="0" applyBorder="1" applyAlignment="1" applyProtection="1">
      <alignment vertical="center"/>
      <protection hidden="1"/>
    </xf>
    <xf numFmtId="0" fontId="9" fillId="3" borderId="9" xfId="0" applyFont="1" applyFill="1" applyBorder="1" applyAlignment="1" applyProtection="1">
      <alignment vertical="top" wrapText="1"/>
      <protection hidden="1"/>
    </xf>
    <xf numFmtId="0" fontId="5" fillId="3" borderId="0" xfId="0" applyFont="1" applyFill="1" applyAlignment="1" applyProtection="1">
      <alignment vertical="top"/>
      <protection hidden="1"/>
    </xf>
    <xf numFmtId="0" fontId="5" fillId="3" borderId="6" xfId="0" applyFont="1" applyFill="1" applyBorder="1" applyAlignment="1" applyProtection="1">
      <alignment vertical="top"/>
      <protection hidden="1"/>
    </xf>
    <xf numFmtId="0" fontId="5" fillId="0" borderId="20" xfId="0" applyFont="1" applyBorder="1" applyAlignment="1" applyProtection="1">
      <alignment vertical="center"/>
      <protection hidden="1"/>
    </xf>
    <xf numFmtId="0" fontId="5" fillId="0" borderId="34" xfId="0" applyFont="1" applyBorder="1" applyAlignment="1" applyProtection="1">
      <alignment vertical="center"/>
      <protection hidden="1"/>
    </xf>
    <xf numFmtId="0" fontId="5" fillId="0" borderId="18" xfId="0" applyFont="1" applyBorder="1" applyAlignment="1" applyProtection="1">
      <alignment vertical="center"/>
      <protection hidden="1"/>
    </xf>
    <xf numFmtId="2" fontId="0" fillId="0" borderId="22" xfId="0" applyNumberFormat="1" applyBorder="1" applyAlignment="1" applyProtection="1">
      <alignment horizontal="center" vertical="center"/>
      <protection hidden="1"/>
    </xf>
    <xf numFmtId="2" fontId="0" fillId="0" borderId="36" xfId="0" applyNumberFormat="1" applyBorder="1" applyAlignment="1" applyProtection="1">
      <alignment horizontal="center" vertical="center"/>
      <protection hidden="1"/>
    </xf>
    <xf numFmtId="2" fontId="0" fillId="0" borderId="38" xfId="0" applyNumberFormat="1" applyBorder="1" applyAlignment="1" applyProtection="1">
      <alignment horizontal="center" vertical="center"/>
      <protection hidden="1"/>
    </xf>
    <xf numFmtId="0" fontId="9" fillId="3" borderId="7" xfId="0" applyFont="1" applyFill="1" applyBorder="1" applyAlignment="1" applyProtection="1">
      <alignment horizontal="center" vertical="top" wrapText="1"/>
      <protection hidden="1"/>
    </xf>
    <xf numFmtId="0" fontId="9" fillId="3" borderId="13" xfId="0" applyFont="1" applyFill="1" applyBorder="1" applyAlignment="1" applyProtection="1">
      <alignment horizontal="center" vertical="top" wrapText="1"/>
      <protection hidden="1"/>
    </xf>
    <xf numFmtId="0" fontId="12" fillId="0" borderId="0" xfId="0" applyFont="1" applyAlignment="1" applyProtection="1">
      <alignment horizontal="left" vertical="top"/>
      <protection locked="0" hidden="1"/>
    </xf>
    <xf numFmtId="0" fontId="0" fillId="0" borderId="0" xfId="0" applyAlignment="1" applyProtection="1">
      <alignment horizontal="center" vertical="center" wrapText="1"/>
      <protection locked="0" hidden="1"/>
    </xf>
    <xf numFmtId="0" fontId="7" fillId="0" borderId="0" xfId="0" applyFont="1" applyAlignment="1" applyProtection="1">
      <alignment horizontal="left" vertical="center"/>
      <protection locked="0" hidden="1"/>
    </xf>
    <xf numFmtId="0" fontId="16" fillId="0" borderId="2" xfId="0" applyFont="1" applyBorder="1" applyAlignment="1" applyProtection="1">
      <alignment horizontal="left"/>
      <protection locked="0" hidden="1"/>
    </xf>
    <xf numFmtId="0" fontId="7" fillId="0" borderId="11" xfId="0" applyFont="1" applyBorder="1" applyAlignment="1" applyProtection="1">
      <alignment horizontal="left" vertical="center"/>
      <protection locked="0" hidden="1"/>
    </xf>
    <xf numFmtId="0" fontId="0" fillId="0" borderId="11" xfId="0" applyBorder="1" applyAlignment="1" applyProtection="1">
      <alignment vertical="top"/>
      <protection locked="0" hidden="1"/>
    </xf>
    <xf numFmtId="0" fontId="16" fillId="0" borderId="5" xfId="0" applyFont="1" applyBorder="1" applyAlignment="1" applyProtection="1">
      <alignment horizontal="center" vertical="top" wrapText="1"/>
      <protection locked="0" hidden="1"/>
    </xf>
    <xf numFmtId="166" fontId="7" fillId="8" borderId="32" xfId="0" applyNumberFormat="1" applyFont="1" applyFill="1" applyBorder="1" applyAlignment="1" applyProtection="1">
      <alignment horizontal="right" vertical="center"/>
      <protection hidden="1"/>
    </xf>
    <xf numFmtId="166" fontId="0" fillId="8" borderId="52" xfId="0" applyNumberFormat="1" applyFill="1" applyBorder="1" applyAlignment="1" applyProtection="1">
      <alignment horizontal="right" vertical="center"/>
      <protection hidden="1"/>
    </xf>
    <xf numFmtId="166" fontId="0" fillId="3" borderId="56" xfId="0" applyNumberFormat="1" applyFill="1" applyBorder="1" applyAlignment="1" applyProtection="1">
      <alignment horizontal="right" vertical="center"/>
      <protection hidden="1"/>
    </xf>
    <xf numFmtId="166" fontId="0" fillId="3" borderId="32" xfId="0" applyNumberFormat="1" applyFill="1" applyBorder="1" applyAlignment="1" applyProtection="1">
      <alignment horizontal="right" vertical="center"/>
      <protection hidden="1"/>
    </xf>
    <xf numFmtId="166" fontId="0" fillId="3" borderId="32" xfId="0" applyNumberFormat="1" applyFill="1" applyBorder="1" applyAlignment="1" applyProtection="1">
      <alignment horizontal="center" vertical="center"/>
      <protection hidden="1"/>
    </xf>
    <xf numFmtId="166" fontId="7" fillId="3" borderId="30" xfId="0" applyNumberFormat="1" applyFont="1" applyFill="1" applyBorder="1" applyAlignment="1" applyProtection="1">
      <alignment horizontal="right" vertical="center"/>
      <protection hidden="1"/>
    </xf>
    <xf numFmtId="166" fontId="0" fillId="3" borderId="56" xfId="0" applyNumberFormat="1" applyFill="1" applyBorder="1" applyAlignment="1" applyProtection="1">
      <alignment horizontal="center" vertical="center"/>
      <protection hidden="1"/>
    </xf>
    <xf numFmtId="0" fontId="7" fillId="3" borderId="50" xfId="0" applyFont="1" applyFill="1" applyBorder="1" applyAlignment="1">
      <alignment vertical="center"/>
    </xf>
    <xf numFmtId="166" fontId="0" fillId="0" borderId="14" xfId="0" applyNumberFormat="1" applyBorder="1" applyAlignment="1" applyProtection="1">
      <alignment horizontal="right" vertical="top"/>
      <protection hidden="1"/>
    </xf>
    <xf numFmtId="4" fontId="0" fillId="0" borderId="15" xfId="0" applyNumberFormat="1" applyBorder="1" applyAlignment="1" applyProtection="1">
      <alignment horizontal="right" vertical="top"/>
      <protection locked="0" hidden="1"/>
    </xf>
    <xf numFmtId="16" fontId="0" fillId="0" borderId="43" xfId="0" quotePrefix="1" applyNumberFormat="1" applyBorder="1" applyAlignment="1" applyProtection="1">
      <alignment horizontal="left" vertical="top" wrapText="1"/>
      <protection hidden="1"/>
    </xf>
    <xf numFmtId="0" fontId="5" fillId="0" borderId="38" xfId="0" applyFont="1" applyBorder="1" applyAlignment="1" applyProtection="1">
      <alignment horizontal="center"/>
      <protection hidden="1"/>
    </xf>
    <xf numFmtId="0" fontId="0" fillId="0" borderId="1" xfId="0" applyBorder="1" applyAlignment="1" applyProtection="1">
      <alignment vertical="top"/>
      <protection hidden="1"/>
    </xf>
    <xf numFmtId="0" fontId="0" fillId="8" borderId="50" xfId="0" quotePrefix="1" applyFill="1" applyBorder="1" applyAlignment="1" applyProtection="1">
      <alignment horizontal="right" vertical="center"/>
      <protection hidden="1"/>
    </xf>
    <xf numFmtId="0" fontId="12" fillId="0" borderId="0" xfId="0" applyFont="1" applyAlignment="1" applyProtection="1">
      <alignment vertical="center"/>
      <protection locked="0" hidden="1"/>
    </xf>
    <xf numFmtId="0" fontId="7" fillId="3" borderId="3" xfId="0" applyFont="1" applyFill="1" applyBorder="1" applyAlignment="1" applyProtection="1">
      <alignment horizontal="right" vertical="top"/>
      <protection hidden="1"/>
    </xf>
    <xf numFmtId="0" fontId="5" fillId="0" borderId="0" xfId="0" applyFont="1" applyAlignment="1" applyProtection="1">
      <alignment vertical="top" wrapText="1"/>
      <protection hidden="1"/>
    </xf>
    <xf numFmtId="166" fontId="0" fillId="4" borderId="12" xfId="0" applyNumberFormat="1" applyFill="1" applyBorder="1" applyAlignment="1" applyProtection="1">
      <alignment vertical="center"/>
      <protection locked="0"/>
    </xf>
    <xf numFmtId="0" fontId="0" fillId="3" borderId="19" xfId="0" applyFill="1" applyBorder="1" applyAlignment="1" applyProtection="1">
      <alignment horizontal="left" vertical="center" wrapText="1"/>
      <protection hidden="1"/>
    </xf>
    <xf numFmtId="16" fontId="0" fillId="0" borderId="43" xfId="0" quotePrefix="1" applyNumberFormat="1" applyBorder="1" applyAlignment="1" applyProtection="1">
      <alignment horizontal="left" vertical="top"/>
      <protection hidden="1"/>
    </xf>
    <xf numFmtId="16" fontId="0" fillId="0" borderId="41" xfId="0" quotePrefix="1" applyNumberFormat="1" applyBorder="1" applyAlignment="1" applyProtection="1">
      <alignment horizontal="center" vertical="top" wrapText="1"/>
      <protection hidden="1"/>
    </xf>
    <xf numFmtId="16" fontId="0" fillId="0" borderId="21" xfId="0" quotePrefix="1" applyNumberFormat="1" applyBorder="1" applyAlignment="1" applyProtection="1">
      <alignment horizontal="left" vertical="top"/>
      <protection hidden="1"/>
    </xf>
    <xf numFmtId="16" fontId="5" fillId="0" borderId="21" xfId="0" quotePrefix="1" applyNumberFormat="1" applyFont="1" applyBorder="1" applyAlignment="1" applyProtection="1">
      <alignment horizontal="center"/>
      <protection hidden="1"/>
    </xf>
    <xf numFmtId="0" fontId="0" fillId="0" borderId="20" xfId="0" applyBorder="1" applyAlignment="1" applyProtection="1">
      <alignment horizontal="right" vertical="top"/>
      <protection hidden="1"/>
    </xf>
    <xf numFmtId="0" fontId="0" fillId="0" borderId="34" xfId="0" applyBorder="1" applyAlignment="1" applyProtection="1">
      <alignment vertical="top"/>
      <protection hidden="1"/>
    </xf>
    <xf numFmtId="0" fontId="0" fillId="0" borderId="48" xfId="0" quotePrefix="1" applyBorder="1" applyAlignment="1">
      <alignment vertical="top"/>
    </xf>
    <xf numFmtId="0" fontId="0" fillId="4" borderId="18" xfId="0" quotePrefix="1" applyFill="1" applyBorder="1" applyAlignment="1" applyProtection="1">
      <alignment vertical="top"/>
      <protection locked="0"/>
    </xf>
    <xf numFmtId="16" fontId="31" fillId="8" borderId="30" xfId="0" quotePrefix="1" applyNumberFormat="1" applyFont="1" applyFill="1" applyBorder="1" applyAlignment="1" applyProtection="1">
      <alignment vertical="center"/>
      <protection hidden="1"/>
    </xf>
    <xf numFmtId="16" fontId="7" fillId="0" borderId="9" xfId="0" quotePrefix="1" applyNumberFormat="1" applyFont="1" applyBorder="1" applyAlignment="1" applyProtection="1">
      <alignment vertical="top"/>
      <protection hidden="1"/>
    </xf>
    <xf numFmtId="16" fontId="7" fillId="0" borderId="10" xfId="0" quotePrefix="1" applyNumberFormat="1" applyFont="1" applyBorder="1" applyAlignment="1" applyProtection="1">
      <alignment vertical="top"/>
      <protection hidden="1"/>
    </xf>
    <xf numFmtId="16" fontId="0" fillId="0" borderId="8" xfId="0" quotePrefix="1" applyNumberFormat="1" applyBorder="1" applyAlignment="1" applyProtection="1">
      <alignment vertical="top"/>
      <protection hidden="1"/>
    </xf>
    <xf numFmtId="0" fontId="0" fillId="0" borderId="36" xfId="0" applyBorder="1" applyAlignment="1" applyProtection="1">
      <alignment vertical="center"/>
      <protection hidden="1"/>
    </xf>
    <xf numFmtId="16" fontId="7" fillId="0" borderId="21" xfId="0" quotePrefix="1" applyNumberFormat="1" applyFont="1" applyBorder="1" applyAlignment="1" applyProtection="1">
      <alignment vertical="top"/>
      <protection hidden="1"/>
    </xf>
    <xf numFmtId="16" fontId="0" fillId="0" borderId="43" xfId="0" quotePrefix="1" applyNumberFormat="1" applyBorder="1" applyAlignment="1" applyProtection="1">
      <alignment vertical="top"/>
      <protection hidden="1"/>
    </xf>
    <xf numFmtId="16" fontId="20" fillId="0" borderId="9" xfId="0" quotePrefix="1" applyNumberFormat="1" applyFont="1" applyBorder="1" applyAlignment="1" applyProtection="1">
      <alignment vertical="center"/>
      <protection hidden="1"/>
    </xf>
    <xf numFmtId="16" fontId="20" fillId="0" borderId="10" xfId="0" quotePrefix="1" applyNumberFormat="1" applyFont="1" applyBorder="1" applyAlignment="1" applyProtection="1">
      <alignment vertical="center"/>
      <protection hidden="1"/>
    </xf>
    <xf numFmtId="0" fontId="0" fillId="0" borderId="48" xfId="0" applyBorder="1" applyAlignment="1" applyProtection="1">
      <alignment vertical="top"/>
      <protection hidden="1"/>
    </xf>
    <xf numFmtId="0" fontId="5" fillId="0" borderId="3" xfId="2" applyFont="1" applyBorder="1" applyAlignment="1" applyProtection="1">
      <alignment vertical="top"/>
      <protection hidden="1"/>
    </xf>
    <xf numFmtId="0" fontId="5" fillId="0" borderId="6" xfId="2" applyFont="1" applyBorder="1" applyAlignment="1" applyProtection="1">
      <alignment vertical="top"/>
      <protection hidden="1"/>
    </xf>
    <xf numFmtId="0" fontId="20" fillId="3" borderId="9" xfId="2" applyFont="1" applyFill="1" applyBorder="1" applyAlignment="1" applyProtection="1">
      <alignment vertical="top"/>
      <protection hidden="1"/>
    </xf>
    <xf numFmtId="0" fontId="7" fillId="4" borderId="21" xfId="0" applyFont="1" applyFill="1" applyBorder="1" applyAlignment="1" applyProtection="1">
      <alignment horizontal="left" vertical="center"/>
      <protection locked="0"/>
    </xf>
    <xf numFmtId="10" fontId="0" fillId="0" borderId="1" xfId="0" quotePrefix="1" applyNumberFormat="1" applyBorder="1" applyAlignment="1" applyProtection="1">
      <alignment horizontal="center" vertical="top"/>
      <protection hidden="1"/>
    </xf>
    <xf numFmtId="16" fontId="20" fillId="8" borderId="50" xfId="0" quotePrefix="1" applyNumberFormat="1" applyFont="1" applyFill="1" applyBorder="1" applyAlignment="1" applyProtection="1">
      <alignment horizontal="left" vertical="center"/>
      <protection hidden="1"/>
    </xf>
    <xf numFmtId="16" fontId="9" fillId="3" borderId="4" xfId="0" applyNumberFormat="1" applyFont="1" applyFill="1" applyBorder="1" applyAlignment="1" applyProtection="1">
      <alignment horizontal="center" vertical="top" wrapText="1"/>
      <protection hidden="1"/>
    </xf>
    <xf numFmtId="0" fontId="7" fillId="0" borderId="2" xfId="0" applyFont="1" applyBorder="1" applyAlignment="1" applyProtection="1">
      <alignment vertical="top"/>
      <protection hidden="1"/>
    </xf>
    <xf numFmtId="16" fontId="7" fillId="0" borderId="2" xfId="0" quotePrefix="1" applyNumberFormat="1" applyFont="1" applyBorder="1" applyAlignment="1" applyProtection="1">
      <alignment vertical="top"/>
      <protection hidden="1"/>
    </xf>
    <xf numFmtId="16" fontId="0" fillId="0" borderId="48" xfId="0" quotePrefix="1" applyNumberFormat="1" applyBorder="1" applyAlignment="1" applyProtection="1">
      <alignment vertical="top"/>
      <protection hidden="1"/>
    </xf>
    <xf numFmtId="16" fontId="9" fillId="0" borderId="43" xfId="0" quotePrefix="1" applyNumberFormat="1" applyFont="1" applyBorder="1" applyAlignment="1" applyProtection="1">
      <alignment vertical="top"/>
      <protection hidden="1"/>
    </xf>
    <xf numFmtId="16" fontId="21" fillId="0" borderId="43" xfId="0" quotePrefix="1" applyNumberFormat="1" applyFont="1" applyBorder="1" applyAlignment="1" applyProtection="1">
      <alignment vertical="top"/>
      <protection hidden="1"/>
    </xf>
    <xf numFmtId="16" fontId="9" fillId="0" borderId="38" xfId="0" quotePrefix="1" applyNumberFormat="1" applyFont="1" applyBorder="1" applyAlignment="1" applyProtection="1">
      <alignment vertical="top"/>
      <protection hidden="1"/>
    </xf>
    <xf numFmtId="0" fontId="7" fillId="0" borderId="19" xfId="0" applyFont="1" applyBorder="1" applyAlignment="1" applyProtection="1">
      <alignment vertical="top" wrapText="1"/>
      <protection hidden="1"/>
    </xf>
    <xf numFmtId="4" fontId="7" fillId="0" borderId="38" xfId="0" applyNumberFormat="1" applyFont="1" applyBorder="1" applyAlignment="1" applyProtection="1">
      <alignment horizontal="center" vertical="center"/>
      <protection hidden="1"/>
    </xf>
    <xf numFmtId="49" fontId="0" fillId="0" borderId="0" xfId="0" applyNumberFormat="1" applyAlignment="1" applyProtection="1">
      <alignment vertical="top"/>
      <protection hidden="1"/>
    </xf>
    <xf numFmtId="49" fontId="6" fillId="0" borderId="0" xfId="0" applyNumberFormat="1" applyFont="1" applyAlignment="1" applyProtection="1">
      <alignment horizontal="center" vertical="center" wrapText="1"/>
      <protection hidden="1"/>
    </xf>
    <xf numFmtId="49" fontId="7" fillId="0" borderId="3" xfId="0" applyNumberFormat="1" applyFont="1" applyBorder="1" applyAlignment="1" applyProtection="1">
      <alignment vertical="center"/>
      <protection hidden="1"/>
    </xf>
    <xf numFmtId="49" fontId="7" fillId="0" borderId="0" xfId="0" quotePrefix="1" applyNumberFormat="1" applyFont="1" applyAlignment="1" applyProtection="1">
      <alignment vertical="top"/>
      <protection hidden="1"/>
    </xf>
    <xf numFmtId="49" fontId="9" fillId="0" borderId="8" xfId="0" applyNumberFormat="1" applyFont="1" applyBorder="1" applyAlignment="1" applyProtection="1">
      <alignment vertical="center"/>
      <protection hidden="1"/>
    </xf>
    <xf numFmtId="49" fontId="9" fillId="0" borderId="14" xfId="0" quotePrefix="1" applyNumberFormat="1" applyFont="1" applyBorder="1" applyAlignment="1" applyProtection="1">
      <alignment horizontal="left" vertical="top"/>
      <protection hidden="1"/>
    </xf>
    <xf numFmtId="49" fontId="9" fillId="0" borderId="37" xfId="0" quotePrefix="1" applyNumberFormat="1" applyFont="1" applyBorder="1" applyAlignment="1" applyProtection="1">
      <alignment horizontal="left" vertical="top"/>
      <protection hidden="1"/>
    </xf>
    <xf numFmtId="49" fontId="5" fillId="0" borderId="33" xfId="0" quotePrefix="1" applyNumberFormat="1" applyFont="1" applyBorder="1" applyAlignment="1" applyProtection="1">
      <alignment horizontal="right" vertical="top"/>
      <protection hidden="1"/>
    </xf>
    <xf numFmtId="49" fontId="5" fillId="0" borderId="9" xfId="0" quotePrefix="1" applyNumberFormat="1" applyFont="1" applyBorder="1" applyAlignment="1" applyProtection="1">
      <alignment horizontal="right" vertical="top"/>
      <protection hidden="1"/>
    </xf>
    <xf numFmtId="49" fontId="5" fillId="0" borderId="37" xfId="0" applyNumberFormat="1" applyFont="1" applyBorder="1" applyAlignment="1" applyProtection="1">
      <alignment horizontal="right" vertical="top"/>
      <protection hidden="1"/>
    </xf>
    <xf numFmtId="49" fontId="5" fillId="0" borderId="15" xfId="0" applyNumberFormat="1" applyFont="1" applyBorder="1" applyAlignment="1" applyProtection="1">
      <alignment horizontal="right" vertical="top"/>
      <protection hidden="1"/>
    </xf>
    <xf numFmtId="49" fontId="5" fillId="0" borderId="45" xfId="0" quotePrefix="1" applyNumberFormat="1" applyFont="1" applyBorder="1" applyAlignment="1" applyProtection="1">
      <alignment horizontal="right" vertical="top"/>
      <protection hidden="1"/>
    </xf>
    <xf numFmtId="49" fontId="5" fillId="0" borderId="15" xfId="0" quotePrefix="1" applyNumberFormat="1" applyFont="1" applyBorder="1" applyAlignment="1" applyProtection="1">
      <alignment horizontal="right" vertical="top"/>
      <protection hidden="1"/>
    </xf>
    <xf numFmtId="49" fontId="5" fillId="0" borderId="37" xfId="0" quotePrefix="1" applyNumberFormat="1" applyFont="1" applyBorder="1" applyAlignment="1" applyProtection="1">
      <alignment horizontal="right" vertical="top"/>
      <protection hidden="1"/>
    </xf>
    <xf numFmtId="49" fontId="9" fillId="0" borderId="14" xfId="0" applyNumberFormat="1" applyFont="1" applyBorder="1" applyAlignment="1" applyProtection="1">
      <alignment horizontal="left" vertical="top"/>
      <protection hidden="1"/>
    </xf>
    <xf numFmtId="49" fontId="5" fillId="0" borderId="0" xfId="0" quotePrefix="1" applyNumberFormat="1" applyFont="1" applyAlignment="1" applyProtection="1">
      <alignment horizontal="left" vertical="top"/>
      <protection hidden="1"/>
    </xf>
    <xf numFmtId="49" fontId="9" fillId="0" borderId="39" xfId="0" quotePrefix="1" applyNumberFormat="1" applyFont="1" applyBorder="1" applyAlignment="1" applyProtection="1">
      <alignment horizontal="left" vertical="top"/>
      <protection hidden="1"/>
    </xf>
    <xf numFmtId="49" fontId="5" fillId="0" borderId="12" xfId="0" quotePrefix="1" applyNumberFormat="1" applyFont="1" applyBorder="1" applyAlignment="1" applyProtection="1">
      <alignment horizontal="right" vertical="top"/>
      <protection hidden="1"/>
    </xf>
    <xf numFmtId="49" fontId="9" fillId="0" borderId="1" xfId="0" quotePrefix="1" applyNumberFormat="1" applyFont="1" applyBorder="1" applyAlignment="1" applyProtection="1">
      <alignment horizontal="left" vertical="top"/>
      <protection hidden="1"/>
    </xf>
    <xf numFmtId="49" fontId="5" fillId="0" borderId="1" xfId="0" quotePrefix="1" applyNumberFormat="1" applyFont="1" applyBorder="1" applyAlignment="1" applyProtection="1">
      <alignment horizontal="left" vertical="top"/>
      <protection hidden="1"/>
    </xf>
    <xf numFmtId="49" fontId="0" fillId="0" borderId="3" xfId="0" applyNumberFormat="1" applyBorder="1" applyAlignment="1" applyProtection="1">
      <alignment vertical="top"/>
      <protection hidden="1"/>
    </xf>
    <xf numFmtId="49" fontId="9" fillId="8" borderId="31" xfId="0" quotePrefix="1" applyNumberFormat="1" applyFont="1" applyFill="1" applyBorder="1" applyAlignment="1" applyProtection="1">
      <alignment horizontal="left" vertical="center"/>
      <protection hidden="1"/>
    </xf>
    <xf numFmtId="49" fontId="39" fillId="4" borderId="1" xfId="0" quotePrefix="1" applyNumberFormat="1" applyFont="1" applyFill="1" applyBorder="1" applyAlignment="1" applyProtection="1">
      <alignment vertical="center"/>
      <protection hidden="1"/>
    </xf>
    <xf numFmtId="49" fontId="0" fillId="0" borderId="14" xfId="0" applyNumberFormat="1" applyBorder="1" applyAlignment="1" applyProtection="1">
      <alignment vertical="top"/>
      <protection hidden="1"/>
    </xf>
    <xf numFmtId="49" fontId="0" fillId="0" borderId="9" xfId="0" applyNumberFormat="1" applyBorder="1" applyAlignment="1" applyProtection="1">
      <alignment vertical="top"/>
      <protection hidden="1"/>
    </xf>
    <xf numFmtId="0" fontId="16" fillId="0" borderId="9" xfId="0" applyFont="1" applyBorder="1" applyAlignment="1" applyProtection="1">
      <alignment vertical="top"/>
      <protection hidden="1"/>
    </xf>
    <xf numFmtId="0" fontId="40" fillId="0" borderId="0" xfId="0" applyFont="1" applyAlignment="1" applyProtection="1">
      <alignment vertical="top"/>
      <protection hidden="1"/>
    </xf>
    <xf numFmtId="0" fontId="41" fillId="0" borderId="0" xfId="0" applyFont="1" applyAlignment="1" applyProtection="1">
      <alignment horizontal="right" vertical="top"/>
      <protection hidden="1"/>
    </xf>
    <xf numFmtId="0" fontId="41" fillId="0" borderId="0" xfId="0" applyFont="1" applyAlignment="1" applyProtection="1">
      <alignment vertical="top"/>
      <protection hidden="1"/>
    </xf>
    <xf numFmtId="0" fontId="42" fillId="0" borderId="0" xfId="0" applyFont="1" applyAlignment="1" applyProtection="1">
      <alignment horizontal="right" vertical="top"/>
      <protection hidden="1"/>
    </xf>
    <xf numFmtId="0" fontId="43" fillId="0" borderId="0" xfId="0" applyFont="1" applyAlignment="1" applyProtection="1">
      <alignment vertical="top"/>
      <protection hidden="1"/>
    </xf>
    <xf numFmtId="0" fontId="43" fillId="0" borderId="0" xfId="0" applyFont="1" applyAlignment="1" applyProtection="1">
      <alignment vertical="center"/>
      <protection hidden="1"/>
    </xf>
    <xf numFmtId="0" fontId="43" fillId="0" borderId="0" xfId="0" applyFont="1"/>
    <xf numFmtId="0" fontId="45" fillId="0" borderId="9" xfId="0" applyFont="1" applyBorder="1" applyAlignment="1" applyProtection="1">
      <alignment horizontal="left" vertical="center"/>
      <protection locked="0"/>
    </xf>
    <xf numFmtId="0" fontId="0" fillId="0" borderId="0" xfId="0" applyAlignment="1" applyProtection="1">
      <alignment horizontal="right" vertical="top"/>
      <protection hidden="1"/>
    </xf>
    <xf numFmtId="0" fontId="12" fillId="0" borderId="0" xfId="0" applyFont="1" applyAlignment="1" applyProtection="1">
      <alignment vertical="top"/>
      <protection locked="0" hidden="1"/>
    </xf>
    <xf numFmtId="0" fontId="16" fillId="0" borderId="0" xfId="0" applyFont="1" applyAlignment="1" applyProtection="1">
      <alignment vertical="center"/>
      <protection locked="0" hidden="1"/>
    </xf>
    <xf numFmtId="0" fontId="16" fillId="0" borderId="0" xfId="0" applyFont="1" applyProtection="1">
      <protection locked="0" hidden="1"/>
    </xf>
    <xf numFmtId="4" fontId="0" fillId="0" borderId="0" xfId="0" applyNumberFormat="1" applyAlignment="1" applyProtection="1">
      <alignment vertical="top" wrapText="1"/>
      <protection locked="0" hidden="1"/>
    </xf>
    <xf numFmtId="4" fontId="0" fillId="0" borderId="0" xfId="0" applyNumberFormat="1" applyAlignment="1" applyProtection="1">
      <alignment vertical="center" wrapText="1"/>
      <protection locked="0" hidden="1"/>
    </xf>
    <xf numFmtId="0" fontId="17" fillId="0" borderId="0" xfId="0" applyFont="1" applyProtection="1">
      <protection locked="0" hidden="1"/>
    </xf>
    <xf numFmtId="0" fontId="16" fillId="0" borderId="0" xfId="0" applyFont="1" applyAlignment="1" applyProtection="1">
      <alignment vertical="top" wrapText="1"/>
      <protection locked="0" hidden="1"/>
    </xf>
    <xf numFmtId="49" fontId="5" fillId="0" borderId="55" xfId="0" applyNumberFormat="1" applyFont="1" applyBorder="1" applyAlignment="1" applyProtection="1">
      <alignment vertical="center"/>
      <protection hidden="1"/>
    </xf>
    <xf numFmtId="0" fontId="0" fillId="0" borderId="35" xfId="0" applyBorder="1" applyAlignment="1" applyProtection="1">
      <alignment horizontal="center" vertical="center"/>
      <protection hidden="1"/>
    </xf>
    <xf numFmtId="16" fontId="0" fillId="0" borderId="20" xfId="0" quotePrefix="1" applyNumberFormat="1" applyBorder="1" applyAlignment="1" applyProtection="1">
      <alignment horizontal="left" vertical="top"/>
      <protection hidden="1"/>
    </xf>
    <xf numFmtId="0" fontId="0" fillId="3" borderId="0" xfId="0" applyFill="1" applyAlignment="1">
      <alignment vertical="center"/>
    </xf>
    <xf numFmtId="0" fontId="7" fillId="0" borderId="8" xfId="0" applyFont="1" applyBorder="1"/>
    <xf numFmtId="0" fontId="5" fillId="0" borderId="2" xfId="0" applyFont="1" applyBorder="1" applyAlignment="1">
      <alignment vertical="center"/>
    </xf>
    <xf numFmtId="0" fontId="0" fillId="0" borderId="4" xfId="0" applyBorder="1"/>
    <xf numFmtId="0" fontId="5" fillId="0" borderId="18" xfId="0" applyFont="1" applyBorder="1" applyAlignment="1">
      <alignment vertical="center"/>
    </xf>
    <xf numFmtId="0" fontId="0" fillId="0" borderId="38" xfId="0" applyBorder="1"/>
    <xf numFmtId="0" fontId="31" fillId="3" borderId="0" xfId="0" applyFont="1" applyFill="1" applyAlignment="1">
      <alignment vertical="center"/>
    </xf>
    <xf numFmtId="0" fontId="0" fillId="3" borderId="0" xfId="0" applyFill="1"/>
    <xf numFmtId="4" fontId="46" fillId="0" borderId="1" xfId="0" applyNumberFormat="1" applyFont="1" applyBorder="1" applyAlignment="1" applyProtection="1">
      <alignment vertical="top"/>
      <protection locked="0"/>
    </xf>
    <xf numFmtId="4" fontId="46" fillId="0" borderId="1" xfId="0" applyNumberFormat="1" applyFont="1" applyBorder="1" applyAlignment="1" applyProtection="1">
      <alignment horizontal="right" vertical="top"/>
      <protection locked="0"/>
    </xf>
    <xf numFmtId="0" fontId="5" fillId="0" borderId="38" xfId="0" applyFont="1" applyBorder="1" applyAlignment="1" applyProtection="1">
      <alignment horizontal="right" vertical="top"/>
      <protection hidden="1"/>
    </xf>
    <xf numFmtId="49" fontId="5" fillId="0" borderId="8" xfId="0" applyNumberFormat="1" applyFont="1" applyBorder="1" applyAlignment="1" applyProtection="1">
      <alignment vertical="center"/>
      <protection hidden="1"/>
    </xf>
    <xf numFmtId="0" fontId="7" fillId="0" borderId="10" xfId="0" applyFont="1" applyBorder="1" applyAlignment="1">
      <alignment horizontal="right" vertical="center"/>
    </xf>
    <xf numFmtId="0" fontId="28" fillId="0" borderId="0" xfId="0" applyFont="1" applyAlignment="1" applyProtection="1">
      <alignment vertical="top"/>
      <protection locked="0" hidden="1"/>
    </xf>
    <xf numFmtId="0" fontId="32" fillId="0" borderId="0" xfId="0" applyFont="1" applyAlignment="1" applyProtection="1">
      <alignment vertical="center"/>
      <protection locked="0" hidden="1"/>
    </xf>
    <xf numFmtId="0" fontId="5" fillId="0" borderId="0" xfId="0" applyFont="1" applyAlignment="1" applyProtection="1">
      <alignment horizontal="center" vertical="top" wrapText="1"/>
      <protection locked="0"/>
    </xf>
    <xf numFmtId="0" fontId="9" fillId="8" borderId="0" xfId="0" applyFont="1" applyFill="1" applyAlignment="1" applyProtection="1">
      <alignment vertical="center"/>
      <protection hidden="1"/>
    </xf>
    <xf numFmtId="166" fontId="0" fillId="8" borderId="31" xfId="0" applyNumberFormat="1" applyFill="1" applyBorder="1" applyAlignment="1" applyProtection="1">
      <alignment horizontal="right" vertical="center"/>
      <protection hidden="1"/>
    </xf>
    <xf numFmtId="0" fontId="7" fillId="3" borderId="3" xfId="0" applyFont="1" applyFill="1" applyBorder="1" applyAlignment="1" applyProtection="1">
      <alignment vertical="top"/>
      <protection hidden="1"/>
    </xf>
    <xf numFmtId="0" fontId="5" fillId="3" borderId="6" xfId="0" applyFont="1" applyFill="1" applyBorder="1" applyAlignment="1" applyProtection="1">
      <alignment horizontal="left" vertical="center"/>
      <protection hidden="1"/>
    </xf>
    <xf numFmtId="0" fontId="5" fillId="0" borderId="18" xfId="0" applyFont="1" applyBorder="1" applyAlignment="1" applyProtection="1">
      <alignment vertical="top"/>
      <protection hidden="1"/>
    </xf>
    <xf numFmtId="0" fontId="9" fillId="11" borderId="0" xfId="2" applyFont="1" applyFill="1" applyAlignment="1" applyProtection="1">
      <alignment horizontal="center" vertical="top" wrapText="1"/>
      <protection hidden="1"/>
    </xf>
    <xf numFmtId="0" fontId="7" fillId="11" borderId="0" xfId="0" applyFont="1" applyFill="1" applyAlignment="1" applyProtection="1">
      <alignment vertical="top" wrapText="1"/>
      <protection hidden="1"/>
    </xf>
    <xf numFmtId="0" fontId="7" fillId="11" borderId="0" xfId="0" applyFont="1" applyFill="1" applyAlignment="1" applyProtection="1">
      <alignment vertical="top"/>
      <protection hidden="1"/>
    </xf>
    <xf numFmtId="166" fontId="0" fillId="0" borderId="37" xfId="0" applyNumberFormat="1" applyBorder="1" applyAlignment="1" applyProtection="1">
      <alignment vertical="top"/>
      <protection hidden="1"/>
    </xf>
    <xf numFmtId="166" fontId="0" fillId="0" borderId="33" xfId="0" applyNumberFormat="1" applyBorder="1" applyAlignment="1" applyProtection="1">
      <alignment vertical="top"/>
      <protection hidden="1"/>
    </xf>
    <xf numFmtId="0" fontId="9" fillId="0" borderId="2" xfId="0" applyFont="1" applyBorder="1" applyAlignment="1" applyProtection="1">
      <alignment vertical="center"/>
      <protection hidden="1"/>
    </xf>
    <xf numFmtId="0" fontId="9" fillId="0" borderId="3" xfId="0" applyFont="1" applyBorder="1" applyAlignment="1" applyProtection="1">
      <alignment vertical="center"/>
      <protection hidden="1"/>
    </xf>
    <xf numFmtId="0" fontId="0" fillId="3" borderId="8" xfId="0" applyFill="1" applyBorder="1" applyAlignment="1" applyProtection="1">
      <alignment vertical="top"/>
      <protection hidden="1"/>
    </xf>
    <xf numFmtId="0" fontId="9" fillId="0" borderId="5" xfId="0" applyFont="1" applyBorder="1" applyAlignment="1" applyProtection="1">
      <alignment vertical="top" wrapText="1"/>
      <protection hidden="1"/>
    </xf>
    <xf numFmtId="0" fontId="9" fillId="0" borderId="6" xfId="0" applyFont="1" applyBorder="1" applyAlignment="1" applyProtection="1">
      <alignment vertical="top" wrapText="1"/>
      <protection hidden="1"/>
    </xf>
    <xf numFmtId="0" fontId="10" fillId="0" borderId="3" xfId="2" applyFont="1" applyBorder="1" applyAlignment="1" applyProtection="1">
      <alignment horizontal="right" vertical="center" wrapText="1"/>
      <protection hidden="1"/>
    </xf>
    <xf numFmtId="0" fontId="10" fillId="0" borderId="4" xfId="2" applyFont="1" applyBorder="1" applyAlignment="1" applyProtection="1">
      <alignment horizontal="right" vertical="center" wrapText="1"/>
      <protection hidden="1"/>
    </xf>
    <xf numFmtId="166" fontId="0" fillId="0" borderId="58" xfId="0" applyNumberFormat="1" applyBorder="1" applyAlignment="1" applyProtection="1">
      <alignment vertical="top"/>
      <protection hidden="1"/>
    </xf>
    <xf numFmtId="166" fontId="0" fillId="0" borderId="58" xfId="0" quotePrefix="1" applyNumberFormat="1" applyBorder="1" applyAlignment="1" applyProtection="1">
      <alignment horizontal="right" vertical="top"/>
      <protection hidden="1"/>
    </xf>
    <xf numFmtId="166" fontId="0" fillId="0" borderId="58" xfId="0" applyNumberFormat="1" applyBorder="1" applyAlignment="1" applyProtection="1">
      <alignment horizontal="right" vertical="top"/>
      <protection hidden="1"/>
    </xf>
    <xf numFmtId="166" fontId="7" fillId="0" borderId="58" xfId="0" applyNumberFormat="1" applyFont="1" applyBorder="1" applyAlignment="1" applyProtection="1">
      <alignment horizontal="right" vertical="top"/>
      <protection hidden="1"/>
    </xf>
    <xf numFmtId="0" fontId="9" fillId="0" borderId="45" xfId="0" applyFont="1" applyBorder="1" applyAlignment="1" applyProtection="1">
      <alignment vertical="top"/>
      <protection hidden="1"/>
    </xf>
    <xf numFmtId="0" fontId="5" fillId="0" borderId="48" xfId="0" applyFont="1" applyBorder="1" applyAlignment="1" applyProtection="1">
      <alignment vertical="top"/>
      <protection hidden="1"/>
    </xf>
    <xf numFmtId="0" fontId="9" fillId="0" borderId="18" xfId="0" applyFont="1" applyBorder="1" applyAlignment="1" applyProtection="1">
      <alignment vertical="top"/>
      <protection hidden="1"/>
    </xf>
    <xf numFmtId="0" fontId="9" fillId="0" borderId="19" xfId="0" applyFont="1" applyBorder="1" applyAlignment="1" applyProtection="1">
      <alignment vertical="top"/>
      <protection hidden="1"/>
    </xf>
    <xf numFmtId="166" fontId="0" fillId="0" borderId="14" xfId="0" applyNumberFormat="1" applyBorder="1" applyAlignment="1" applyProtection="1">
      <alignment vertical="top"/>
      <protection hidden="1"/>
    </xf>
    <xf numFmtId="166" fontId="0" fillId="0" borderId="14" xfId="0" quotePrefix="1" applyNumberFormat="1" applyBorder="1" applyAlignment="1" applyProtection="1">
      <alignment horizontal="right" vertical="top"/>
      <protection hidden="1"/>
    </xf>
    <xf numFmtId="166" fontId="7" fillId="0" borderId="14" xfId="0" applyNumberFormat="1" applyFont="1" applyBorder="1" applyAlignment="1" applyProtection="1">
      <alignment horizontal="right" vertical="top"/>
      <protection hidden="1"/>
    </xf>
    <xf numFmtId="166" fontId="0" fillId="0" borderId="15" xfId="0" applyNumberFormat="1" applyBorder="1" applyAlignment="1" applyProtection="1">
      <alignment vertical="top"/>
      <protection hidden="1"/>
    </xf>
    <xf numFmtId="166" fontId="0" fillId="0" borderId="15" xfId="0" quotePrefix="1" applyNumberFormat="1" applyBorder="1" applyAlignment="1" applyProtection="1">
      <alignment horizontal="right" vertical="top"/>
      <protection hidden="1"/>
    </xf>
    <xf numFmtId="166" fontId="0" fillId="0" borderId="15" xfId="0" applyNumberFormat="1" applyBorder="1" applyAlignment="1" applyProtection="1">
      <alignment horizontal="right" vertical="top"/>
      <protection hidden="1"/>
    </xf>
    <xf numFmtId="166" fontId="7" fillId="0" borderId="15" xfId="0" applyNumberFormat="1" applyFont="1" applyBorder="1" applyAlignment="1" applyProtection="1">
      <alignment horizontal="right" vertical="top"/>
      <protection hidden="1"/>
    </xf>
    <xf numFmtId="166" fontId="8" fillId="0" borderId="14" xfId="0" applyNumberFormat="1" applyFont="1" applyBorder="1" applyAlignment="1" applyProtection="1">
      <alignment vertical="top"/>
      <protection hidden="1"/>
    </xf>
    <xf numFmtId="0" fontId="0" fillId="0" borderId="9" xfId="2" applyFont="1" applyBorder="1" applyAlignment="1" applyProtection="1">
      <alignment vertical="top" wrapText="1"/>
      <protection hidden="1"/>
    </xf>
    <xf numFmtId="0" fontId="0" fillId="0" borderId="10" xfId="2" applyFont="1" applyBorder="1" applyAlignment="1" applyProtection="1">
      <alignment vertical="top" wrapText="1"/>
      <protection hidden="1"/>
    </xf>
    <xf numFmtId="0" fontId="29" fillId="0" borderId="43" xfId="1" quotePrefix="1" applyFont="1" applyBorder="1" applyAlignment="1" applyProtection="1">
      <alignment horizontal="center" vertical="top"/>
      <protection hidden="1"/>
    </xf>
    <xf numFmtId="44" fontId="0" fillId="0" borderId="0" xfId="6" applyFont="1"/>
    <xf numFmtId="0" fontId="7" fillId="0" borderId="0" xfId="0" applyFont="1"/>
    <xf numFmtId="166" fontId="7" fillId="0" borderId="0" xfId="0" applyNumberFormat="1" applyFont="1"/>
    <xf numFmtId="166" fontId="0" fillId="0" borderId="0" xfId="0" applyNumberFormat="1"/>
    <xf numFmtId="16" fontId="0" fillId="0" borderId="0" xfId="0" applyNumberFormat="1"/>
    <xf numFmtId="0" fontId="0" fillId="12" borderId="60" xfId="0" applyFill="1" applyBorder="1"/>
    <xf numFmtId="0" fontId="0" fillId="12" borderId="61" xfId="0" applyFill="1" applyBorder="1"/>
    <xf numFmtId="166" fontId="0" fillId="12" borderId="61" xfId="0" applyNumberFormat="1" applyFill="1" applyBorder="1"/>
    <xf numFmtId="0" fontId="47" fillId="0" borderId="0" xfId="0" applyFont="1"/>
    <xf numFmtId="0" fontId="48" fillId="0" borderId="38" xfId="0" applyFont="1" applyBorder="1" applyAlignment="1" applyProtection="1">
      <alignment vertical="top"/>
      <protection hidden="1"/>
    </xf>
    <xf numFmtId="0" fontId="7" fillId="0" borderId="3" xfId="2" quotePrefix="1" applyFont="1" applyBorder="1" applyAlignment="1" applyProtection="1">
      <alignment vertical="center"/>
      <protection hidden="1"/>
    </xf>
    <xf numFmtId="0" fontId="0" fillId="2" borderId="19" xfId="0" applyFill="1" applyBorder="1" applyAlignment="1" applyProtection="1">
      <alignment horizontal="left" vertical="center"/>
      <protection hidden="1"/>
    </xf>
    <xf numFmtId="0" fontId="0" fillId="2" borderId="21" xfId="0" applyFill="1" applyBorder="1" applyAlignment="1" applyProtection="1">
      <alignment horizontal="left" vertical="center"/>
      <protection hidden="1"/>
    </xf>
    <xf numFmtId="0" fontId="0" fillId="2" borderId="35" xfId="0" applyFill="1" applyBorder="1" applyAlignment="1" applyProtection="1">
      <alignment horizontal="left" vertical="center"/>
      <protection hidden="1"/>
    </xf>
    <xf numFmtId="0" fontId="0" fillId="2" borderId="43" xfId="0" applyFill="1" applyBorder="1" applyAlignment="1" applyProtection="1">
      <alignment horizontal="left" vertical="center"/>
      <protection hidden="1"/>
    </xf>
    <xf numFmtId="0" fontId="7" fillId="2" borderId="21" xfId="0" applyFont="1" applyFill="1" applyBorder="1" applyAlignment="1" applyProtection="1">
      <alignment horizontal="left" vertical="center"/>
      <protection hidden="1"/>
    </xf>
    <xf numFmtId="0" fontId="7" fillId="0" borderId="1" xfId="2" applyFont="1" applyBorder="1" applyAlignment="1" applyProtection="1">
      <alignment horizontal="center" textRotation="90"/>
      <protection hidden="1"/>
    </xf>
    <xf numFmtId="0" fontId="5" fillId="0" borderId="54" xfId="1" applyFont="1" applyBorder="1" applyAlignment="1" applyProtection="1">
      <alignment horizontal="left" vertical="top"/>
      <protection hidden="1"/>
    </xf>
    <xf numFmtId="0" fontId="34" fillId="0" borderId="32" xfId="1" quotePrefix="1" applyFont="1" applyBorder="1" applyAlignment="1" applyProtection="1">
      <alignment horizontal="center" vertical="top"/>
      <protection hidden="1"/>
    </xf>
    <xf numFmtId="0" fontId="29" fillId="0" borderId="32" xfId="1" quotePrefix="1" applyFont="1" applyBorder="1" applyAlignment="1" applyProtection="1">
      <alignment horizontal="center" vertical="top"/>
      <protection hidden="1"/>
    </xf>
    <xf numFmtId="0" fontId="34" fillId="0" borderId="54" xfId="1" quotePrefix="1" applyFont="1" applyBorder="1" applyAlignment="1" applyProtection="1">
      <alignment horizontal="center" vertical="top"/>
      <protection hidden="1"/>
    </xf>
    <xf numFmtId="0" fontId="29" fillId="0" borderId="54" xfId="1" quotePrefix="1" applyFont="1" applyBorder="1" applyAlignment="1" applyProtection="1">
      <alignment horizontal="center" vertical="top"/>
      <protection hidden="1"/>
    </xf>
    <xf numFmtId="0" fontId="5" fillId="0" borderId="32" xfId="1" applyFont="1" applyBorder="1" applyAlignment="1" applyProtection="1">
      <alignment horizontal="left" vertical="top"/>
      <protection hidden="1"/>
    </xf>
    <xf numFmtId="4" fontId="7" fillId="0" borderId="49" xfId="0" applyNumberFormat="1" applyFont="1" applyBorder="1" applyAlignment="1" applyProtection="1">
      <alignment horizontal="right" vertical="top"/>
      <protection hidden="1"/>
    </xf>
    <xf numFmtId="0" fontId="7" fillId="0" borderId="3" xfId="2" quotePrefix="1" applyFont="1" applyBorder="1" applyAlignment="1" applyProtection="1">
      <alignment horizontal="left"/>
      <protection hidden="1"/>
    </xf>
    <xf numFmtId="0" fontId="18" fillId="0" borderId="5" xfId="2" applyFont="1" applyBorder="1" applyAlignment="1" applyProtection="1">
      <alignment vertical="top"/>
      <protection hidden="1"/>
    </xf>
    <xf numFmtId="0" fontId="18" fillId="0" borderId="14" xfId="2" applyFont="1" applyBorder="1" applyAlignment="1" applyProtection="1">
      <alignment vertical="top"/>
      <protection hidden="1"/>
    </xf>
    <xf numFmtId="0" fontId="20" fillId="0" borderId="6" xfId="2" applyFont="1" applyBorder="1" applyAlignment="1" applyProtection="1">
      <alignment vertical="top"/>
      <protection hidden="1"/>
    </xf>
    <xf numFmtId="0" fontId="18" fillId="0" borderId="11" xfId="2" applyFont="1" applyBorder="1" applyAlignment="1" applyProtection="1">
      <alignment vertical="top"/>
      <protection hidden="1"/>
    </xf>
    <xf numFmtId="0" fontId="20" fillId="0" borderId="4" xfId="2" applyFont="1" applyBorder="1" applyAlignment="1" applyProtection="1">
      <alignment vertical="top"/>
      <protection hidden="1"/>
    </xf>
    <xf numFmtId="49" fontId="20" fillId="0" borderId="6" xfId="2" applyNumberFormat="1" applyFont="1" applyBorder="1" applyAlignment="1" applyProtection="1">
      <alignment vertical="center"/>
      <protection hidden="1"/>
    </xf>
    <xf numFmtId="0" fontId="20" fillId="0" borderId="0" xfId="2" applyFont="1" applyAlignment="1" applyProtection="1">
      <alignment vertical="top"/>
      <protection hidden="1"/>
    </xf>
    <xf numFmtId="49" fontId="20" fillId="0" borderId="4" xfId="2" applyNumberFormat="1" applyFont="1" applyBorder="1" applyAlignment="1" applyProtection="1">
      <alignment vertical="center"/>
      <protection hidden="1"/>
    </xf>
    <xf numFmtId="49" fontId="20" fillId="0" borderId="0" xfId="2" applyNumberFormat="1" applyFont="1" applyAlignment="1" applyProtection="1">
      <alignment vertical="center"/>
      <protection hidden="1"/>
    </xf>
    <xf numFmtId="49" fontId="20" fillId="0" borderId="10" xfId="2" applyNumberFormat="1" applyFont="1" applyBorder="1" applyAlignment="1" applyProtection="1">
      <alignment vertical="center"/>
      <protection hidden="1"/>
    </xf>
    <xf numFmtId="0" fontId="20" fillId="3" borderId="65" xfId="2" applyFont="1" applyFill="1" applyBorder="1" applyAlignment="1" applyProtection="1">
      <alignment vertical="top"/>
      <protection hidden="1"/>
    </xf>
    <xf numFmtId="49" fontId="20" fillId="3" borderId="65" xfId="2" applyNumberFormat="1" applyFont="1" applyFill="1" applyBorder="1" applyAlignment="1" applyProtection="1">
      <alignment vertical="center"/>
      <protection hidden="1"/>
    </xf>
    <xf numFmtId="49" fontId="8" fillId="3" borderId="65" xfId="2" applyNumberFormat="1" applyFont="1" applyFill="1" applyBorder="1" applyAlignment="1" applyProtection="1">
      <alignment vertical="center"/>
      <protection hidden="1"/>
    </xf>
    <xf numFmtId="0" fontId="20" fillId="3" borderId="66" xfId="2" applyFont="1" applyFill="1" applyBorder="1" applyAlignment="1" applyProtection="1">
      <alignment vertical="top"/>
      <protection hidden="1"/>
    </xf>
    <xf numFmtId="49" fontId="20" fillId="3" borderId="66" xfId="2" applyNumberFormat="1" applyFont="1" applyFill="1" applyBorder="1" applyAlignment="1" applyProtection="1">
      <alignment vertical="center"/>
      <protection hidden="1"/>
    </xf>
    <xf numFmtId="49" fontId="8" fillId="3" borderId="66" xfId="2" applyNumberFormat="1" applyFont="1" applyFill="1" applyBorder="1" applyAlignment="1" applyProtection="1">
      <alignment vertical="center"/>
      <protection hidden="1"/>
    </xf>
    <xf numFmtId="0" fontId="7" fillId="3" borderId="9" xfId="2" applyFont="1" applyFill="1" applyBorder="1" applyAlignment="1" applyProtection="1">
      <alignment horizontal="right" vertical="center"/>
      <protection hidden="1"/>
    </xf>
    <xf numFmtId="4" fontId="0" fillId="5" borderId="4" xfId="2" applyNumberFormat="1" applyFont="1" applyFill="1" applyBorder="1" applyAlignment="1" applyProtection="1">
      <alignment horizontal="right" vertical="top"/>
      <protection locked="0"/>
    </xf>
    <xf numFmtId="4" fontId="7" fillId="11" borderId="0" xfId="0" applyNumberFormat="1" applyFont="1" applyFill="1" applyAlignment="1" applyProtection="1">
      <alignment horizontal="center" vertical="top"/>
      <protection hidden="1"/>
    </xf>
    <xf numFmtId="0" fontId="9" fillId="11" borderId="31" xfId="2" applyFont="1" applyFill="1" applyBorder="1" applyAlignment="1" applyProtection="1">
      <alignment horizontal="center" vertical="top" wrapText="1"/>
      <protection hidden="1"/>
    </xf>
    <xf numFmtId="0" fontId="7" fillId="11" borderId="0" xfId="2" applyFont="1" applyFill="1" applyAlignment="1" applyProtection="1">
      <alignment horizontal="center" vertical="top" wrapText="1"/>
      <protection hidden="1"/>
    </xf>
    <xf numFmtId="0" fontId="19" fillId="0" borderId="8" xfId="2" applyFont="1" applyBorder="1" applyProtection="1">
      <protection hidden="1"/>
    </xf>
    <xf numFmtId="0" fontId="19" fillId="0" borderId="65" xfId="2" applyFont="1" applyBorder="1" applyProtection="1">
      <protection hidden="1"/>
    </xf>
    <xf numFmtId="4" fontId="7" fillId="0" borderId="67" xfId="0" applyNumberFormat="1" applyFont="1" applyBorder="1" applyAlignment="1" applyProtection="1">
      <alignment horizontal="right" vertical="top"/>
      <protection hidden="1"/>
    </xf>
    <xf numFmtId="0" fontId="0" fillId="0" borderId="19" xfId="0" applyBorder="1" applyAlignment="1" applyProtection="1">
      <alignment vertical="top"/>
      <protection hidden="1"/>
    </xf>
    <xf numFmtId="0" fontId="19" fillId="0" borderId="0" xfId="2" applyFont="1" applyProtection="1">
      <protection locked="0" hidden="1"/>
    </xf>
    <xf numFmtId="0" fontId="19" fillId="0" borderId="0" xfId="1" quotePrefix="1" applyFont="1" applyAlignment="1" applyProtection="1">
      <alignment horizontal="center" vertical="top"/>
      <protection hidden="1"/>
    </xf>
    <xf numFmtId="0" fontId="27" fillId="0" borderId="0" xfId="2" applyFont="1" applyProtection="1">
      <protection locked="0" hidden="1"/>
    </xf>
    <xf numFmtId="0" fontId="19" fillId="0" borderId="0" xfId="0" applyFont="1" applyProtection="1">
      <protection locked="0" hidden="1"/>
    </xf>
    <xf numFmtId="0" fontId="20" fillId="0" borderId="8" xfId="1" applyFont="1" applyBorder="1" applyAlignment="1" applyProtection="1">
      <alignment horizontal="left" vertical="top"/>
      <protection hidden="1"/>
    </xf>
    <xf numFmtId="0" fontId="5" fillId="0" borderId="65" xfId="1" applyFont="1" applyBorder="1" applyAlignment="1" applyProtection="1">
      <alignment horizontal="left" vertical="top"/>
      <protection hidden="1"/>
    </xf>
    <xf numFmtId="0" fontId="34" fillId="0" borderId="65" xfId="1" quotePrefix="1" applyFont="1" applyBorder="1" applyAlignment="1" applyProtection="1">
      <alignment horizontal="center" vertical="top"/>
      <protection hidden="1"/>
    </xf>
    <xf numFmtId="0" fontId="29" fillId="0" borderId="65" xfId="1" quotePrefix="1" applyFont="1" applyBorder="1" applyAlignment="1" applyProtection="1">
      <alignment horizontal="center" vertical="top"/>
      <protection hidden="1"/>
    </xf>
    <xf numFmtId="4" fontId="0" fillId="0" borderId="67" xfId="2" applyNumberFormat="1" applyFont="1" applyBorder="1" applyAlignment="1" applyProtection="1">
      <alignment horizontal="right" vertical="top"/>
      <protection locked="0"/>
    </xf>
    <xf numFmtId="4" fontId="7" fillId="0" borderId="30" xfId="0" applyNumberFormat="1" applyFont="1" applyBorder="1" applyAlignment="1" applyProtection="1">
      <alignment horizontal="right" vertical="top"/>
      <protection hidden="1"/>
    </xf>
    <xf numFmtId="0" fontId="20" fillId="0" borderId="68" xfId="1" applyFont="1" applyBorder="1" applyAlignment="1" applyProtection="1">
      <alignment horizontal="left" vertical="top"/>
      <protection hidden="1"/>
    </xf>
    <xf numFmtId="0" fontId="26" fillId="4" borderId="12" xfId="1" applyFont="1" applyFill="1" applyBorder="1" applyAlignment="1" applyProtection="1">
      <alignment vertical="top"/>
      <protection hidden="1"/>
    </xf>
    <xf numFmtId="0" fontId="5" fillId="0" borderId="69" xfId="1" applyFont="1" applyBorder="1" applyAlignment="1" applyProtection="1">
      <alignment horizontal="left" vertical="top"/>
      <protection hidden="1"/>
    </xf>
    <xf numFmtId="0" fontId="34" fillId="0" borderId="44" xfId="1" quotePrefix="1" applyFont="1" applyBorder="1" applyAlignment="1" applyProtection="1">
      <alignment horizontal="center" vertical="top"/>
      <protection hidden="1"/>
    </xf>
    <xf numFmtId="0" fontId="29" fillId="0" borderId="44" xfId="1" quotePrefix="1" applyFont="1" applyBorder="1" applyAlignment="1" applyProtection="1">
      <alignment horizontal="center" vertical="top"/>
      <protection hidden="1"/>
    </xf>
    <xf numFmtId="0" fontId="20" fillId="0" borderId="57" xfId="1" applyFont="1" applyBorder="1" applyAlignment="1" applyProtection="1">
      <alignment horizontal="left" vertical="top"/>
      <protection hidden="1"/>
    </xf>
    <xf numFmtId="0" fontId="34" fillId="0" borderId="69" xfId="1" quotePrefix="1" applyFont="1" applyBorder="1" applyAlignment="1" applyProtection="1">
      <alignment horizontal="center" vertical="top"/>
      <protection hidden="1"/>
    </xf>
    <xf numFmtId="0" fontId="34" fillId="0" borderId="70" xfId="1" quotePrefix="1" applyFont="1" applyBorder="1" applyAlignment="1" applyProtection="1">
      <alignment horizontal="center" vertical="top"/>
      <protection hidden="1"/>
    </xf>
    <xf numFmtId="4" fontId="0" fillId="5" borderId="71" xfId="2" applyNumberFormat="1" applyFont="1" applyFill="1" applyBorder="1" applyAlignment="1" applyProtection="1">
      <alignment horizontal="right" vertical="top"/>
      <protection locked="0"/>
    </xf>
    <xf numFmtId="0" fontId="34" fillId="0" borderId="49" xfId="1" quotePrefix="1" applyFont="1" applyBorder="1" applyAlignment="1" applyProtection="1">
      <alignment horizontal="center" vertical="top"/>
      <protection hidden="1"/>
    </xf>
    <xf numFmtId="0" fontId="5" fillId="0" borderId="30" xfId="1" applyFont="1" applyBorder="1" applyAlignment="1" applyProtection="1">
      <alignment horizontal="left" vertical="top"/>
      <protection hidden="1"/>
    </xf>
    <xf numFmtId="0" fontId="26" fillId="0" borderId="1" xfId="1" applyFont="1" applyBorder="1" applyAlignment="1" applyProtection="1">
      <alignment vertical="top"/>
      <protection hidden="1"/>
    </xf>
    <xf numFmtId="0" fontId="19" fillId="3" borderId="42" xfId="1" quotePrefix="1" applyFont="1" applyFill="1" applyBorder="1" applyAlignment="1" applyProtection="1">
      <alignment horizontal="center" vertical="top"/>
      <protection hidden="1"/>
    </xf>
    <xf numFmtId="0" fontId="7" fillId="0" borderId="3" xfId="2" quotePrefix="1" applyFont="1" applyBorder="1" applyAlignment="1" applyProtection="1">
      <alignment horizontal="center"/>
      <protection hidden="1"/>
    </xf>
    <xf numFmtId="0" fontId="7" fillId="3" borderId="9" xfId="2" applyFont="1" applyFill="1" applyBorder="1" applyAlignment="1" applyProtection="1">
      <alignment horizontal="right" vertical="top"/>
      <protection hidden="1"/>
    </xf>
    <xf numFmtId="0" fontId="19" fillId="3" borderId="2" xfId="1" quotePrefix="1" applyFont="1" applyFill="1" applyBorder="1" applyAlignment="1" applyProtection="1">
      <alignment horizontal="center" vertical="top"/>
      <protection hidden="1"/>
    </xf>
    <xf numFmtId="0" fontId="19" fillId="3" borderId="48" xfId="1" quotePrefix="1" applyFont="1" applyFill="1" applyBorder="1" applyAlignment="1" applyProtection="1">
      <alignment horizontal="center" vertical="top"/>
      <protection hidden="1"/>
    </xf>
    <xf numFmtId="0" fontId="7" fillId="0" borderId="43" xfId="0" applyFont="1" applyBorder="1" applyAlignment="1" applyProtection="1">
      <alignment vertical="top" wrapText="1"/>
      <protection hidden="1"/>
    </xf>
    <xf numFmtId="4" fontId="7" fillId="0" borderId="41" xfId="0" applyNumberFormat="1" applyFont="1" applyBorder="1" applyAlignment="1" applyProtection="1">
      <alignment horizontal="center" vertical="center"/>
      <protection hidden="1"/>
    </xf>
    <xf numFmtId="0" fontId="0" fillId="0" borderId="34" xfId="0" applyBorder="1" applyAlignment="1" applyProtection="1">
      <alignment horizontal="left" vertical="top"/>
      <protection hidden="1"/>
    </xf>
    <xf numFmtId="0" fontId="7" fillId="0" borderId="35" xfId="0" applyFont="1" applyBorder="1" applyAlignment="1" applyProtection="1">
      <alignment vertical="top" wrapText="1"/>
      <protection hidden="1"/>
    </xf>
    <xf numFmtId="4" fontId="7" fillId="0" borderId="36" xfId="0" applyNumberFormat="1" applyFont="1" applyBorder="1" applyAlignment="1" applyProtection="1">
      <alignment horizontal="center" vertical="center"/>
      <protection hidden="1"/>
    </xf>
    <xf numFmtId="166" fontId="8" fillId="0" borderId="72" xfId="0" applyNumberFormat="1" applyFont="1" applyBorder="1" applyAlignment="1" applyProtection="1">
      <alignment vertical="top"/>
      <protection hidden="1"/>
    </xf>
    <xf numFmtId="0" fontId="26" fillId="0" borderId="11" xfId="1" applyFont="1" applyBorder="1" applyAlignment="1" applyProtection="1">
      <alignment vertical="top"/>
      <protection hidden="1"/>
    </xf>
    <xf numFmtId="18" fontId="19" fillId="3" borderId="48" xfId="1" quotePrefix="1" applyNumberFormat="1" applyFont="1" applyFill="1" applyBorder="1" applyAlignment="1" applyProtection="1">
      <alignment horizontal="center" vertical="top"/>
      <protection hidden="1"/>
    </xf>
    <xf numFmtId="0" fontId="49" fillId="3" borderId="48" xfId="1" quotePrefix="1" applyFont="1" applyFill="1" applyBorder="1" applyAlignment="1" applyProtection="1">
      <alignment horizontal="center" vertical="top"/>
      <protection hidden="1"/>
    </xf>
    <xf numFmtId="0" fontId="19" fillId="3" borderId="73" xfId="1" quotePrefix="1" applyFont="1" applyFill="1" applyBorder="1" applyAlignment="1" applyProtection="1">
      <alignment horizontal="center" vertical="top"/>
      <protection hidden="1"/>
    </xf>
    <xf numFmtId="0" fontId="5" fillId="0" borderId="57" xfId="1" applyFont="1" applyBorder="1" applyAlignment="1" applyProtection="1">
      <alignment horizontal="left" vertical="top"/>
      <protection hidden="1"/>
    </xf>
    <xf numFmtId="0" fontId="5" fillId="0" borderId="31" xfId="1" applyFont="1" applyBorder="1" applyAlignment="1" applyProtection="1">
      <alignment horizontal="left" vertical="top"/>
      <protection hidden="1"/>
    </xf>
    <xf numFmtId="0" fontId="19" fillId="3" borderId="43" xfId="1" quotePrefix="1" applyFont="1" applyFill="1" applyBorder="1" applyAlignment="1" applyProtection="1">
      <alignment horizontal="center" vertical="top"/>
      <protection hidden="1"/>
    </xf>
    <xf numFmtId="166" fontId="0" fillId="0" borderId="45" xfId="0" applyNumberFormat="1" applyBorder="1" applyAlignment="1" applyProtection="1">
      <alignment vertical="top"/>
      <protection hidden="1"/>
    </xf>
    <xf numFmtId="166" fontId="0" fillId="0" borderId="45" xfId="0" quotePrefix="1" applyNumberFormat="1" applyBorder="1" applyAlignment="1" applyProtection="1">
      <alignment horizontal="right" vertical="top"/>
      <protection hidden="1"/>
    </xf>
    <xf numFmtId="166" fontId="0" fillId="0" borderId="45" xfId="0" applyNumberFormat="1" applyBorder="1" applyAlignment="1" applyProtection="1">
      <alignment horizontal="right" vertical="top"/>
      <protection hidden="1"/>
    </xf>
    <xf numFmtId="166" fontId="7" fillId="0" borderId="45" xfId="0" applyNumberFormat="1" applyFont="1" applyBorder="1" applyAlignment="1" applyProtection="1">
      <alignment horizontal="right" vertical="top"/>
      <protection hidden="1"/>
    </xf>
    <xf numFmtId="166" fontId="8" fillId="0" borderId="45" xfId="0" applyNumberFormat="1" applyFont="1" applyBorder="1" applyAlignment="1" applyProtection="1">
      <alignment vertical="top"/>
      <protection hidden="1"/>
    </xf>
    <xf numFmtId="166" fontId="8" fillId="0" borderId="59" xfId="0" applyNumberFormat="1" applyFont="1" applyBorder="1" applyAlignment="1" applyProtection="1">
      <alignment vertical="top"/>
      <protection hidden="1"/>
    </xf>
    <xf numFmtId="0" fontId="9" fillId="0" borderId="15" xfId="0" applyFont="1" applyBorder="1" applyAlignment="1" applyProtection="1">
      <alignment vertical="top"/>
      <protection hidden="1"/>
    </xf>
    <xf numFmtId="0" fontId="5" fillId="0" borderId="11" xfId="0" applyFont="1" applyBorder="1" applyAlignment="1" applyProtection="1">
      <alignment vertical="top"/>
      <protection hidden="1"/>
    </xf>
    <xf numFmtId="0" fontId="9" fillId="8" borderId="76" xfId="2" applyFont="1" applyFill="1" applyBorder="1" applyAlignment="1" applyProtection="1">
      <alignment vertical="center"/>
      <protection hidden="1"/>
    </xf>
    <xf numFmtId="0" fontId="31" fillId="8" borderId="76" xfId="2" applyFont="1" applyFill="1" applyBorder="1" applyAlignment="1" applyProtection="1">
      <alignment horizontal="right" vertical="center"/>
      <protection hidden="1"/>
    </xf>
    <xf numFmtId="0" fontId="18" fillId="8" borderId="74" xfId="2" applyFont="1" applyFill="1" applyBorder="1" applyAlignment="1" applyProtection="1">
      <alignment vertical="top"/>
      <protection hidden="1"/>
    </xf>
    <xf numFmtId="0" fontId="5" fillId="8" borderId="76" xfId="2" applyFont="1" applyFill="1" applyBorder="1" applyAlignment="1" applyProtection="1">
      <alignment vertical="top"/>
      <protection hidden="1"/>
    </xf>
    <xf numFmtId="49" fontId="5" fillId="8" borderId="76" xfId="2" applyNumberFormat="1" applyFont="1" applyFill="1" applyBorder="1" applyAlignment="1" applyProtection="1">
      <alignment vertical="center"/>
      <protection hidden="1"/>
    </xf>
    <xf numFmtId="166" fontId="0" fillId="8" borderId="32" xfId="0" applyNumberFormat="1" applyFill="1" applyBorder="1" applyAlignment="1" applyProtection="1">
      <alignment horizontal="right" vertical="center"/>
      <protection hidden="1"/>
    </xf>
    <xf numFmtId="0" fontId="19" fillId="3" borderId="3" xfId="1" quotePrefix="1" applyFont="1" applyFill="1" applyBorder="1" applyAlignment="1" applyProtection="1">
      <alignment horizontal="center" vertical="top"/>
      <protection hidden="1"/>
    </xf>
    <xf numFmtId="0" fontId="30" fillId="0" borderId="34" xfId="3" applyBorder="1" applyAlignment="1">
      <alignment vertical="top"/>
    </xf>
    <xf numFmtId="0" fontId="30" fillId="0" borderId="18" xfId="3" applyBorder="1" applyAlignment="1" applyProtection="1">
      <alignment vertical="top"/>
      <protection hidden="1"/>
    </xf>
    <xf numFmtId="0" fontId="30" fillId="0" borderId="0" xfId="3" applyAlignment="1">
      <alignment vertical="top"/>
    </xf>
    <xf numFmtId="0" fontId="0" fillId="0" borderId="36" xfId="0" applyBorder="1"/>
    <xf numFmtId="4" fontId="0" fillId="0" borderId="67" xfId="2" applyNumberFormat="1" applyFont="1" applyBorder="1" applyAlignment="1" applyProtection="1">
      <alignment horizontal="right" vertical="center"/>
      <protection hidden="1"/>
    </xf>
    <xf numFmtId="0" fontId="30" fillId="3" borderId="2" xfId="3" quotePrefix="1" applyFill="1" applyBorder="1" applyAlignment="1" applyProtection="1">
      <alignment horizontal="center" vertical="top"/>
      <protection hidden="1"/>
    </xf>
    <xf numFmtId="0" fontId="30" fillId="3" borderId="48" xfId="3" quotePrefix="1" applyFill="1" applyBorder="1" applyAlignment="1" applyProtection="1">
      <alignment horizontal="center" vertical="top"/>
      <protection hidden="1"/>
    </xf>
    <xf numFmtId="18" fontId="30" fillId="3" borderId="48" xfId="3" quotePrefix="1" applyNumberFormat="1" applyFill="1" applyBorder="1" applyAlignment="1" applyProtection="1">
      <alignment horizontal="center" vertical="top"/>
      <protection hidden="1"/>
    </xf>
    <xf numFmtId="4" fontId="7" fillId="0" borderId="0" xfId="0" applyNumberFormat="1" applyFont="1" applyAlignment="1" applyProtection="1">
      <alignment horizontal="right" vertical="center"/>
      <protection hidden="1"/>
    </xf>
    <xf numFmtId="4" fontId="7" fillId="3" borderId="10" xfId="0" applyNumberFormat="1" applyFont="1" applyFill="1" applyBorder="1" applyAlignment="1" applyProtection="1">
      <alignment horizontal="right" vertical="center"/>
      <protection hidden="1"/>
    </xf>
    <xf numFmtId="0" fontId="0" fillId="0" borderId="1" xfId="0" applyBorder="1" applyAlignment="1">
      <alignment vertical="top"/>
    </xf>
    <xf numFmtId="0" fontId="7" fillId="0" borderId="2" xfId="0" applyFont="1" applyBorder="1" applyAlignment="1">
      <alignment vertical="top"/>
    </xf>
    <xf numFmtId="4" fontId="31" fillId="8" borderId="76" xfId="0" applyNumberFormat="1" applyFont="1" applyFill="1" applyBorder="1" applyAlignment="1" applyProtection="1">
      <alignment horizontal="right" vertical="center"/>
      <protection hidden="1"/>
    </xf>
    <xf numFmtId="0" fontId="5" fillId="0" borderId="9" xfId="1" applyFont="1" applyBorder="1" applyAlignment="1" applyProtection="1">
      <alignment horizontal="left" vertical="top"/>
      <protection hidden="1"/>
    </xf>
    <xf numFmtId="0" fontId="34" fillId="0" borderId="9" xfId="1" quotePrefix="1" applyFont="1" applyBorder="1" applyAlignment="1" applyProtection="1">
      <alignment horizontal="center" vertical="top"/>
      <protection hidden="1"/>
    </xf>
    <xf numFmtId="0" fontId="29" fillId="0" borderId="9" xfId="1" quotePrefix="1" applyFont="1" applyBorder="1" applyAlignment="1" applyProtection="1">
      <alignment horizontal="center" vertical="top"/>
      <protection hidden="1"/>
    </xf>
    <xf numFmtId="0" fontId="26" fillId="0" borderId="12" xfId="1" applyFont="1" applyBorder="1" applyAlignment="1" applyProtection="1">
      <alignment vertical="top"/>
      <protection hidden="1"/>
    </xf>
    <xf numFmtId="0" fontId="34" fillId="0" borderId="30" xfId="1" quotePrefix="1" applyFont="1" applyBorder="1" applyAlignment="1" applyProtection="1">
      <alignment horizontal="center" vertical="top"/>
      <protection hidden="1"/>
    </xf>
    <xf numFmtId="0" fontId="26" fillId="0" borderId="32" xfId="1" applyFont="1" applyBorder="1" applyAlignment="1" applyProtection="1">
      <alignment vertical="top"/>
      <protection hidden="1"/>
    </xf>
    <xf numFmtId="0" fontId="34" fillId="0" borderId="13" xfId="1" quotePrefix="1" applyFont="1" applyBorder="1" applyAlignment="1" applyProtection="1">
      <alignment horizontal="center" vertical="top"/>
      <protection hidden="1"/>
    </xf>
    <xf numFmtId="0" fontId="19" fillId="0" borderId="69" xfId="2" applyFont="1" applyBorder="1" applyProtection="1">
      <protection hidden="1"/>
    </xf>
    <xf numFmtId="0" fontId="56" fillId="0" borderId="43" xfId="1" quotePrefix="1" applyFont="1" applyBorder="1" applyAlignment="1" applyProtection="1">
      <alignment horizontal="center" vertical="top"/>
      <protection hidden="1"/>
    </xf>
    <xf numFmtId="0" fontId="56" fillId="0" borderId="43" xfId="1" quotePrefix="1" applyFont="1" applyBorder="1" applyAlignment="1" applyProtection="1">
      <alignment horizontal="right" vertical="top"/>
      <protection hidden="1"/>
    </xf>
    <xf numFmtId="0" fontId="29" fillId="0" borderId="0" xfId="1" quotePrefix="1" applyFont="1" applyAlignment="1" applyProtection="1">
      <alignment horizontal="right" vertical="top"/>
      <protection hidden="1"/>
    </xf>
    <xf numFmtId="4" fontId="7" fillId="0" borderId="71" xfId="0" applyNumberFormat="1" applyFont="1" applyBorder="1" applyAlignment="1" applyProtection="1">
      <alignment horizontal="right" vertical="top"/>
      <protection hidden="1"/>
    </xf>
    <xf numFmtId="0" fontId="5" fillId="0" borderId="49" xfId="1" applyFont="1" applyBorder="1" applyAlignment="1" applyProtection="1">
      <alignment horizontal="left" vertical="top"/>
      <protection hidden="1"/>
    </xf>
    <xf numFmtId="0" fontId="0" fillId="0" borderId="11" xfId="0" applyBorder="1" applyAlignment="1" applyProtection="1">
      <alignment vertical="top" wrapText="1"/>
      <protection hidden="1"/>
    </xf>
    <xf numFmtId="0" fontId="0" fillId="0" borderId="6" xfId="0" applyBorder="1" applyAlignment="1" applyProtection="1">
      <alignment vertical="top" wrapText="1"/>
      <protection hidden="1"/>
    </xf>
    <xf numFmtId="4" fontId="31" fillId="8" borderId="75" xfId="0" applyNumberFormat="1" applyFont="1" applyFill="1" applyBorder="1" applyAlignment="1" applyProtection="1">
      <alignment horizontal="right" vertical="center"/>
      <protection hidden="1"/>
    </xf>
    <xf numFmtId="0" fontId="0" fillId="0" borderId="34" xfId="0" applyBorder="1" applyAlignment="1" applyProtection="1">
      <alignment vertical="top" wrapText="1"/>
      <protection hidden="1"/>
    </xf>
    <xf numFmtId="0" fontId="0" fillId="0" borderId="35" xfId="0" applyBorder="1" applyAlignment="1" applyProtection="1">
      <alignment vertical="top" wrapText="1"/>
      <protection hidden="1"/>
    </xf>
    <xf numFmtId="0" fontId="0" fillId="0" borderId="40" xfId="0" applyBorder="1" applyAlignment="1" applyProtection="1">
      <alignment vertical="top"/>
      <protection hidden="1"/>
    </xf>
    <xf numFmtId="0" fontId="30" fillId="3" borderId="20" xfId="3" quotePrefix="1" applyFill="1" applyBorder="1" applyAlignment="1" applyProtection="1">
      <alignment horizontal="center" vertical="top"/>
      <protection hidden="1"/>
    </xf>
    <xf numFmtId="4" fontId="31" fillId="8" borderId="76" xfId="0" applyNumberFormat="1" applyFont="1" applyFill="1" applyBorder="1" applyAlignment="1" applyProtection="1">
      <alignment vertical="center"/>
      <protection hidden="1"/>
    </xf>
    <xf numFmtId="0" fontId="19" fillId="3" borderId="2" xfId="2" applyFont="1" applyFill="1" applyBorder="1" applyProtection="1">
      <protection hidden="1"/>
    </xf>
    <xf numFmtId="0" fontId="19" fillId="3" borderId="29" xfId="2" applyFont="1" applyFill="1" applyBorder="1" applyProtection="1">
      <protection hidden="1"/>
    </xf>
    <xf numFmtId="0" fontId="19" fillId="3" borderId="48" xfId="2" applyFont="1" applyFill="1" applyBorder="1" applyProtection="1">
      <protection hidden="1"/>
    </xf>
    <xf numFmtId="0" fontId="19" fillId="3" borderId="44" xfId="2" applyFont="1" applyFill="1" applyBorder="1" applyProtection="1">
      <protection hidden="1"/>
    </xf>
    <xf numFmtId="16" fontId="56" fillId="0" borderId="43" xfId="1" quotePrefix="1" applyNumberFormat="1" applyFont="1" applyBorder="1" applyAlignment="1" applyProtection="1">
      <alignment horizontal="right" vertical="top"/>
      <protection hidden="1"/>
    </xf>
    <xf numFmtId="0" fontId="25" fillId="0" borderId="0" xfId="0" applyFont="1"/>
    <xf numFmtId="0" fontId="0" fillId="0" borderId="0" xfId="0" applyAlignment="1">
      <alignment horizontal="right"/>
    </xf>
    <xf numFmtId="0" fontId="0" fillId="0" borderId="77" xfId="0" applyBorder="1" applyAlignment="1">
      <alignment horizontal="right"/>
    </xf>
    <xf numFmtId="0" fontId="20" fillId="3" borderId="48" xfId="1" applyFont="1" applyFill="1" applyBorder="1" applyAlignment="1" applyProtection="1">
      <alignment horizontal="left" vertical="top"/>
      <protection hidden="1"/>
    </xf>
    <xf numFmtId="0" fontId="5" fillId="3" borderId="44" xfId="1" applyFont="1" applyFill="1" applyBorder="1" applyAlignment="1" applyProtection="1">
      <alignment horizontal="left" vertical="top"/>
      <protection hidden="1"/>
    </xf>
    <xf numFmtId="0" fontId="34" fillId="3" borderId="44" xfId="1" quotePrefix="1" applyFont="1" applyFill="1" applyBorder="1" applyAlignment="1" applyProtection="1">
      <alignment horizontal="center" vertical="top"/>
      <protection hidden="1"/>
    </xf>
    <xf numFmtId="0" fontId="29" fillId="3" borderId="44" xfId="1" quotePrefix="1" applyFont="1" applyFill="1" applyBorder="1" applyAlignment="1" applyProtection="1">
      <alignment horizontal="center" vertical="top"/>
      <protection hidden="1"/>
    </xf>
    <xf numFmtId="0" fontId="29" fillId="3" borderId="42" xfId="1" quotePrefix="1" applyFont="1" applyFill="1" applyBorder="1" applyAlignment="1" applyProtection="1">
      <alignment horizontal="center" vertical="top"/>
      <protection hidden="1"/>
    </xf>
    <xf numFmtId="0" fontId="20" fillId="3" borderId="11" xfId="1" applyFont="1" applyFill="1" applyBorder="1" applyAlignment="1" applyProtection="1">
      <alignment horizontal="left" vertical="top"/>
      <protection hidden="1"/>
    </xf>
    <xf numFmtId="0" fontId="5" fillId="3" borderId="32" xfId="1" applyFont="1" applyFill="1" applyBorder="1" applyAlignment="1" applyProtection="1">
      <alignment horizontal="left" vertical="top"/>
      <protection hidden="1"/>
    </xf>
    <xf numFmtId="0" fontId="34" fillId="3" borderId="32" xfId="1" quotePrefix="1" applyFont="1" applyFill="1" applyBorder="1" applyAlignment="1" applyProtection="1">
      <alignment horizontal="center" vertical="top"/>
      <protection hidden="1"/>
    </xf>
    <xf numFmtId="0" fontId="29" fillId="3" borderId="32" xfId="1" quotePrefix="1" applyFont="1" applyFill="1" applyBorder="1" applyAlignment="1" applyProtection="1">
      <alignment horizontal="center" vertical="top"/>
      <protection hidden="1"/>
    </xf>
    <xf numFmtId="0" fontId="20" fillId="3" borderId="69" xfId="1" applyFont="1" applyFill="1" applyBorder="1" applyAlignment="1" applyProtection="1">
      <alignment horizontal="left" vertical="top"/>
      <protection hidden="1"/>
    </xf>
    <xf numFmtId="0" fontId="7" fillId="0" borderId="9" xfId="2" quotePrefix="1" applyFont="1" applyBorder="1" applyAlignment="1" applyProtection="1">
      <alignment horizontal="center"/>
      <protection hidden="1"/>
    </xf>
    <xf numFmtId="0" fontId="19" fillId="0" borderId="0" xfId="2" applyFont="1" applyAlignment="1" applyProtection="1">
      <alignment wrapText="1"/>
      <protection locked="0" hidden="1"/>
    </xf>
    <xf numFmtId="169" fontId="0" fillId="4" borderId="39" xfId="0" applyNumberFormat="1" applyFill="1" applyBorder="1" applyAlignment="1" applyProtection="1">
      <alignment horizontal="right" vertical="center"/>
      <protection locked="0"/>
    </xf>
    <xf numFmtId="2" fontId="7" fillId="0" borderId="39" xfId="0" applyNumberFormat="1" applyFont="1" applyBorder="1" applyAlignment="1" applyProtection="1">
      <alignment horizontal="right" vertical="center"/>
      <protection hidden="1"/>
    </xf>
    <xf numFmtId="169" fontId="0" fillId="4" borderId="37" xfId="0" applyNumberFormat="1" applyFill="1" applyBorder="1" applyAlignment="1" applyProtection="1">
      <alignment horizontal="right" vertical="center"/>
      <protection locked="0"/>
    </xf>
    <xf numFmtId="2" fontId="7" fillId="0" borderId="37" xfId="0" applyNumberFormat="1" applyFont="1" applyBorder="1" applyAlignment="1" applyProtection="1">
      <alignment horizontal="right" vertical="center"/>
      <protection hidden="1"/>
    </xf>
    <xf numFmtId="169" fontId="0" fillId="4" borderId="33" xfId="0" applyNumberFormat="1" applyFill="1" applyBorder="1" applyAlignment="1" applyProtection="1">
      <alignment horizontal="right" vertical="center"/>
      <protection locked="0"/>
    </xf>
    <xf numFmtId="2" fontId="7" fillId="0" borderId="33" xfId="0" applyNumberFormat="1" applyFont="1" applyBorder="1" applyAlignment="1" applyProtection="1">
      <alignment horizontal="right" vertical="center"/>
      <protection hidden="1"/>
    </xf>
    <xf numFmtId="0" fontId="0" fillId="0" borderId="0" xfId="0" applyAlignment="1" applyProtection="1">
      <alignment vertical="top" wrapText="1"/>
      <protection hidden="1"/>
    </xf>
    <xf numFmtId="0" fontId="44" fillId="0" borderId="11" xfId="0" applyFont="1" applyBorder="1" applyAlignment="1" applyProtection="1">
      <alignment horizontal="center" textRotation="90"/>
      <protection hidden="1"/>
    </xf>
    <xf numFmtId="0" fontId="37" fillId="8" borderId="0" xfId="0" applyFont="1" applyFill="1" applyAlignment="1" applyProtection="1">
      <alignment horizontal="center" vertical="center" textRotation="90"/>
      <protection hidden="1"/>
    </xf>
    <xf numFmtId="0" fontId="0" fillId="0" borderId="18" xfId="0" applyBorder="1" applyAlignment="1" applyProtection="1">
      <alignment vertical="top"/>
      <protection hidden="1"/>
    </xf>
    <xf numFmtId="0" fontId="0" fillId="0" borderId="19" xfId="0" applyBorder="1" applyAlignment="1" applyProtection="1">
      <alignment vertical="top"/>
      <protection hidden="1"/>
    </xf>
    <xf numFmtId="0" fontId="31" fillId="8" borderId="0" xfId="0" applyFont="1" applyFill="1" applyAlignment="1" applyProtection="1">
      <alignment vertical="center" wrapText="1"/>
      <protection hidden="1"/>
    </xf>
    <xf numFmtId="0" fontId="0" fillId="0" borderId="20" xfId="0" applyBorder="1" applyAlignment="1" applyProtection="1">
      <alignment vertical="center"/>
      <protection hidden="1"/>
    </xf>
    <xf numFmtId="0" fontId="0" fillId="0" borderId="21" xfId="0" applyBorder="1" applyAlignment="1" applyProtection="1">
      <alignment vertical="center"/>
      <protection hidden="1"/>
    </xf>
    <xf numFmtId="0" fontId="0" fillId="0" borderId="34" xfId="0" applyBorder="1" applyAlignment="1" applyProtection="1">
      <alignment vertical="center"/>
      <protection hidden="1"/>
    </xf>
    <xf numFmtId="0" fontId="0" fillId="0" borderId="35" xfId="0" applyBorder="1" applyAlignment="1" applyProtection="1">
      <alignment vertical="center"/>
      <protection hidden="1"/>
    </xf>
    <xf numFmtId="0" fontId="0" fillId="0" borderId="48" xfId="0" applyBorder="1" applyAlignment="1" applyProtection="1">
      <alignment vertical="center"/>
      <protection hidden="1"/>
    </xf>
    <xf numFmtId="0" fontId="0" fillId="0" borderId="43" xfId="0" applyBorder="1" applyAlignment="1" applyProtection="1">
      <alignment vertical="center"/>
      <protection hidden="1"/>
    </xf>
    <xf numFmtId="0" fontId="7" fillId="0" borderId="2" xfId="0" applyFont="1" applyBorder="1" applyAlignment="1" applyProtection="1">
      <alignment vertical="top"/>
      <protection hidden="1"/>
    </xf>
    <xf numFmtId="0" fontId="7" fillId="0" borderId="3" xfId="0" applyFont="1" applyBorder="1" applyAlignment="1" applyProtection="1">
      <alignment vertical="top"/>
      <protection hidden="1"/>
    </xf>
    <xf numFmtId="0" fontId="0" fillId="0" borderId="34" xfId="0" quotePrefix="1" applyBorder="1" applyAlignment="1" applyProtection="1">
      <alignment vertical="top"/>
      <protection hidden="1"/>
    </xf>
    <xf numFmtId="0" fontId="0" fillId="0" borderId="35" xfId="0" applyBorder="1" applyAlignment="1" applyProtection="1">
      <alignment vertical="top"/>
      <protection hidden="1"/>
    </xf>
    <xf numFmtId="0" fontId="0" fillId="0" borderId="34" xfId="0" applyBorder="1" applyAlignment="1" applyProtection="1">
      <alignment vertical="top"/>
      <protection hidden="1"/>
    </xf>
    <xf numFmtId="0" fontId="7" fillId="4" borderId="35" xfId="0" applyFont="1" applyFill="1" applyBorder="1" applyAlignment="1" applyProtection="1">
      <alignment vertical="center"/>
      <protection locked="0"/>
    </xf>
    <xf numFmtId="0" fontId="7" fillId="4" borderId="36" xfId="0" applyFont="1" applyFill="1" applyBorder="1" applyAlignment="1" applyProtection="1">
      <alignment vertical="center"/>
      <protection locked="0"/>
    </xf>
    <xf numFmtId="0" fontId="30" fillId="0" borderId="34" xfId="3" applyBorder="1" applyAlignment="1">
      <alignment vertical="top"/>
    </xf>
    <xf numFmtId="0" fontId="30" fillId="0" borderId="36" xfId="3" applyBorder="1" applyAlignment="1">
      <alignment vertical="top"/>
    </xf>
    <xf numFmtId="0" fontId="6" fillId="0" borderId="0" xfId="0" applyFont="1" applyAlignment="1" applyProtection="1">
      <alignment horizontal="left" vertical="center"/>
      <protection hidden="1"/>
    </xf>
    <xf numFmtId="0" fontId="6" fillId="0" borderId="13" xfId="0" applyFont="1" applyBorder="1" applyAlignment="1" applyProtection="1">
      <alignment horizontal="left" vertical="center"/>
      <protection hidden="1"/>
    </xf>
    <xf numFmtId="0" fontId="0" fillId="0" borderId="0" xfId="0" applyAlignment="1" applyProtection="1">
      <alignment horizontal="left" vertical="center" wrapText="1"/>
      <protection hidden="1"/>
    </xf>
    <xf numFmtId="0" fontId="0" fillId="0" borderId="13" xfId="0" applyBorder="1" applyAlignment="1" applyProtection="1">
      <alignment horizontal="left" vertical="center" wrapText="1"/>
      <protection hidden="1"/>
    </xf>
    <xf numFmtId="0" fontId="0" fillId="0" borderId="0" xfId="0" applyAlignment="1" applyProtection="1">
      <alignment vertical="top" wrapText="1"/>
      <protection hidden="1"/>
    </xf>
    <xf numFmtId="0" fontId="0" fillId="0" borderId="13" xfId="0" applyBorder="1" applyAlignment="1" applyProtection="1">
      <alignment vertical="top" wrapText="1"/>
      <protection hidden="1"/>
    </xf>
    <xf numFmtId="0" fontId="0" fillId="0" borderId="6" xfId="0" applyBorder="1" applyAlignment="1" applyProtection="1">
      <alignment vertical="top" wrapText="1"/>
      <protection hidden="1"/>
    </xf>
    <xf numFmtId="0" fontId="0" fillId="0" borderId="7" xfId="0" applyBorder="1" applyAlignment="1" applyProtection="1">
      <alignment vertical="top" wrapText="1"/>
      <protection hidden="1"/>
    </xf>
    <xf numFmtId="0" fontId="0" fillId="0" borderId="34" xfId="0" applyBorder="1" applyAlignment="1" applyProtection="1">
      <alignment vertical="top" wrapText="1"/>
      <protection hidden="1"/>
    </xf>
    <xf numFmtId="0" fontId="0" fillId="0" borderId="35" xfId="0" applyBorder="1" applyAlignment="1" applyProtection="1">
      <alignment vertical="top" wrapText="1"/>
      <protection hidden="1"/>
    </xf>
    <xf numFmtId="0" fontId="0" fillId="0" borderId="36" xfId="0" applyBorder="1" applyAlignment="1" applyProtection="1">
      <alignment vertical="top" wrapText="1"/>
      <protection hidden="1"/>
    </xf>
    <xf numFmtId="0" fontId="0" fillId="0" borderId="34" xfId="0" applyBorder="1" applyAlignment="1">
      <alignment vertical="top"/>
    </xf>
    <xf numFmtId="0" fontId="0" fillId="0" borderId="35" xfId="0" applyBorder="1" applyAlignment="1">
      <alignment vertical="top"/>
    </xf>
    <xf numFmtId="0" fontId="0" fillId="4" borderId="23" xfId="0" applyFill="1" applyBorder="1" applyAlignment="1" applyProtection="1">
      <alignment horizontal="left" vertical="top" wrapText="1" indent="1"/>
      <protection hidden="1"/>
    </xf>
    <xf numFmtId="0" fontId="0" fillId="4" borderId="28" xfId="0" applyFill="1" applyBorder="1" applyAlignment="1" applyProtection="1">
      <alignment horizontal="left" vertical="top" wrapText="1" indent="1"/>
      <protection hidden="1"/>
    </xf>
    <xf numFmtId="0" fontId="0" fillId="4" borderId="24" xfId="0" applyFill="1" applyBorder="1" applyAlignment="1" applyProtection="1">
      <alignment horizontal="left" vertical="top" wrapText="1" indent="1"/>
      <protection hidden="1"/>
    </xf>
    <xf numFmtId="0" fontId="0" fillId="0" borderId="36" xfId="0" applyBorder="1" applyAlignment="1" applyProtection="1">
      <alignment vertical="top"/>
      <protection hidden="1"/>
    </xf>
    <xf numFmtId="0" fontId="0" fillId="7" borderId="25" xfId="0" applyFill="1" applyBorder="1" applyAlignment="1" applyProtection="1">
      <alignment horizontal="left" vertical="top" wrapText="1" indent="1"/>
      <protection hidden="1"/>
    </xf>
    <xf numFmtId="0" fontId="0" fillId="7" borderId="27" xfId="0" applyFill="1" applyBorder="1" applyAlignment="1" applyProtection="1">
      <alignment horizontal="left" vertical="top" wrapText="1" indent="1"/>
      <protection hidden="1"/>
    </xf>
    <xf numFmtId="0" fontId="0" fillId="7" borderId="26" xfId="0" applyFill="1" applyBorder="1" applyAlignment="1" applyProtection="1">
      <alignment horizontal="left" vertical="top" wrapText="1" indent="1"/>
      <protection hidden="1"/>
    </xf>
    <xf numFmtId="0" fontId="0" fillId="0" borderId="5" xfId="0" applyBorder="1" applyAlignment="1" applyProtection="1">
      <alignment vertical="top" wrapText="1"/>
      <protection hidden="1"/>
    </xf>
    <xf numFmtId="0" fontId="0" fillId="0" borderId="36" xfId="0" applyBorder="1" applyAlignment="1">
      <alignment vertical="top"/>
    </xf>
    <xf numFmtId="0" fontId="7" fillId="4" borderId="43" xfId="0" applyFont="1" applyFill="1" applyBorder="1" applyAlignment="1" applyProtection="1">
      <alignment vertical="center"/>
      <protection locked="0"/>
    </xf>
    <xf numFmtId="0" fontId="7" fillId="4" borderId="41" xfId="0" applyFont="1" applyFill="1" applyBorder="1" applyAlignment="1" applyProtection="1">
      <alignment vertical="center"/>
      <protection locked="0"/>
    </xf>
    <xf numFmtId="0" fontId="7" fillId="5" borderId="19" xfId="0" applyFont="1" applyFill="1" applyBorder="1" applyAlignment="1" applyProtection="1">
      <alignment vertical="center"/>
      <protection locked="0"/>
    </xf>
    <xf numFmtId="0" fontId="7" fillId="5" borderId="38" xfId="0" applyFont="1" applyFill="1" applyBorder="1" applyAlignment="1" applyProtection="1">
      <alignment vertical="center"/>
      <protection locked="0"/>
    </xf>
    <xf numFmtId="0" fontId="30" fillId="0" borderId="35" xfId="3" applyBorder="1" applyAlignment="1">
      <alignment vertical="top"/>
    </xf>
    <xf numFmtId="0" fontId="0" fillId="0" borderId="18" xfId="0" applyBorder="1" applyAlignment="1" applyProtection="1">
      <alignment vertical="center"/>
      <protection hidden="1"/>
    </xf>
    <xf numFmtId="0" fontId="0" fillId="0" borderId="19" xfId="0" applyBorder="1" applyAlignment="1" applyProtection="1">
      <alignment vertical="center"/>
      <protection hidden="1"/>
    </xf>
    <xf numFmtId="0" fontId="51" fillId="0" borderId="0" xfId="1" applyFont="1" applyAlignment="1" applyProtection="1">
      <alignment vertical="top" wrapText="1"/>
      <protection hidden="1"/>
    </xf>
    <xf numFmtId="0" fontId="51" fillId="0" borderId="13" xfId="1" applyFont="1" applyBorder="1" applyAlignment="1" applyProtection="1">
      <alignment vertical="top" wrapText="1"/>
      <protection hidden="1"/>
    </xf>
    <xf numFmtId="0" fontId="52" fillId="4" borderId="0" xfId="1" applyFont="1" applyFill="1" applyAlignment="1" applyProtection="1">
      <alignment vertical="top" wrapText="1"/>
      <protection locked="0"/>
    </xf>
    <xf numFmtId="0" fontId="52" fillId="4" borderId="13" xfId="1" applyFont="1" applyFill="1" applyBorder="1" applyAlignment="1" applyProtection="1">
      <alignment vertical="top" wrapText="1"/>
      <protection locked="0"/>
    </xf>
    <xf numFmtId="0" fontId="0" fillId="3" borderId="43" xfId="1" applyFont="1" applyFill="1" applyBorder="1" applyAlignment="1" applyProtection="1">
      <alignment vertical="top" wrapText="1"/>
      <protection hidden="1"/>
    </xf>
    <xf numFmtId="0" fontId="0" fillId="3" borderId="41" xfId="1" applyFont="1" applyFill="1" applyBorder="1" applyAlignment="1" applyProtection="1">
      <alignment vertical="top" wrapText="1"/>
      <protection hidden="1"/>
    </xf>
    <xf numFmtId="0" fontId="19" fillId="3" borderId="0" xfId="1" applyFont="1" applyFill="1" applyAlignment="1" applyProtection="1">
      <alignment vertical="top" wrapText="1"/>
      <protection hidden="1"/>
    </xf>
    <xf numFmtId="0" fontId="19" fillId="3" borderId="13" xfId="1" applyFont="1" applyFill="1" applyBorder="1" applyAlignment="1" applyProtection="1">
      <alignment vertical="top" wrapText="1"/>
      <protection hidden="1"/>
    </xf>
    <xf numFmtId="0" fontId="50" fillId="0" borderId="0" xfId="1" applyFont="1" applyAlignment="1" applyProtection="1">
      <alignment vertical="top" wrapText="1"/>
      <protection hidden="1"/>
    </xf>
    <xf numFmtId="0" fontId="50" fillId="0" borderId="13" xfId="1" applyFont="1" applyBorder="1" applyAlignment="1" applyProtection="1">
      <alignment vertical="top" wrapText="1"/>
      <protection hidden="1"/>
    </xf>
    <xf numFmtId="0" fontId="51" fillId="0" borderId="0" xfId="1" applyFont="1" applyAlignment="1" applyProtection="1">
      <alignment horizontal="left" vertical="top" wrapText="1" indent="1"/>
      <protection hidden="1"/>
    </xf>
    <xf numFmtId="0" fontId="51" fillId="0" borderId="13" xfId="1" applyFont="1" applyBorder="1" applyAlignment="1" applyProtection="1">
      <alignment horizontal="left" vertical="top" wrapText="1" indent="1"/>
      <protection hidden="1"/>
    </xf>
    <xf numFmtId="0" fontId="56" fillId="3" borderId="0" xfId="1" applyFont="1" applyFill="1" applyAlignment="1" applyProtection="1">
      <alignment vertical="top" wrapText="1"/>
      <protection hidden="1"/>
    </xf>
    <xf numFmtId="0" fontId="56" fillId="3" borderId="13" xfId="1" applyFont="1" applyFill="1" applyBorder="1" applyAlignment="1" applyProtection="1">
      <alignment vertical="top" wrapText="1"/>
      <protection hidden="1"/>
    </xf>
    <xf numFmtId="0" fontId="5" fillId="3" borderId="9" xfId="2" applyFont="1" applyFill="1" applyBorder="1" applyAlignment="1" applyProtection="1">
      <alignment vertical="top" wrapText="1"/>
      <protection hidden="1"/>
    </xf>
    <xf numFmtId="0" fontId="5" fillId="3" borderId="10" xfId="2" applyFont="1" applyFill="1" applyBorder="1" applyAlignment="1" applyProtection="1">
      <alignment vertical="top" wrapText="1"/>
      <protection hidden="1"/>
    </xf>
    <xf numFmtId="0" fontId="51" fillId="0" borderId="0" xfId="1" applyFont="1" applyAlignment="1" applyProtection="1">
      <alignment horizontal="left" vertical="top" wrapText="1" indent="2"/>
      <protection hidden="1"/>
    </xf>
    <xf numFmtId="0" fontId="51" fillId="0" borderId="13" xfId="1" applyFont="1" applyBorder="1" applyAlignment="1" applyProtection="1">
      <alignment horizontal="left" vertical="top" wrapText="1" indent="2"/>
      <protection hidden="1"/>
    </xf>
    <xf numFmtId="0" fontId="51" fillId="0" borderId="0" xfId="1" applyFont="1" applyAlignment="1" applyProtection="1">
      <alignment horizontal="left" vertical="top" wrapText="1"/>
      <protection hidden="1"/>
    </xf>
    <xf numFmtId="0" fontId="51" fillId="0" borderId="13" xfId="1" applyFont="1" applyBorder="1" applyAlignment="1" applyProtection="1">
      <alignment horizontal="left" vertical="top" wrapText="1"/>
      <protection hidden="1"/>
    </xf>
    <xf numFmtId="0" fontId="51" fillId="0" borderId="0" xfId="1" quotePrefix="1" applyFont="1" applyAlignment="1" applyProtection="1">
      <alignment horizontal="left" vertical="top" wrapText="1" indent="1"/>
      <protection hidden="1"/>
    </xf>
    <xf numFmtId="0" fontId="51" fillId="0" borderId="13" xfId="1" quotePrefix="1" applyFont="1" applyBorder="1" applyAlignment="1" applyProtection="1">
      <alignment horizontal="left" vertical="top" wrapText="1" indent="1"/>
      <protection hidden="1"/>
    </xf>
    <xf numFmtId="0" fontId="0" fillId="3" borderId="3" xfId="1" applyFont="1" applyFill="1" applyBorder="1" applyAlignment="1" applyProtection="1">
      <alignment vertical="top" wrapText="1"/>
      <protection hidden="1"/>
    </xf>
    <xf numFmtId="0" fontId="0" fillId="3" borderId="4" xfId="1" applyFont="1" applyFill="1" applyBorder="1" applyAlignment="1" applyProtection="1">
      <alignment vertical="top" wrapText="1"/>
      <protection hidden="1"/>
    </xf>
    <xf numFmtId="0" fontId="37" fillId="11" borderId="0" xfId="0" applyFont="1" applyFill="1" applyAlignment="1" applyProtection="1">
      <alignment horizontal="center" vertical="center" textRotation="90"/>
      <protection hidden="1"/>
    </xf>
    <xf numFmtId="0" fontId="0" fillId="0" borderId="18" xfId="0" applyBorder="1" applyAlignment="1" applyProtection="1">
      <alignment horizontal="left" vertical="center"/>
      <protection hidden="1"/>
    </xf>
    <xf numFmtId="0" fontId="0" fillId="0" borderId="19" xfId="0" applyBorder="1" applyAlignment="1" applyProtection="1">
      <alignment horizontal="left" vertical="center"/>
      <protection hidden="1"/>
    </xf>
    <xf numFmtId="0" fontId="7" fillId="0" borderId="35" xfId="0" applyFont="1" applyBorder="1" applyAlignment="1" applyProtection="1">
      <alignment horizontal="left" vertical="center" wrapText="1"/>
      <protection hidden="1"/>
    </xf>
    <xf numFmtId="0" fontId="7" fillId="0" borderId="36" xfId="0" applyFont="1" applyBorder="1" applyAlignment="1" applyProtection="1">
      <alignment horizontal="left" vertical="center" wrapText="1"/>
      <protection hidden="1"/>
    </xf>
    <xf numFmtId="0" fontId="0" fillId="2" borderId="20" xfId="0" applyFill="1" applyBorder="1" applyAlignment="1" applyProtection="1">
      <alignment horizontal="left" vertical="center"/>
      <protection hidden="1"/>
    </xf>
    <xf numFmtId="0" fontId="0" fillId="2" borderId="21" xfId="0" applyFill="1" applyBorder="1" applyAlignment="1" applyProtection="1">
      <alignment horizontal="left" vertical="center"/>
      <protection hidden="1"/>
    </xf>
    <xf numFmtId="0" fontId="0" fillId="0" borderId="21" xfId="0" applyBorder="1" applyAlignment="1" applyProtection="1">
      <alignment horizontal="left" vertical="center"/>
      <protection hidden="1"/>
    </xf>
    <xf numFmtId="0" fontId="7" fillId="0" borderId="21" xfId="0" applyFont="1" applyBorder="1" applyAlignment="1" applyProtection="1">
      <alignment horizontal="left" vertical="center" wrapText="1"/>
      <protection hidden="1"/>
    </xf>
    <xf numFmtId="0" fontId="7" fillId="0" borderId="22" xfId="0" applyFont="1" applyBorder="1" applyAlignment="1" applyProtection="1">
      <alignment horizontal="left" vertical="center" wrapText="1"/>
      <protection hidden="1"/>
    </xf>
    <xf numFmtId="0" fontId="0" fillId="2" borderId="34" xfId="0" applyFill="1" applyBorder="1" applyAlignment="1" applyProtection="1">
      <alignment horizontal="left" vertical="center"/>
      <protection hidden="1"/>
    </xf>
    <xf numFmtId="0" fontId="0" fillId="2" borderId="35" xfId="0" applyFill="1" applyBorder="1" applyAlignment="1" applyProtection="1">
      <alignment horizontal="left" vertical="center"/>
      <protection hidden="1"/>
    </xf>
    <xf numFmtId="0" fontId="7" fillId="2" borderId="35" xfId="0" applyFont="1" applyFill="1" applyBorder="1" applyAlignment="1" applyProtection="1">
      <alignment horizontal="left" vertical="center"/>
      <protection hidden="1"/>
    </xf>
    <xf numFmtId="0" fontId="7" fillId="2" borderId="36" xfId="0" applyFont="1" applyFill="1" applyBorder="1" applyAlignment="1" applyProtection="1">
      <alignment horizontal="left" vertical="center"/>
      <protection hidden="1"/>
    </xf>
    <xf numFmtId="0" fontId="0" fillId="2" borderId="48" xfId="0" applyFill="1" applyBorder="1" applyAlignment="1" applyProtection="1">
      <alignment horizontal="left" vertical="center"/>
      <protection hidden="1"/>
    </xf>
    <xf numFmtId="0" fontId="0" fillId="2" borderId="43" xfId="0" applyFill="1" applyBorder="1" applyAlignment="1" applyProtection="1">
      <alignment horizontal="left" vertical="center"/>
      <protection hidden="1"/>
    </xf>
    <xf numFmtId="0" fontId="7" fillId="2" borderId="43" xfId="0" applyFont="1" applyFill="1" applyBorder="1" applyAlignment="1" applyProtection="1">
      <alignment horizontal="left" vertical="center"/>
      <protection hidden="1"/>
    </xf>
    <xf numFmtId="0" fontId="7" fillId="2" borderId="41" xfId="0" applyFont="1" applyFill="1" applyBorder="1" applyAlignment="1" applyProtection="1">
      <alignment horizontal="left" vertical="center"/>
      <protection hidden="1"/>
    </xf>
    <xf numFmtId="0" fontId="0" fillId="2" borderId="18" xfId="0" applyFill="1" applyBorder="1" applyAlignment="1" applyProtection="1">
      <alignment horizontal="left" vertical="center"/>
      <protection hidden="1"/>
    </xf>
    <xf numFmtId="0" fontId="0" fillId="2" borderId="19" xfId="0" applyFill="1" applyBorder="1" applyAlignment="1" applyProtection="1">
      <alignment horizontal="left" vertical="center"/>
      <protection hidden="1"/>
    </xf>
    <xf numFmtId="0" fontId="7" fillId="2" borderId="19" xfId="0" applyFont="1" applyFill="1" applyBorder="1" applyAlignment="1" applyProtection="1">
      <alignment vertical="center"/>
      <protection hidden="1"/>
    </xf>
    <xf numFmtId="0" fontId="7" fillId="2" borderId="38" xfId="0" applyFont="1" applyFill="1" applyBorder="1" applyAlignment="1" applyProtection="1">
      <alignment vertical="center"/>
      <protection hidden="1"/>
    </xf>
    <xf numFmtId="0" fontId="7" fillId="0" borderId="20" xfId="0" applyFont="1" applyBorder="1" applyAlignment="1" applyProtection="1">
      <alignment vertical="center"/>
      <protection hidden="1"/>
    </xf>
    <xf numFmtId="0" fontId="7" fillId="0" borderId="21" xfId="0" applyFont="1" applyBorder="1" applyAlignment="1" applyProtection="1">
      <alignment vertical="center"/>
      <protection hidden="1"/>
    </xf>
    <xf numFmtId="0" fontId="7" fillId="0" borderId="22" xfId="0" applyFont="1" applyBorder="1" applyAlignment="1" applyProtection="1">
      <alignment vertical="center"/>
      <protection hidden="1"/>
    </xf>
    <xf numFmtId="0" fontId="52" fillId="4" borderId="6" xfId="1" applyFont="1" applyFill="1" applyBorder="1" applyAlignment="1" applyProtection="1">
      <alignment vertical="top" wrapText="1"/>
      <protection locked="0"/>
    </xf>
    <xf numFmtId="0" fontId="52" fillId="4" borderId="7" xfId="1" applyFont="1" applyFill="1" applyBorder="1" applyAlignment="1" applyProtection="1">
      <alignment vertical="top" wrapText="1"/>
      <protection locked="0"/>
    </xf>
    <xf numFmtId="0" fontId="51" fillId="0" borderId="0" xfId="1" quotePrefix="1" applyFont="1" applyAlignment="1" applyProtection="1">
      <alignment vertical="top" wrapText="1"/>
      <protection hidden="1"/>
    </xf>
    <xf numFmtId="0" fontId="51" fillId="0" borderId="13" xfId="1" quotePrefix="1" applyFont="1" applyBorder="1" applyAlignment="1" applyProtection="1">
      <alignment vertical="top" wrapText="1"/>
      <protection hidden="1"/>
    </xf>
    <xf numFmtId="0" fontId="10" fillId="0" borderId="3" xfId="2" applyFont="1" applyBorder="1" applyAlignment="1" applyProtection="1">
      <alignment vertical="center"/>
      <protection hidden="1"/>
    </xf>
    <xf numFmtId="0" fontId="7" fillId="0" borderId="9" xfId="2" quotePrefix="1" applyFont="1" applyBorder="1" applyAlignment="1" applyProtection="1">
      <alignment horizontal="left"/>
      <protection hidden="1"/>
    </xf>
    <xf numFmtId="0" fontId="7" fillId="0" borderId="10" xfId="2" quotePrefix="1" applyFont="1" applyBorder="1" applyAlignment="1" applyProtection="1">
      <alignment horizontal="left"/>
      <protection hidden="1"/>
    </xf>
    <xf numFmtId="0" fontId="19" fillId="4" borderId="0" xfId="1" applyFont="1" applyFill="1" applyAlignment="1" applyProtection="1">
      <alignment vertical="top" wrapText="1"/>
      <protection locked="0"/>
    </xf>
    <xf numFmtId="0" fontId="19" fillId="4" borderId="13" xfId="1" applyFont="1" applyFill="1" applyBorder="1" applyAlignment="1" applyProtection="1">
      <alignment vertical="top" wrapText="1"/>
      <protection locked="0"/>
    </xf>
    <xf numFmtId="0" fontId="53" fillId="3" borderId="0" xfId="1" applyFont="1" applyFill="1" applyAlignment="1" applyProtection="1">
      <alignment vertical="top" wrapText="1"/>
      <protection hidden="1"/>
    </xf>
    <xf numFmtId="0" fontId="53" fillId="3" borderId="13" xfId="1" applyFont="1" applyFill="1" applyBorder="1" applyAlignment="1" applyProtection="1">
      <alignment vertical="top" wrapText="1"/>
      <protection hidden="1"/>
    </xf>
    <xf numFmtId="0" fontId="19" fillId="4" borderId="6" xfId="1" applyFont="1" applyFill="1" applyBorder="1" applyAlignment="1" applyProtection="1">
      <alignment vertical="top" wrapText="1"/>
      <protection locked="0"/>
    </xf>
    <xf numFmtId="0" fontId="19" fillId="4" borderId="7" xfId="1" applyFont="1" applyFill="1" applyBorder="1" applyAlignment="1" applyProtection="1">
      <alignment vertical="top" wrapText="1"/>
      <protection locked="0"/>
    </xf>
    <xf numFmtId="0" fontId="50" fillId="0" borderId="0" xfId="1" applyFont="1" applyAlignment="1" applyProtection="1">
      <alignment horizontal="left" vertical="top" wrapText="1" indent="1"/>
      <protection hidden="1"/>
    </xf>
    <xf numFmtId="0" fontId="50" fillId="0" borderId="13" xfId="1" applyFont="1" applyBorder="1" applyAlignment="1" applyProtection="1">
      <alignment horizontal="left" vertical="top" wrapText="1" indent="1"/>
      <protection hidden="1"/>
    </xf>
    <xf numFmtId="0" fontId="55" fillId="0" borderId="0" xfId="1" applyFont="1" applyAlignment="1" applyProtection="1">
      <alignment vertical="top" wrapText="1"/>
      <protection hidden="1"/>
    </xf>
    <xf numFmtId="0" fontId="55" fillId="0" borderId="13" xfId="1" applyFont="1" applyBorder="1" applyAlignment="1" applyProtection="1">
      <alignment vertical="top" wrapText="1"/>
      <protection hidden="1"/>
    </xf>
    <xf numFmtId="0" fontId="54" fillId="0" borderId="0" xfId="1" applyFont="1" applyAlignment="1" applyProtection="1">
      <alignment vertical="top" wrapText="1"/>
      <protection hidden="1"/>
    </xf>
    <xf numFmtId="0" fontId="54" fillId="0" borderId="13" xfId="1" applyFont="1" applyBorder="1" applyAlignment="1" applyProtection="1">
      <alignment vertical="top" wrapText="1"/>
      <protection hidden="1"/>
    </xf>
    <xf numFmtId="0" fontId="51" fillId="0" borderId="0" xfId="1" applyFont="1" applyAlignment="1" applyProtection="1">
      <alignment horizontal="left" vertical="top" wrapText="1" indent="3"/>
      <protection hidden="1"/>
    </xf>
    <xf numFmtId="0" fontId="51" fillId="0" borderId="13" xfId="1" applyFont="1" applyBorder="1" applyAlignment="1" applyProtection="1">
      <alignment horizontal="left" vertical="top" wrapText="1" indent="3"/>
      <protection hidden="1"/>
    </xf>
    <xf numFmtId="0" fontId="51" fillId="0" borderId="0" xfId="1" applyFont="1" applyAlignment="1" applyProtection="1">
      <alignment wrapText="1"/>
      <protection hidden="1"/>
    </xf>
    <xf numFmtId="0" fontId="51" fillId="0" borderId="13" xfId="1" applyFont="1" applyBorder="1" applyAlignment="1" applyProtection="1">
      <alignment wrapText="1"/>
      <protection hidden="1"/>
    </xf>
    <xf numFmtId="0" fontId="56" fillId="0" borderId="0" xfId="1" applyFont="1" applyAlignment="1" applyProtection="1">
      <alignment vertical="top" wrapText="1"/>
      <protection hidden="1"/>
    </xf>
    <xf numFmtId="0" fontId="56" fillId="0" borderId="13" xfId="1" applyFont="1" applyBorder="1" applyAlignment="1" applyProtection="1">
      <alignment vertical="top" wrapText="1"/>
      <protection hidden="1"/>
    </xf>
    <xf numFmtId="0" fontId="19" fillId="3" borderId="0" xfId="1" quotePrefix="1" applyFont="1" applyFill="1" applyAlignment="1" applyProtection="1">
      <alignment vertical="top" wrapText="1"/>
      <protection hidden="1"/>
    </xf>
    <xf numFmtId="0" fontId="7" fillId="11" borderId="0" xfId="0" applyFont="1" applyFill="1" applyAlignment="1" applyProtection="1">
      <alignment vertical="top" wrapText="1"/>
      <protection hidden="1"/>
    </xf>
    <xf numFmtId="0" fontId="19" fillId="4" borderId="43" xfId="1" applyFont="1" applyFill="1" applyBorder="1" applyAlignment="1" applyProtection="1">
      <alignment vertical="top" wrapText="1"/>
      <protection locked="0"/>
    </xf>
    <xf numFmtId="0" fontId="19" fillId="4" borderId="40" xfId="1" applyFont="1" applyFill="1" applyBorder="1" applyAlignment="1" applyProtection="1">
      <alignment vertical="top" wrapText="1"/>
      <protection locked="0"/>
    </xf>
    <xf numFmtId="0" fontId="19" fillId="4" borderId="62" xfId="1" applyFont="1" applyFill="1" applyBorder="1" applyAlignment="1" applyProtection="1">
      <alignment vertical="top" wrapText="1"/>
      <protection locked="0"/>
    </xf>
    <xf numFmtId="0" fontId="0" fillId="3" borderId="64" xfId="1" applyFont="1" applyFill="1" applyBorder="1" applyAlignment="1" applyProtection="1">
      <alignment vertical="top" wrapText="1"/>
      <protection hidden="1"/>
    </xf>
    <xf numFmtId="0" fontId="12" fillId="3" borderId="40" xfId="1" applyFont="1" applyFill="1" applyBorder="1" applyAlignment="1" applyProtection="1">
      <alignment vertical="top" wrapText="1"/>
      <protection hidden="1"/>
    </xf>
    <xf numFmtId="0" fontId="12" fillId="3" borderId="62" xfId="1" applyFont="1" applyFill="1" applyBorder="1" applyAlignment="1" applyProtection="1">
      <alignment vertical="top" wrapText="1"/>
      <protection hidden="1"/>
    </xf>
    <xf numFmtId="0" fontId="0" fillId="3" borderId="40" xfId="1" applyFont="1" applyFill="1" applyBorder="1" applyAlignment="1" applyProtection="1">
      <alignment vertical="top" wrapText="1"/>
      <protection hidden="1"/>
    </xf>
    <xf numFmtId="0" fontId="0" fillId="3" borderId="62" xfId="1" applyFont="1" applyFill="1" applyBorder="1" applyAlignment="1" applyProtection="1">
      <alignment vertical="top" wrapText="1"/>
      <protection hidden="1"/>
    </xf>
    <xf numFmtId="0" fontId="0" fillId="4" borderId="43" xfId="1" applyFont="1" applyFill="1" applyBorder="1" applyAlignment="1" applyProtection="1">
      <alignment vertical="top" wrapText="1"/>
      <protection locked="0"/>
    </xf>
    <xf numFmtId="0" fontId="0" fillId="4" borderId="64" xfId="1" applyFont="1" applyFill="1" applyBorder="1" applyAlignment="1" applyProtection="1">
      <alignment vertical="top" wrapText="1"/>
      <protection locked="0"/>
    </xf>
    <xf numFmtId="0" fontId="0" fillId="3" borderId="40" xfId="1" applyFont="1" applyFill="1" applyBorder="1" applyAlignment="1" applyProtection="1">
      <alignment vertical="top" wrapText="1"/>
      <protection locked="0"/>
    </xf>
    <xf numFmtId="0" fontId="0" fillId="3" borderId="62" xfId="1" applyFont="1" applyFill="1" applyBorder="1" applyAlignment="1" applyProtection="1">
      <alignment vertical="top" wrapText="1"/>
      <protection locked="0"/>
    </xf>
    <xf numFmtId="0" fontId="19" fillId="3" borderId="0" xfId="1" applyFont="1" applyFill="1" applyAlignment="1" applyProtection="1">
      <alignment vertical="top" wrapText="1"/>
      <protection locked="0"/>
    </xf>
    <xf numFmtId="0" fontId="0" fillId="3" borderId="63" xfId="1" applyFont="1" applyFill="1" applyBorder="1" applyAlignment="1" applyProtection="1">
      <alignment vertical="top" wrapText="1"/>
      <protection hidden="1"/>
    </xf>
    <xf numFmtId="0" fontId="27" fillId="3" borderId="0" xfId="1" applyFont="1" applyFill="1" applyAlignment="1" applyProtection="1">
      <alignment vertical="top" wrapText="1"/>
      <protection locked="0"/>
    </xf>
    <xf numFmtId="0" fontId="19" fillId="3" borderId="0" xfId="1" quotePrefix="1" applyFont="1" applyFill="1" applyAlignment="1" applyProtection="1">
      <alignment vertical="top" wrapText="1"/>
      <protection locked="0"/>
    </xf>
    <xf numFmtId="0" fontId="19" fillId="4" borderId="64" xfId="1" applyFont="1" applyFill="1" applyBorder="1" applyAlignment="1" applyProtection="1">
      <alignment vertical="top" wrapText="1"/>
      <protection locked="0"/>
    </xf>
    <xf numFmtId="0" fontId="38" fillId="9" borderId="4" xfId="0" applyFont="1" applyFill="1" applyBorder="1" applyAlignment="1" applyProtection="1">
      <alignment horizontal="center" vertical="center" textRotation="90"/>
      <protection hidden="1"/>
    </xf>
    <xf numFmtId="0" fontId="38" fillId="9" borderId="13" xfId="0" applyFont="1" applyFill="1" applyBorder="1" applyAlignment="1" applyProtection="1">
      <alignment horizontal="center" vertical="center" textRotation="90"/>
      <protection hidden="1"/>
    </xf>
    <xf numFmtId="0" fontId="0" fillId="0" borderId="46" xfId="0" applyBorder="1" applyAlignment="1" applyProtection="1">
      <alignment vertical="top"/>
      <protection hidden="1"/>
    </xf>
    <xf numFmtId="0" fontId="0" fillId="0" borderId="40" xfId="0" applyBorder="1" applyAlignment="1" applyProtection="1">
      <alignment vertical="top"/>
      <protection hidden="1"/>
    </xf>
    <xf numFmtId="0" fontId="7" fillId="0" borderId="43" xfId="0" applyFont="1" applyBorder="1" applyAlignment="1" applyProtection="1">
      <alignment vertical="center"/>
      <protection hidden="1"/>
    </xf>
    <xf numFmtId="0" fontId="7" fillId="0" borderId="41" xfId="0" applyFont="1" applyBorder="1" applyAlignment="1" applyProtection="1">
      <alignment vertical="center"/>
      <protection hidden="1"/>
    </xf>
    <xf numFmtId="0" fontId="7" fillId="0" borderId="19" xfId="0" applyFont="1" applyBorder="1" applyAlignment="1" applyProtection="1">
      <alignment horizontal="left" vertical="center"/>
      <protection hidden="1"/>
    </xf>
    <xf numFmtId="0" fontId="7" fillId="0" borderId="38" xfId="0" applyFont="1" applyBorder="1" applyAlignment="1" applyProtection="1">
      <alignment horizontal="left" vertical="center"/>
      <protection hidden="1"/>
    </xf>
    <xf numFmtId="0" fontId="0" fillId="0" borderId="0" xfId="0" applyAlignment="1" applyProtection="1">
      <alignment horizontal="left" vertical="center"/>
      <protection hidden="1"/>
    </xf>
    <xf numFmtId="0" fontId="0" fillId="0" borderId="13" xfId="0" applyBorder="1" applyAlignment="1" applyProtection="1">
      <alignment horizontal="left" vertical="center"/>
      <protection hidden="1"/>
    </xf>
    <xf numFmtId="0" fontId="31" fillId="8" borderId="40" xfId="0" applyFont="1" applyFill="1" applyBorder="1" applyAlignment="1" applyProtection="1">
      <alignment vertical="top" wrapText="1"/>
      <protection hidden="1"/>
    </xf>
    <xf numFmtId="0" fontId="7" fillId="0" borderId="35" xfId="0" applyFont="1" applyBorder="1" applyAlignment="1" applyProtection="1">
      <alignment horizontal="left" vertical="center"/>
      <protection hidden="1"/>
    </xf>
    <xf numFmtId="0" fontId="7" fillId="0" borderId="36" xfId="0" applyFont="1" applyBorder="1" applyAlignment="1" applyProtection="1">
      <alignment horizontal="left" vertical="center"/>
      <protection hidden="1"/>
    </xf>
    <xf numFmtId="0" fontId="0" fillId="0" borderId="35" xfId="0" quotePrefix="1" applyBorder="1" applyAlignment="1">
      <alignment vertical="top"/>
    </xf>
    <xf numFmtId="0" fontId="0" fillId="0" borderId="36" xfId="0" quotePrefix="1" applyBorder="1" applyAlignment="1">
      <alignment vertical="top"/>
    </xf>
    <xf numFmtId="0" fontId="0" fillId="4" borderId="19" xfId="0" quotePrefix="1" applyFill="1" applyBorder="1" applyAlignment="1" applyProtection="1">
      <alignment vertical="top"/>
      <protection locked="0"/>
    </xf>
    <xf numFmtId="0" fontId="0" fillId="4" borderId="38" xfId="0" quotePrefix="1" applyFill="1" applyBorder="1" applyAlignment="1" applyProtection="1">
      <alignment vertical="top"/>
      <protection locked="0"/>
    </xf>
    <xf numFmtId="0" fontId="0" fillId="5" borderId="5" xfId="0" applyFill="1" applyBorder="1" applyAlignment="1" applyProtection="1">
      <alignment horizontal="left" vertical="top"/>
      <protection locked="0"/>
    </xf>
    <xf numFmtId="0" fontId="0" fillId="5" borderId="7" xfId="0" applyFill="1" applyBorder="1" applyAlignment="1" applyProtection="1">
      <alignment horizontal="left" vertical="top"/>
      <protection locked="0"/>
    </xf>
    <xf numFmtId="0" fontId="0" fillId="5" borderId="20" xfId="0" applyFill="1" applyBorder="1" applyAlignment="1" applyProtection="1">
      <alignment horizontal="left" vertical="top"/>
      <protection locked="0"/>
    </xf>
    <xf numFmtId="0" fontId="0" fillId="5" borderId="22" xfId="0" applyFill="1" applyBorder="1" applyAlignment="1" applyProtection="1">
      <alignment horizontal="left" vertical="top"/>
      <protection locked="0"/>
    </xf>
    <xf numFmtId="16" fontId="0" fillId="4" borderId="34" xfId="0" quotePrefix="1" applyNumberFormat="1" applyFill="1" applyBorder="1" applyAlignment="1" applyProtection="1">
      <alignment vertical="top"/>
      <protection locked="0"/>
    </xf>
    <xf numFmtId="16" fontId="0" fillId="4" borderId="35" xfId="0" quotePrefix="1" applyNumberFormat="1" applyFill="1" applyBorder="1" applyAlignment="1" applyProtection="1">
      <alignment vertical="top"/>
      <protection locked="0"/>
    </xf>
    <xf numFmtId="16" fontId="0" fillId="4" borderId="18" xfId="0" quotePrefix="1" applyNumberFormat="1" applyFill="1" applyBorder="1" applyAlignment="1" applyProtection="1">
      <alignment horizontal="left" vertical="top"/>
      <protection locked="0"/>
    </xf>
    <xf numFmtId="16" fontId="0" fillId="4" borderId="19" xfId="0" quotePrefix="1" applyNumberFormat="1" applyFill="1" applyBorder="1" applyAlignment="1" applyProtection="1">
      <alignment horizontal="left" vertical="top"/>
      <protection locked="0"/>
    </xf>
    <xf numFmtId="0" fontId="0" fillId="4" borderId="18" xfId="0" applyFill="1" applyBorder="1" applyAlignment="1" applyProtection="1">
      <alignment vertical="center" wrapText="1"/>
      <protection locked="0"/>
    </xf>
    <xf numFmtId="0" fontId="0" fillId="4" borderId="19" xfId="0" applyFill="1" applyBorder="1" applyAlignment="1" applyProtection="1">
      <alignment vertical="center" wrapText="1"/>
      <protection locked="0"/>
    </xf>
    <xf numFmtId="0" fontId="0" fillId="4" borderId="38" xfId="0" applyFill="1" applyBorder="1" applyAlignment="1" applyProtection="1">
      <alignment vertical="center" wrapText="1"/>
      <protection locked="0"/>
    </xf>
    <xf numFmtId="0" fontId="5" fillId="0" borderId="0" xfId="0" applyFont="1" applyAlignment="1" applyProtection="1">
      <alignment horizontal="center" vertical="top"/>
      <protection locked="0"/>
    </xf>
    <xf numFmtId="0" fontId="7" fillId="0" borderId="19" xfId="0" applyFont="1" applyBorder="1" applyAlignment="1" applyProtection="1">
      <alignment vertical="center"/>
      <protection hidden="1"/>
    </xf>
    <xf numFmtId="0" fontId="7" fillId="0" borderId="38" xfId="0" applyFont="1" applyBorder="1" applyAlignment="1" applyProtection="1">
      <alignment vertical="center"/>
      <protection hidden="1"/>
    </xf>
    <xf numFmtId="16" fontId="9" fillId="0" borderId="14" xfId="0" applyNumberFormat="1" applyFont="1" applyBorder="1" applyAlignment="1" applyProtection="1">
      <alignment horizontal="center" vertical="top" wrapText="1"/>
      <protection hidden="1"/>
    </xf>
    <xf numFmtId="16" fontId="9" fillId="0" borderId="12" xfId="0" applyNumberFormat="1" applyFont="1" applyBorder="1" applyAlignment="1" applyProtection="1">
      <alignment horizontal="center" vertical="top" wrapText="1"/>
      <protection hidden="1"/>
    </xf>
    <xf numFmtId="0" fontId="7" fillId="0" borderId="35" xfId="0" applyFont="1" applyBorder="1" applyAlignment="1" applyProtection="1">
      <alignment vertical="center"/>
      <protection hidden="1"/>
    </xf>
    <xf numFmtId="0" fontId="7" fillId="0" borderId="36" xfId="0" applyFont="1" applyBorder="1" applyAlignment="1" applyProtection="1">
      <alignment vertical="center"/>
      <protection hidden="1"/>
    </xf>
    <xf numFmtId="0" fontId="37" fillId="8" borderId="0" xfId="0" applyFont="1" applyFill="1" applyAlignment="1" applyProtection="1">
      <alignment horizontal="center" vertical="center" textRotation="90" wrapText="1"/>
      <protection hidden="1"/>
    </xf>
    <xf numFmtId="0" fontId="9" fillId="4" borderId="49" xfId="0" applyFont="1" applyFill="1" applyBorder="1" applyAlignment="1" applyProtection="1">
      <alignment vertical="center"/>
      <protection locked="0"/>
    </xf>
    <xf numFmtId="0" fontId="9" fillId="4" borderId="15" xfId="0" applyFont="1" applyFill="1" applyBorder="1" applyAlignment="1" applyProtection="1">
      <alignment vertical="center"/>
      <protection locked="0"/>
    </xf>
    <xf numFmtId="0" fontId="9" fillId="4" borderId="57" xfId="0" applyFont="1" applyFill="1" applyBorder="1" applyAlignment="1" applyProtection="1">
      <alignment vertical="center"/>
      <protection locked="0"/>
    </xf>
    <xf numFmtId="0" fontId="9" fillId="4" borderId="18" xfId="0" applyFont="1" applyFill="1" applyBorder="1" applyAlignment="1" applyProtection="1">
      <alignment vertical="center"/>
      <protection locked="0"/>
    </xf>
    <xf numFmtId="0" fontId="9" fillId="4" borderId="19" xfId="0" applyFont="1" applyFill="1" applyBorder="1" applyAlignment="1" applyProtection="1">
      <alignment vertical="center"/>
      <protection locked="0"/>
    </xf>
    <xf numFmtId="0" fontId="9" fillId="4" borderId="38" xfId="0" applyFont="1" applyFill="1" applyBorder="1" applyAlignment="1" applyProtection="1">
      <alignment vertical="center"/>
      <protection locked="0"/>
    </xf>
    <xf numFmtId="0" fontId="9" fillId="4" borderId="2" xfId="0" applyFont="1" applyFill="1" applyBorder="1" applyAlignment="1" applyProtection="1">
      <alignment vertical="center"/>
      <protection locked="0"/>
    </xf>
    <xf numFmtId="0" fontId="9" fillId="4" borderId="3" xfId="0" applyFont="1" applyFill="1" applyBorder="1" applyAlignment="1" applyProtection="1">
      <alignment vertical="center"/>
      <protection locked="0"/>
    </xf>
    <xf numFmtId="0" fontId="9" fillId="4" borderId="4" xfId="0" applyFont="1" applyFill="1" applyBorder="1" applyAlignment="1" applyProtection="1">
      <alignment vertical="center"/>
      <protection locked="0"/>
    </xf>
    <xf numFmtId="0" fontId="9" fillId="3" borderId="2" xfId="0" applyFont="1" applyFill="1" applyBorder="1" applyAlignment="1" applyProtection="1">
      <alignment horizontal="center" vertical="top" wrapText="1"/>
      <protection hidden="1"/>
    </xf>
    <xf numFmtId="0" fontId="9" fillId="3" borderId="4" xfId="0" applyFont="1" applyFill="1" applyBorder="1" applyAlignment="1" applyProtection="1">
      <alignment horizontal="center" vertical="top" wrapText="1"/>
      <protection hidden="1"/>
    </xf>
    <xf numFmtId="0" fontId="9" fillId="4" borderId="37" xfId="0" applyFont="1" applyFill="1" applyBorder="1" applyAlignment="1" applyProtection="1">
      <alignment vertical="center"/>
      <protection locked="0"/>
    </xf>
    <xf numFmtId="0" fontId="9" fillId="4" borderId="33" xfId="0" applyFont="1" applyFill="1" applyBorder="1" applyAlignment="1" applyProtection="1">
      <alignment vertical="center"/>
      <protection locked="0"/>
    </xf>
    <xf numFmtId="0" fontId="9" fillId="4" borderId="39" xfId="0" applyFont="1" applyFill="1" applyBorder="1" applyAlignment="1" applyProtection="1">
      <alignment vertical="center"/>
      <protection locked="0"/>
    </xf>
    <xf numFmtId="0" fontId="7" fillId="0" borderId="8" xfId="0" applyFont="1" applyBorder="1" applyAlignment="1">
      <alignment horizontal="left"/>
    </xf>
    <xf numFmtId="0" fontId="7" fillId="0" borderId="9" xfId="0" applyFont="1" applyBorder="1" applyAlignment="1">
      <alignment horizontal="left"/>
    </xf>
    <xf numFmtId="0" fontId="7" fillId="4" borderId="19" xfId="0" applyFont="1" applyFill="1" applyBorder="1" applyAlignment="1" applyProtection="1">
      <alignment horizontal="left" vertical="center" indent="2"/>
      <protection locked="0"/>
    </xf>
    <xf numFmtId="0" fontId="7" fillId="4" borderId="38" xfId="0" applyFont="1" applyFill="1" applyBorder="1" applyAlignment="1" applyProtection="1">
      <alignment horizontal="left" vertical="center" indent="2"/>
      <protection locked="0"/>
    </xf>
    <xf numFmtId="0" fontId="31" fillId="0" borderId="9" xfId="0" applyFont="1" applyBorder="1"/>
    <xf numFmtId="0" fontId="7" fillId="0" borderId="40" xfId="0" applyFont="1" applyBorder="1" applyAlignment="1" applyProtection="1">
      <alignment horizontal="left" vertical="center"/>
      <protection hidden="1"/>
    </xf>
    <xf numFmtId="0" fontId="7" fillId="0" borderId="47" xfId="0" applyFont="1" applyBorder="1" applyAlignment="1" applyProtection="1">
      <alignment horizontal="left" vertical="center"/>
      <protection hidden="1"/>
    </xf>
    <xf numFmtId="0" fontId="7" fillId="0" borderId="43" xfId="0" applyFont="1" applyBorder="1" applyAlignment="1" applyProtection="1">
      <alignment horizontal="left" vertical="center"/>
      <protection hidden="1"/>
    </xf>
    <xf numFmtId="0" fontId="7" fillId="0" borderId="41" xfId="0" applyFont="1" applyBorder="1" applyAlignment="1" applyProtection="1">
      <alignment horizontal="left" vertical="center"/>
      <protection hidden="1"/>
    </xf>
    <xf numFmtId="0" fontId="9" fillId="3" borderId="2" xfId="0" applyFont="1" applyFill="1" applyBorder="1" applyAlignment="1" applyProtection="1">
      <alignment horizontal="left" vertical="center" wrapText="1"/>
      <protection hidden="1"/>
    </xf>
    <xf numFmtId="0" fontId="9" fillId="3" borderId="3" xfId="0" applyFont="1" applyFill="1" applyBorder="1" applyAlignment="1" applyProtection="1">
      <alignment horizontal="left" vertical="center" wrapText="1"/>
      <protection hidden="1"/>
    </xf>
    <xf numFmtId="0" fontId="9" fillId="3" borderId="4" xfId="0" applyFont="1" applyFill="1" applyBorder="1" applyAlignment="1" applyProtection="1">
      <alignment horizontal="left" vertical="center" wrapText="1"/>
      <protection hidden="1"/>
    </xf>
    <xf numFmtId="0" fontId="0" fillId="0" borderId="2" xfId="0" applyBorder="1" applyAlignment="1" applyProtection="1">
      <alignment vertical="center"/>
      <protection hidden="1"/>
    </xf>
    <xf numFmtId="0" fontId="0" fillId="0" borderId="3" xfId="0" applyBorder="1" applyAlignment="1" applyProtection="1">
      <alignment vertical="center"/>
      <protection hidden="1"/>
    </xf>
    <xf numFmtId="0" fontId="7" fillId="0" borderId="21" xfId="0" applyFont="1" applyBorder="1" applyAlignment="1" applyProtection="1">
      <alignment horizontal="left" vertical="center"/>
      <protection hidden="1"/>
    </xf>
    <xf numFmtId="0" fontId="7" fillId="0" borderId="22" xfId="0" applyFont="1" applyBorder="1" applyAlignment="1" applyProtection="1">
      <alignment horizontal="left" vertical="center"/>
      <protection hidden="1"/>
    </xf>
  </cellXfs>
  <cellStyles count="12">
    <cellStyle name="Link" xfId="3" builtinId="8"/>
    <cellStyle name="Standard" xfId="0" builtinId="0"/>
    <cellStyle name="Standard 2" xfId="1" xr:uid="{00000000-0005-0000-0000-000002000000}"/>
    <cellStyle name="Standard 2 2" xfId="2" xr:uid="{00000000-0005-0000-0000-000003000000}"/>
    <cellStyle name="Standard 2 2 2" xfId="5" xr:uid="{00000000-0005-0000-0000-000004000000}"/>
    <cellStyle name="Standard 2 2 2 2" xfId="10" xr:uid="{00000000-0005-0000-0000-000005000000}"/>
    <cellStyle name="Standard 2 2 3" xfId="8" xr:uid="{00000000-0005-0000-0000-000006000000}"/>
    <cellStyle name="Standard 2 3" xfId="4" xr:uid="{00000000-0005-0000-0000-000007000000}"/>
    <cellStyle name="Standard 2 3 2" xfId="9" xr:uid="{00000000-0005-0000-0000-000008000000}"/>
    <cellStyle name="Standard 2 4" xfId="7" xr:uid="{00000000-0005-0000-0000-000009000000}"/>
    <cellStyle name="Währung" xfId="6" builtinId="4"/>
    <cellStyle name="Währung 2" xfId="11" xr:uid="{00000000-0005-0000-0000-00000B000000}"/>
  </cellStyles>
  <dxfs count="1877">
    <dxf>
      <font>
        <strike/>
        <color rgb="FFC00000"/>
      </font>
    </dxf>
    <dxf>
      <fill>
        <patternFill>
          <bgColor rgb="FFFFFFCC"/>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val="0"/>
        <color theme="1"/>
      </font>
      <fill>
        <patternFill>
          <bgColor rgb="FFFFFFCC"/>
        </patternFill>
      </fill>
    </dxf>
    <dxf>
      <font>
        <strike val="0"/>
        <color theme="1"/>
      </font>
      <fill>
        <patternFill>
          <bgColor theme="4" tint="0.79998168889431442"/>
        </patternFill>
      </fill>
    </dxf>
    <dxf>
      <font>
        <strike val="0"/>
        <color theme="1"/>
      </font>
      <border>
        <left style="thin">
          <color rgb="FFC00000"/>
        </left>
        <right style="thin">
          <color rgb="FFC00000"/>
        </right>
        <top style="thin">
          <color rgb="FFC00000"/>
        </top>
        <bottom style="thin">
          <color rgb="FFC00000"/>
        </bottom>
        <vertical/>
        <horizontal/>
      </border>
    </dxf>
    <dxf>
      <font>
        <strike val="0"/>
        <color theme="1"/>
      </font>
      <fill>
        <patternFill>
          <bgColor theme="4" tint="0.79998168889431442"/>
        </patternFill>
      </fill>
    </dxf>
    <dxf>
      <font>
        <strike val="0"/>
        <color theme="1"/>
      </font>
      <border>
        <left style="thin">
          <color rgb="FFC00000"/>
        </left>
        <right style="thin">
          <color rgb="FFC00000"/>
        </right>
        <top style="thin">
          <color rgb="FFC00000"/>
        </top>
        <bottom style="thin">
          <color rgb="FFC00000"/>
        </bottom>
        <vertical/>
        <horizontal/>
      </border>
    </dxf>
    <dxf>
      <font>
        <strike val="0"/>
        <color theme="1"/>
      </font>
      <fill>
        <patternFill>
          <bgColor theme="4" tint="0.79998168889431442"/>
        </patternFill>
      </fill>
    </dxf>
    <dxf>
      <font>
        <strike/>
        <color rgb="FFC00000"/>
      </font>
      <fill>
        <patternFill>
          <bgColor theme="0"/>
        </patternFill>
      </fill>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ont>
        <strike/>
        <color theme="0"/>
      </font>
    </dxf>
    <dxf>
      <font>
        <b val="0"/>
        <i val="0"/>
        <strike val="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val="0"/>
        <strike/>
        <color rgb="FFC00000"/>
      </font>
      <fill>
        <patternFill>
          <bgColor theme="5" tint="0.79998168889431442"/>
        </patternFill>
      </fill>
      <border>
        <left style="thin">
          <color rgb="FFC00000"/>
        </left>
        <right style="thin">
          <color rgb="FFC00000"/>
        </right>
        <top style="thin">
          <color rgb="FFC00000"/>
        </top>
        <bottom style="thin">
          <color rgb="FFC00000"/>
        </bottom>
      </border>
    </dxf>
    <dxf>
      <font>
        <strike/>
        <color rgb="FFC00000"/>
      </font>
      <fill>
        <patternFill>
          <bgColor theme="0"/>
        </patternFill>
      </fill>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val="0"/>
        <color auto="1"/>
      </font>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val="0"/>
        <color theme="1"/>
      </font>
      <border>
        <left style="thin">
          <color rgb="FFC00000"/>
        </left>
        <right style="thin">
          <color rgb="FFC00000"/>
        </right>
        <top style="thin">
          <color rgb="FFC00000"/>
        </top>
        <bottom style="thin">
          <color rgb="FFC00000"/>
        </bottom>
        <vertical/>
        <horizontal/>
      </border>
    </dxf>
    <dxf>
      <font>
        <strike val="0"/>
        <color theme="1"/>
      </font>
      <fill>
        <patternFill>
          <bgColor theme="4" tint="0.79998168889431442"/>
        </patternFill>
      </fill>
    </dxf>
    <dxf>
      <font>
        <strike/>
        <color theme="0"/>
      </font>
      <fill>
        <patternFill>
          <bgColor theme="0"/>
        </patternFill>
      </fill>
    </dxf>
    <dxf>
      <font>
        <strike/>
        <color theme="0"/>
      </font>
      <fill>
        <patternFill>
          <bgColor theme="0"/>
        </patternFill>
      </fill>
    </dxf>
    <dxf>
      <font>
        <strike/>
        <color theme="0"/>
      </font>
    </dxf>
    <dxf>
      <font>
        <strike/>
        <color theme="0"/>
      </font>
    </dxf>
    <dxf>
      <font>
        <b/>
        <i val="0"/>
      </font>
    </dxf>
    <dxf>
      <font>
        <b/>
        <i val="0"/>
      </font>
    </dxf>
    <dxf>
      <font>
        <strike/>
        <color rgb="FFC00000"/>
      </font>
      <fill>
        <patternFill>
          <bgColor theme="0"/>
        </patternFill>
      </fill>
    </dxf>
    <dxf>
      <font>
        <b val="0"/>
        <i/>
      </font>
    </dxf>
    <dxf>
      <fill>
        <patternFill>
          <bgColor theme="0"/>
        </patternFill>
      </fill>
    </dxf>
    <dxf>
      <fill>
        <patternFill>
          <bgColor theme="0"/>
        </patternFill>
      </fill>
    </dxf>
    <dxf>
      <fill>
        <patternFill>
          <bgColor theme="0"/>
        </patternFill>
      </fill>
    </dxf>
    <dxf>
      <fill>
        <patternFill>
          <bgColor theme="0"/>
        </patternFill>
      </fill>
    </dxf>
    <dxf>
      <font>
        <b/>
        <i val="0"/>
      </font>
    </dxf>
    <dxf>
      <font>
        <b/>
        <i val="0"/>
      </font>
    </dxf>
    <dxf>
      <font>
        <strike/>
        <color rgb="FFC00000"/>
      </font>
      <fill>
        <patternFill>
          <bgColor theme="0"/>
        </patternFill>
      </fill>
    </dxf>
    <dxf>
      <font>
        <b val="0"/>
        <i/>
      </font>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ill>
        <patternFill>
          <bgColor theme="6" tint="0.79998168889431442"/>
        </patternFill>
      </fill>
    </dxf>
    <dxf>
      <fill>
        <patternFill>
          <bgColor theme="9" tint="0.79998168889431442"/>
        </patternFill>
      </fill>
    </dxf>
    <dxf>
      <fill>
        <patternFill>
          <bgColor theme="7" tint="0.79998168889431442"/>
        </patternFill>
      </fill>
    </dxf>
    <dxf>
      <font>
        <strike/>
        <color theme="0"/>
      </font>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ill>
        <patternFill>
          <bgColor theme="4" tint="0.79998168889431442"/>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ill>
        <patternFill>
          <bgColor theme="6" tint="0.79998168889431442"/>
        </patternFill>
      </fill>
    </dxf>
    <dxf>
      <fill>
        <patternFill>
          <bgColor theme="9" tint="0.79998168889431442"/>
        </patternFill>
      </fill>
    </dxf>
    <dxf>
      <fill>
        <patternFill>
          <bgColor theme="7" tint="0.79998168889431442"/>
        </patternFill>
      </fill>
    </dxf>
    <dxf>
      <font>
        <strike/>
        <color theme="0"/>
      </font>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ill>
        <patternFill>
          <bgColor theme="4" tint="0.79998168889431442"/>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ill>
        <patternFill>
          <bgColor theme="6" tint="0.79998168889431442"/>
        </patternFill>
      </fill>
    </dxf>
    <dxf>
      <fill>
        <patternFill>
          <bgColor theme="9" tint="0.79998168889431442"/>
        </patternFill>
      </fill>
    </dxf>
    <dxf>
      <fill>
        <patternFill>
          <bgColor theme="7" tint="0.79998168889431442"/>
        </patternFill>
      </fill>
    </dxf>
    <dxf>
      <font>
        <strike/>
        <color theme="0"/>
      </font>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ill>
        <patternFill>
          <bgColor theme="4" tint="0.79998168889431442"/>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ill>
        <patternFill>
          <bgColor theme="4" tint="0.79998168889431442"/>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ill>
        <patternFill>
          <bgColor theme="6" tint="0.79998168889431442"/>
        </patternFill>
      </fill>
    </dxf>
    <dxf>
      <fill>
        <patternFill>
          <bgColor theme="9" tint="0.79998168889431442"/>
        </patternFill>
      </fill>
    </dxf>
    <dxf>
      <fill>
        <patternFill>
          <bgColor theme="7" tint="0.79998168889431442"/>
        </patternFill>
      </fill>
    </dxf>
    <dxf>
      <font>
        <strike/>
        <color theme="0"/>
      </font>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ill>
        <patternFill>
          <bgColor theme="4" tint="0.79998168889431442"/>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ill>
        <patternFill>
          <bgColor theme="4" tint="0.79998168889431442"/>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ill>
        <patternFill>
          <bgColor theme="6" tint="0.79998168889431442"/>
        </patternFill>
      </fill>
    </dxf>
    <dxf>
      <fill>
        <patternFill>
          <bgColor theme="9" tint="0.79998168889431442"/>
        </patternFill>
      </fill>
    </dxf>
    <dxf>
      <fill>
        <patternFill>
          <bgColor theme="7" tint="0.79998168889431442"/>
        </patternFill>
      </fill>
    </dxf>
    <dxf>
      <font>
        <strike/>
        <color theme="0"/>
      </font>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ill>
        <patternFill>
          <bgColor theme="4" tint="0.79998168889431442"/>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ill>
        <patternFill>
          <bgColor theme="4" tint="0.79998168889431442"/>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14996795556505021"/>
      </font>
      <fill>
        <patternFill>
          <bgColor theme="0"/>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ill>
        <patternFill>
          <bgColor theme="6" tint="0.79998168889431442"/>
        </patternFill>
      </fill>
    </dxf>
    <dxf>
      <fill>
        <patternFill>
          <bgColor theme="9" tint="0.79998168889431442"/>
        </patternFill>
      </fill>
    </dxf>
    <dxf>
      <fill>
        <patternFill>
          <bgColor theme="7" tint="0.79998168889431442"/>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strike/>
        <color theme="0" tint="-0.14996795556505021"/>
      </font>
      <fill>
        <patternFill>
          <bgColor theme="0"/>
        </patternFill>
      </fill>
    </dxf>
    <dxf>
      <font>
        <strike/>
        <color theme="0" tint="-0.14996795556505021"/>
      </font>
      <fill>
        <patternFill>
          <bgColor theme="0"/>
        </patternFill>
      </fill>
    </dxf>
    <dxf>
      <fill>
        <patternFill>
          <bgColor theme="6" tint="0.79998168889431442"/>
        </patternFill>
      </fill>
    </dxf>
    <dxf>
      <fill>
        <patternFill>
          <bgColor theme="9" tint="0.79998168889431442"/>
        </patternFill>
      </fill>
    </dxf>
    <dxf>
      <fill>
        <patternFill>
          <bgColor theme="7" tint="0.79998168889431442"/>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strike/>
        <color theme="0" tint="-0.14996795556505021"/>
      </font>
      <fill>
        <patternFill>
          <bgColor theme="0"/>
        </patternFill>
      </fill>
    </dxf>
    <dxf>
      <fill>
        <patternFill>
          <bgColor theme="6" tint="0.79998168889431442"/>
        </patternFill>
      </fill>
    </dxf>
    <dxf>
      <fill>
        <patternFill>
          <bgColor theme="9" tint="0.79998168889431442"/>
        </patternFill>
      </fill>
    </dxf>
    <dxf>
      <fill>
        <patternFill>
          <bgColor theme="7" tint="0.79998168889431442"/>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9" tint="0.79998168889431442"/>
        </patternFill>
      </fill>
    </dxf>
    <dxf>
      <fill>
        <patternFill>
          <bgColor theme="7" tint="0.79998168889431442"/>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9" tint="0.79998168889431442"/>
        </patternFill>
      </fill>
    </dxf>
    <dxf>
      <fill>
        <patternFill>
          <bgColor theme="7" tint="0.79998168889431442"/>
        </patternFill>
      </fill>
    </dxf>
    <dxf>
      <font>
        <strike/>
        <color theme="0" tint="-0.14996795556505021"/>
      </font>
      <fill>
        <patternFill>
          <bgColor theme="0"/>
        </patternFill>
      </fill>
    </dxf>
    <dxf>
      <font>
        <strike/>
        <color theme="0" tint="-0.1499679555650502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ill>
        <patternFill>
          <bgColor theme="4" tint="0.79998168889431442"/>
        </patternFill>
      </fill>
    </dxf>
    <dxf>
      <fill>
        <patternFill>
          <bgColor theme="4" tint="0.79998168889431442"/>
        </patternFill>
      </fill>
    </dxf>
    <dxf>
      <font>
        <strike/>
        <color theme="0" tint="-0.14996795556505021"/>
      </font>
      <fill>
        <patternFill patternType="none">
          <bgColor auto="1"/>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strike/>
        <color theme="0" tint="-0.14996795556505021"/>
      </font>
      <fill>
        <patternFill patternType="none">
          <bgColor auto="1"/>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ill>
        <patternFill>
          <bgColor theme="5" tint="0.79998168889431442"/>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numFmt numFmtId="166" formatCode="#,##0.00;;;@"/>
    </dxf>
    <dxf>
      <numFmt numFmtId="166" formatCode="#,##0.00;;;@"/>
    </dxf>
    <dxf>
      <numFmt numFmtId="166" formatCode="#,##0.00;;;@"/>
    </dxf>
    <dxf>
      <numFmt numFmtId="166" formatCode="#,##0.00;;;@"/>
    </dxf>
    <dxf>
      <numFmt numFmtId="0" formatCode="General"/>
    </dxf>
    <dxf>
      <border outline="0">
        <top style="thin">
          <color theme="4" tint="0.39997558519241921"/>
        </top>
      </border>
    </dxf>
    <dxf>
      <border outline="0">
        <bottom style="thin">
          <color theme="4" tint="0.39997558519241921"/>
        </bottom>
      </border>
    </dxf>
    <dxf>
      <fill>
        <patternFill patternType="solid">
          <fgColor theme="4" tint="0.79998168889431442"/>
          <bgColor theme="4" tint="-0.249977111117893"/>
        </patternFill>
      </fill>
    </dxf>
    <dxf>
      <numFmt numFmtId="0" formatCode="General"/>
    </dxf>
    <dxf>
      <numFmt numFmtId="166" formatCode="#,##0.00;;;@"/>
    </dxf>
  </dxfs>
  <tableStyles count="0" defaultTableStyle="TableStyleMedium2" defaultPivotStyle="PivotStyleLight16"/>
  <colors>
    <mruColors>
      <color rgb="FF37648C"/>
      <color rgb="FF5A8CBE"/>
      <color rgb="FFFFFFCC"/>
      <color rgb="FFFFCC99"/>
      <color rgb="FFFF9966"/>
      <color rgb="FFE7EEF5"/>
      <color rgb="FFF9EBEB"/>
      <color rgb="FFFCF6F6"/>
      <color rgb="FFC8D7EA"/>
      <color rgb="FFEAF0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I$13" lockText="1" noThreeD="1"/>
</file>

<file path=xl/ctrlProps/ctrlProp10.xml><?xml version="1.0" encoding="utf-8"?>
<formControlPr xmlns="http://schemas.microsoft.com/office/spreadsheetml/2009/9/main" objectType="CheckBox" fmlaLink="$T$16" lockText="1" noThreeD="1"/>
</file>

<file path=xl/ctrlProps/ctrlProp100.xml><?xml version="1.0" encoding="utf-8"?>
<formControlPr xmlns="http://schemas.microsoft.com/office/spreadsheetml/2009/9/main" objectType="CheckBox" fmlaLink="$T$155" lockText="1" noThreeD="1"/>
</file>

<file path=xl/ctrlProps/ctrlProp101.xml><?xml version="1.0" encoding="utf-8"?>
<formControlPr xmlns="http://schemas.microsoft.com/office/spreadsheetml/2009/9/main" objectType="CheckBox" fmlaLink="$O$211" lockText="1" noThreeD="1"/>
</file>

<file path=xl/ctrlProps/ctrlProp102.xml><?xml version="1.0" encoding="utf-8"?>
<formControlPr xmlns="http://schemas.microsoft.com/office/spreadsheetml/2009/9/main" objectType="CheckBox" fmlaLink="$P$211" lockText="1" noThreeD="1"/>
</file>

<file path=xl/ctrlProps/ctrlProp103.xml><?xml version="1.0" encoding="utf-8"?>
<formControlPr xmlns="http://schemas.microsoft.com/office/spreadsheetml/2009/9/main" objectType="CheckBox" fmlaLink="$Q$211" lockText="1" noThreeD="1"/>
</file>

<file path=xl/ctrlProps/ctrlProp104.xml><?xml version="1.0" encoding="utf-8"?>
<formControlPr xmlns="http://schemas.microsoft.com/office/spreadsheetml/2009/9/main" objectType="CheckBox" checked="Checked" fmlaLink="$R$211" lockText="1" noThreeD="1"/>
</file>

<file path=xl/ctrlProps/ctrlProp105.xml><?xml version="1.0" encoding="utf-8"?>
<formControlPr xmlns="http://schemas.microsoft.com/office/spreadsheetml/2009/9/main" objectType="CheckBox" checked="Checked" fmlaLink="$S$211" lockText="1" noThreeD="1"/>
</file>

<file path=xl/ctrlProps/ctrlProp106.xml><?xml version="1.0" encoding="utf-8"?>
<formControlPr xmlns="http://schemas.microsoft.com/office/spreadsheetml/2009/9/main" objectType="CheckBox" fmlaLink="$T$211" lockText="1" noThreeD="1"/>
</file>

<file path=xl/ctrlProps/ctrlProp107.xml><?xml version="1.0" encoding="utf-8"?>
<formControlPr xmlns="http://schemas.microsoft.com/office/spreadsheetml/2009/9/main" objectType="CheckBox" fmlaLink="$O$259" lockText="1" noThreeD="1"/>
</file>

<file path=xl/ctrlProps/ctrlProp108.xml><?xml version="1.0" encoding="utf-8"?>
<formControlPr xmlns="http://schemas.microsoft.com/office/spreadsheetml/2009/9/main" objectType="CheckBox" fmlaLink="$P$259" lockText="1" noThreeD="1"/>
</file>

<file path=xl/ctrlProps/ctrlProp109.xml><?xml version="1.0" encoding="utf-8"?>
<formControlPr xmlns="http://schemas.microsoft.com/office/spreadsheetml/2009/9/main" objectType="CheckBox" fmlaLink="$Q$259" lockText="1" noThreeD="1"/>
</file>

<file path=xl/ctrlProps/ctrlProp11.xml><?xml version="1.0" encoding="utf-8"?>
<formControlPr xmlns="http://schemas.microsoft.com/office/spreadsheetml/2009/9/main" objectType="CheckBox" fmlaLink="$O$31" lockText="1" noThreeD="1"/>
</file>

<file path=xl/ctrlProps/ctrlProp110.xml><?xml version="1.0" encoding="utf-8"?>
<formControlPr xmlns="http://schemas.microsoft.com/office/spreadsheetml/2009/9/main" objectType="CheckBox" checked="Checked" fmlaLink="$R$259" lockText="1" noThreeD="1"/>
</file>

<file path=xl/ctrlProps/ctrlProp111.xml><?xml version="1.0" encoding="utf-8"?>
<formControlPr xmlns="http://schemas.microsoft.com/office/spreadsheetml/2009/9/main" objectType="CheckBox" fmlaLink="$S$259" lockText="1" noThreeD="1"/>
</file>

<file path=xl/ctrlProps/ctrlProp112.xml><?xml version="1.0" encoding="utf-8"?>
<formControlPr xmlns="http://schemas.microsoft.com/office/spreadsheetml/2009/9/main" objectType="CheckBox" fmlaLink="$T$259" lockText="1" noThreeD="1"/>
</file>

<file path=xl/ctrlProps/ctrlProp113.xml><?xml version="1.0" encoding="utf-8"?>
<formControlPr xmlns="http://schemas.microsoft.com/office/spreadsheetml/2009/9/main" objectType="CheckBox" fmlaLink="$O$283" lockText="1" noThreeD="1"/>
</file>

<file path=xl/ctrlProps/ctrlProp114.xml><?xml version="1.0" encoding="utf-8"?>
<formControlPr xmlns="http://schemas.microsoft.com/office/spreadsheetml/2009/9/main" objectType="CheckBox" fmlaLink="$P$283" lockText="1" noThreeD="1"/>
</file>

<file path=xl/ctrlProps/ctrlProp115.xml><?xml version="1.0" encoding="utf-8"?>
<formControlPr xmlns="http://schemas.microsoft.com/office/spreadsheetml/2009/9/main" objectType="CheckBox" fmlaLink="$Q$283" lockText="1" noThreeD="1"/>
</file>

<file path=xl/ctrlProps/ctrlProp116.xml><?xml version="1.0" encoding="utf-8"?>
<formControlPr xmlns="http://schemas.microsoft.com/office/spreadsheetml/2009/9/main" objectType="CheckBox" fmlaLink="$R$283" lockText="1" noThreeD="1"/>
</file>

<file path=xl/ctrlProps/ctrlProp117.xml><?xml version="1.0" encoding="utf-8"?>
<formControlPr xmlns="http://schemas.microsoft.com/office/spreadsheetml/2009/9/main" objectType="CheckBox" checked="Checked" fmlaLink="$S$283" lockText="1" noThreeD="1"/>
</file>

<file path=xl/ctrlProps/ctrlProp118.xml><?xml version="1.0" encoding="utf-8"?>
<formControlPr xmlns="http://schemas.microsoft.com/office/spreadsheetml/2009/9/main" objectType="CheckBox" fmlaLink="$T$283" lockText="1" noThreeD="1"/>
</file>

<file path=xl/ctrlProps/ctrlProp119.xml><?xml version="1.0" encoding="utf-8"?>
<formControlPr xmlns="http://schemas.microsoft.com/office/spreadsheetml/2009/9/main" objectType="CheckBox" fmlaLink="$O$46" lockText="1" noThreeD="1"/>
</file>

<file path=xl/ctrlProps/ctrlProp12.xml><?xml version="1.0" encoding="utf-8"?>
<formControlPr xmlns="http://schemas.microsoft.com/office/spreadsheetml/2009/9/main" objectType="CheckBox" fmlaLink="$P$31" lockText="1" noThreeD="1"/>
</file>

<file path=xl/ctrlProps/ctrlProp120.xml><?xml version="1.0" encoding="utf-8"?>
<formControlPr xmlns="http://schemas.microsoft.com/office/spreadsheetml/2009/9/main" objectType="CheckBox" fmlaLink="$P$46" lockText="1" noThreeD="1"/>
</file>

<file path=xl/ctrlProps/ctrlProp121.xml><?xml version="1.0" encoding="utf-8"?>
<formControlPr xmlns="http://schemas.microsoft.com/office/spreadsheetml/2009/9/main" objectType="CheckBox" fmlaLink="$Q$46" lockText="1" noThreeD="1"/>
</file>

<file path=xl/ctrlProps/ctrlProp122.xml><?xml version="1.0" encoding="utf-8"?>
<formControlPr xmlns="http://schemas.microsoft.com/office/spreadsheetml/2009/9/main" objectType="CheckBox" fmlaLink="$R$46" lockText="1" noThreeD="1"/>
</file>

<file path=xl/ctrlProps/ctrlProp123.xml><?xml version="1.0" encoding="utf-8"?>
<formControlPr xmlns="http://schemas.microsoft.com/office/spreadsheetml/2009/9/main" objectType="CheckBox" fmlaLink="$S$46" lockText="1" noThreeD="1"/>
</file>

<file path=xl/ctrlProps/ctrlProp124.xml><?xml version="1.0" encoding="utf-8"?>
<formControlPr xmlns="http://schemas.microsoft.com/office/spreadsheetml/2009/9/main" objectType="CheckBox" fmlaLink="$T$46" lockText="1" noThreeD="1"/>
</file>

<file path=xl/ctrlProps/ctrlProp125.xml><?xml version="1.0" encoding="utf-8"?>
<formControlPr xmlns="http://schemas.microsoft.com/office/spreadsheetml/2009/9/main" objectType="CheckBox" fmlaLink="$O$323" lockText="1" noThreeD="1"/>
</file>

<file path=xl/ctrlProps/ctrlProp126.xml><?xml version="1.0" encoding="utf-8"?>
<formControlPr xmlns="http://schemas.microsoft.com/office/spreadsheetml/2009/9/main" objectType="CheckBox" fmlaLink="$P$323" lockText="1" noThreeD="1"/>
</file>

<file path=xl/ctrlProps/ctrlProp127.xml><?xml version="1.0" encoding="utf-8"?>
<formControlPr xmlns="http://schemas.microsoft.com/office/spreadsheetml/2009/9/main" objectType="CheckBox" fmlaLink="$Q$323" lockText="1" noThreeD="1"/>
</file>

<file path=xl/ctrlProps/ctrlProp128.xml><?xml version="1.0" encoding="utf-8"?>
<formControlPr xmlns="http://schemas.microsoft.com/office/spreadsheetml/2009/9/main" objectType="CheckBox" fmlaLink="$R$323" lockText="1" noThreeD="1"/>
</file>

<file path=xl/ctrlProps/ctrlProp129.xml><?xml version="1.0" encoding="utf-8"?>
<formControlPr xmlns="http://schemas.microsoft.com/office/spreadsheetml/2009/9/main" objectType="CheckBox" fmlaLink="$S$323" lockText="1" noThreeD="1"/>
</file>

<file path=xl/ctrlProps/ctrlProp13.xml><?xml version="1.0" encoding="utf-8"?>
<formControlPr xmlns="http://schemas.microsoft.com/office/spreadsheetml/2009/9/main" objectType="CheckBox" fmlaLink="$Q$31" lockText="1" noThreeD="1"/>
</file>

<file path=xl/ctrlProps/ctrlProp130.xml><?xml version="1.0" encoding="utf-8"?>
<formControlPr xmlns="http://schemas.microsoft.com/office/spreadsheetml/2009/9/main" objectType="CheckBox" checked="Checked" fmlaLink="$T$323" lockText="1" noThreeD="1"/>
</file>

<file path=xl/ctrlProps/ctrlProp131.xml><?xml version="1.0" encoding="utf-8"?>
<formControlPr xmlns="http://schemas.microsoft.com/office/spreadsheetml/2009/9/main" objectType="CheckBox" fmlaLink="$O$16" lockText="1" noThreeD="1"/>
</file>

<file path=xl/ctrlProps/ctrlProp132.xml><?xml version="1.0" encoding="utf-8"?>
<formControlPr xmlns="http://schemas.microsoft.com/office/spreadsheetml/2009/9/main" objectType="CheckBox" fmlaLink="$P$16" lockText="1" noThreeD="1"/>
</file>

<file path=xl/ctrlProps/ctrlProp133.xml><?xml version="1.0" encoding="utf-8"?>
<formControlPr xmlns="http://schemas.microsoft.com/office/spreadsheetml/2009/9/main" objectType="CheckBox" fmlaLink="$Q$16" lockText="1" noThreeD="1"/>
</file>

<file path=xl/ctrlProps/ctrlProp134.xml><?xml version="1.0" encoding="utf-8"?>
<formControlPr xmlns="http://schemas.microsoft.com/office/spreadsheetml/2009/9/main" objectType="CheckBox" fmlaLink="$R$16" lockText="1" noThreeD="1"/>
</file>

<file path=xl/ctrlProps/ctrlProp135.xml><?xml version="1.0" encoding="utf-8"?>
<formControlPr xmlns="http://schemas.microsoft.com/office/spreadsheetml/2009/9/main" objectType="CheckBox" fmlaLink="$S$16" lockText="1" noThreeD="1"/>
</file>

<file path=xl/ctrlProps/ctrlProp136.xml><?xml version="1.0" encoding="utf-8"?>
<formControlPr xmlns="http://schemas.microsoft.com/office/spreadsheetml/2009/9/main" objectType="CheckBox" fmlaLink="$T$16" lockText="1" noThreeD="1"/>
</file>

<file path=xl/ctrlProps/ctrlProp137.xml><?xml version="1.0" encoding="utf-8"?>
<formControlPr xmlns="http://schemas.microsoft.com/office/spreadsheetml/2009/9/main" objectType="CheckBox" fmlaLink="$O$32" lockText="1" noThreeD="1"/>
</file>

<file path=xl/ctrlProps/ctrlProp138.xml><?xml version="1.0" encoding="utf-8"?>
<formControlPr xmlns="http://schemas.microsoft.com/office/spreadsheetml/2009/9/main" objectType="CheckBox" fmlaLink="$P$32" lockText="1" noThreeD="1"/>
</file>

<file path=xl/ctrlProps/ctrlProp139.xml><?xml version="1.0" encoding="utf-8"?>
<formControlPr xmlns="http://schemas.microsoft.com/office/spreadsheetml/2009/9/main" objectType="CheckBox" fmlaLink="$Q$32" lockText="1" noThreeD="1"/>
</file>

<file path=xl/ctrlProps/ctrlProp14.xml><?xml version="1.0" encoding="utf-8"?>
<formControlPr xmlns="http://schemas.microsoft.com/office/spreadsheetml/2009/9/main" objectType="CheckBox" checked="Checked" fmlaLink="$R$31" lockText="1" noThreeD="1"/>
</file>

<file path=xl/ctrlProps/ctrlProp140.xml><?xml version="1.0" encoding="utf-8"?>
<formControlPr xmlns="http://schemas.microsoft.com/office/spreadsheetml/2009/9/main" objectType="CheckBox" checked="Checked" fmlaLink="$R$32" lockText="1" noThreeD="1"/>
</file>

<file path=xl/ctrlProps/ctrlProp141.xml><?xml version="1.0" encoding="utf-8"?>
<formControlPr xmlns="http://schemas.microsoft.com/office/spreadsheetml/2009/9/main" objectType="CheckBox" checked="Checked" fmlaLink="$S$32" lockText="1" noThreeD="1"/>
</file>

<file path=xl/ctrlProps/ctrlProp142.xml><?xml version="1.0" encoding="utf-8"?>
<formControlPr xmlns="http://schemas.microsoft.com/office/spreadsheetml/2009/9/main" objectType="CheckBox" checked="Checked" fmlaLink="$T$32" lockText="1" noThreeD="1"/>
</file>

<file path=xl/ctrlProps/ctrlProp143.xml><?xml version="1.0" encoding="utf-8"?>
<formControlPr xmlns="http://schemas.microsoft.com/office/spreadsheetml/2009/9/main" objectType="CheckBox" fmlaLink="$O$93" lockText="1" noThreeD="1"/>
</file>

<file path=xl/ctrlProps/ctrlProp144.xml><?xml version="1.0" encoding="utf-8"?>
<formControlPr xmlns="http://schemas.microsoft.com/office/spreadsheetml/2009/9/main" objectType="CheckBox" fmlaLink="$P$93" lockText="1" noThreeD="1"/>
</file>

<file path=xl/ctrlProps/ctrlProp145.xml><?xml version="1.0" encoding="utf-8"?>
<formControlPr xmlns="http://schemas.microsoft.com/office/spreadsheetml/2009/9/main" objectType="CheckBox" fmlaLink="$Q$93" lockText="1" noThreeD="1"/>
</file>

<file path=xl/ctrlProps/ctrlProp146.xml><?xml version="1.0" encoding="utf-8"?>
<formControlPr xmlns="http://schemas.microsoft.com/office/spreadsheetml/2009/9/main" objectType="CheckBox" fmlaLink="$R$93" lockText="1" noThreeD="1"/>
</file>

<file path=xl/ctrlProps/ctrlProp147.xml><?xml version="1.0" encoding="utf-8"?>
<formControlPr xmlns="http://schemas.microsoft.com/office/spreadsheetml/2009/9/main" objectType="CheckBox" fmlaLink="$S$93" lockText="1" noThreeD="1"/>
</file>

<file path=xl/ctrlProps/ctrlProp148.xml><?xml version="1.0" encoding="utf-8"?>
<formControlPr xmlns="http://schemas.microsoft.com/office/spreadsheetml/2009/9/main" objectType="CheckBox" fmlaLink="$T$93" lockText="1" noThreeD="1"/>
</file>

<file path=xl/ctrlProps/ctrlProp149.xml><?xml version="1.0" encoding="utf-8"?>
<formControlPr xmlns="http://schemas.microsoft.com/office/spreadsheetml/2009/9/main" objectType="CheckBox" fmlaLink="$O$111" lockText="1" noThreeD="1"/>
</file>

<file path=xl/ctrlProps/ctrlProp15.xml><?xml version="1.0" encoding="utf-8"?>
<formControlPr xmlns="http://schemas.microsoft.com/office/spreadsheetml/2009/9/main" objectType="CheckBox" checked="Checked" fmlaLink="$S$31" lockText="1" noThreeD="1"/>
</file>

<file path=xl/ctrlProps/ctrlProp150.xml><?xml version="1.0" encoding="utf-8"?>
<formControlPr xmlns="http://schemas.microsoft.com/office/spreadsheetml/2009/9/main" objectType="CheckBox" fmlaLink="$P$111" lockText="1" noThreeD="1"/>
</file>

<file path=xl/ctrlProps/ctrlProp151.xml><?xml version="1.0" encoding="utf-8"?>
<formControlPr xmlns="http://schemas.microsoft.com/office/spreadsheetml/2009/9/main" objectType="CheckBox" fmlaLink="$Q$111" lockText="1" noThreeD="1"/>
</file>

<file path=xl/ctrlProps/ctrlProp152.xml><?xml version="1.0" encoding="utf-8"?>
<formControlPr xmlns="http://schemas.microsoft.com/office/spreadsheetml/2009/9/main" objectType="CheckBox" checked="Checked" fmlaLink="$R$111" lockText="1" noThreeD="1"/>
</file>

<file path=xl/ctrlProps/ctrlProp153.xml><?xml version="1.0" encoding="utf-8"?>
<formControlPr xmlns="http://schemas.microsoft.com/office/spreadsheetml/2009/9/main" objectType="CheckBox" checked="Checked" fmlaLink="$S$111" lockText="1" noThreeD="1"/>
</file>

<file path=xl/ctrlProps/ctrlProp154.xml><?xml version="1.0" encoding="utf-8"?>
<formControlPr xmlns="http://schemas.microsoft.com/office/spreadsheetml/2009/9/main" objectType="CheckBox" fmlaLink="$T$111" lockText="1" noThreeD="1"/>
</file>

<file path=xl/ctrlProps/ctrlProp155.xml><?xml version="1.0" encoding="utf-8"?>
<formControlPr xmlns="http://schemas.microsoft.com/office/spreadsheetml/2009/9/main" objectType="CheckBox" fmlaLink="$O$173" lockText="1" noThreeD="1"/>
</file>

<file path=xl/ctrlProps/ctrlProp156.xml><?xml version="1.0" encoding="utf-8"?>
<formControlPr xmlns="http://schemas.microsoft.com/office/spreadsheetml/2009/9/main" objectType="CheckBox" fmlaLink="$P$173" lockText="1" noThreeD="1"/>
</file>

<file path=xl/ctrlProps/ctrlProp157.xml><?xml version="1.0" encoding="utf-8"?>
<formControlPr xmlns="http://schemas.microsoft.com/office/spreadsheetml/2009/9/main" objectType="CheckBox" fmlaLink="$Q$173" lockText="1" noThreeD="1"/>
</file>

<file path=xl/ctrlProps/ctrlProp158.xml><?xml version="1.0" encoding="utf-8"?>
<formControlPr xmlns="http://schemas.microsoft.com/office/spreadsheetml/2009/9/main" objectType="CheckBox" checked="Checked" fmlaLink="$R$173" lockText="1" noThreeD="1"/>
</file>

<file path=xl/ctrlProps/ctrlProp159.xml><?xml version="1.0" encoding="utf-8"?>
<formControlPr xmlns="http://schemas.microsoft.com/office/spreadsheetml/2009/9/main" objectType="CheckBox" checked="Checked" fmlaLink="$S$173" lockText="1" noThreeD="1"/>
</file>

<file path=xl/ctrlProps/ctrlProp16.xml><?xml version="1.0" encoding="utf-8"?>
<formControlPr xmlns="http://schemas.microsoft.com/office/spreadsheetml/2009/9/main" objectType="CheckBox" fmlaLink="$T$31" lockText="1" noThreeD="1"/>
</file>

<file path=xl/ctrlProps/ctrlProp160.xml><?xml version="1.0" encoding="utf-8"?>
<formControlPr xmlns="http://schemas.microsoft.com/office/spreadsheetml/2009/9/main" objectType="CheckBox" checked="Checked" fmlaLink="$T$173" lockText="1" noThreeD="1"/>
</file>

<file path=xl/ctrlProps/ctrlProp161.xml><?xml version="1.0" encoding="utf-8"?>
<formControlPr xmlns="http://schemas.microsoft.com/office/spreadsheetml/2009/9/main" objectType="CheckBox" fmlaLink="$O$246" lockText="1" noThreeD="1"/>
</file>

<file path=xl/ctrlProps/ctrlProp162.xml><?xml version="1.0" encoding="utf-8"?>
<formControlPr xmlns="http://schemas.microsoft.com/office/spreadsheetml/2009/9/main" objectType="CheckBox" fmlaLink="$P$246" lockText="1" noThreeD="1"/>
</file>

<file path=xl/ctrlProps/ctrlProp163.xml><?xml version="1.0" encoding="utf-8"?>
<formControlPr xmlns="http://schemas.microsoft.com/office/spreadsheetml/2009/9/main" objectType="CheckBox" fmlaLink="$Q$246" lockText="1" noThreeD="1"/>
</file>

<file path=xl/ctrlProps/ctrlProp164.xml><?xml version="1.0" encoding="utf-8"?>
<formControlPr xmlns="http://schemas.microsoft.com/office/spreadsheetml/2009/9/main" objectType="CheckBox" fmlaLink="$R$246" lockText="1" noThreeD="1"/>
</file>

<file path=xl/ctrlProps/ctrlProp165.xml><?xml version="1.0" encoding="utf-8"?>
<formControlPr xmlns="http://schemas.microsoft.com/office/spreadsheetml/2009/9/main" objectType="CheckBox" checked="Checked" fmlaLink="$S$246" lockText="1" noThreeD="1"/>
</file>

<file path=xl/ctrlProps/ctrlProp166.xml><?xml version="1.0" encoding="utf-8"?>
<formControlPr xmlns="http://schemas.microsoft.com/office/spreadsheetml/2009/9/main" objectType="CheckBox" checked="Checked" fmlaLink="$T$246" lockText="1" noThreeD="1"/>
</file>

<file path=xl/ctrlProps/ctrlProp167.xml><?xml version="1.0" encoding="utf-8"?>
<formControlPr xmlns="http://schemas.microsoft.com/office/spreadsheetml/2009/9/main" objectType="CheckBox" fmlaLink="$O$273" lockText="1" noThreeD="1"/>
</file>

<file path=xl/ctrlProps/ctrlProp168.xml><?xml version="1.0" encoding="utf-8"?>
<formControlPr xmlns="http://schemas.microsoft.com/office/spreadsheetml/2009/9/main" objectType="CheckBox" fmlaLink="$P$273" lockText="1" noThreeD="1"/>
</file>

<file path=xl/ctrlProps/ctrlProp169.xml><?xml version="1.0" encoding="utf-8"?>
<formControlPr xmlns="http://schemas.microsoft.com/office/spreadsheetml/2009/9/main" objectType="CheckBox" fmlaLink="$Q$273" lockText="1" noThreeD="1"/>
</file>

<file path=xl/ctrlProps/ctrlProp17.xml><?xml version="1.0" encoding="utf-8"?>
<formControlPr xmlns="http://schemas.microsoft.com/office/spreadsheetml/2009/9/main" objectType="CheckBox" fmlaLink="$O$68" lockText="1" noThreeD="1"/>
</file>

<file path=xl/ctrlProps/ctrlProp170.xml><?xml version="1.0" encoding="utf-8"?>
<formControlPr xmlns="http://schemas.microsoft.com/office/spreadsheetml/2009/9/main" objectType="CheckBox" checked="Checked" fmlaLink="$R$273" lockText="1" noThreeD="1"/>
</file>

<file path=xl/ctrlProps/ctrlProp171.xml><?xml version="1.0" encoding="utf-8"?>
<formControlPr xmlns="http://schemas.microsoft.com/office/spreadsheetml/2009/9/main" objectType="CheckBox" checked="Checked" fmlaLink="$S$273" lockText="1" noThreeD="1"/>
</file>

<file path=xl/ctrlProps/ctrlProp172.xml><?xml version="1.0" encoding="utf-8"?>
<formControlPr xmlns="http://schemas.microsoft.com/office/spreadsheetml/2009/9/main" objectType="CheckBox" fmlaLink="$T$273" lockText="1" noThreeD="1"/>
</file>

<file path=xl/ctrlProps/ctrlProp173.xml><?xml version="1.0" encoding="utf-8"?>
<formControlPr xmlns="http://schemas.microsoft.com/office/spreadsheetml/2009/9/main" objectType="CheckBox" fmlaLink="$O$327" lockText="1" noThreeD="1"/>
</file>

<file path=xl/ctrlProps/ctrlProp174.xml><?xml version="1.0" encoding="utf-8"?>
<formControlPr xmlns="http://schemas.microsoft.com/office/spreadsheetml/2009/9/main" objectType="CheckBox" fmlaLink="$P$327" lockText="1" noThreeD="1"/>
</file>

<file path=xl/ctrlProps/ctrlProp175.xml><?xml version="1.0" encoding="utf-8"?>
<formControlPr xmlns="http://schemas.microsoft.com/office/spreadsheetml/2009/9/main" objectType="CheckBox" fmlaLink="$Q$327" lockText="1" noThreeD="1"/>
</file>

<file path=xl/ctrlProps/ctrlProp176.xml><?xml version="1.0" encoding="utf-8"?>
<formControlPr xmlns="http://schemas.microsoft.com/office/spreadsheetml/2009/9/main" objectType="CheckBox" fmlaLink="$R$327" lockText="1" noThreeD="1"/>
</file>

<file path=xl/ctrlProps/ctrlProp177.xml><?xml version="1.0" encoding="utf-8"?>
<formControlPr xmlns="http://schemas.microsoft.com/office/spreadsheetml/2009/9/main" objectType="CheckBox" fmlaLink="$S$327" lockText="1" noThreeD="1"/>
</file>

<file path=xl/ctrlProps/ctrlProp178.xml><?xml version="1.0" encoding="utf-8"?>
<formControlPr xmlns="http://schemas.microsoft.com/office/spreadsheetml/2009/9/main" objectType="CheckBox" checked="Checked" fmlaLink="$T$327" lockText="1" noThreeD="1"/>
</file>

<file path=xl/ctrlProps/ctrlProp179.xml><?xml version="1.0" encoding="utf-8"?>
<formControlPr xmlns="http://schemas.microsoft.com/office/spreadsheetml/2009/9/main" objectType="CheckBox" fmlaLink="$O$70" lockText="1" noThreeD="1"/>
</file>

<file path=xl/ctrlProps/ctrlProp18.xml><?xml version="1.0" encoding="utf-8"?>
<formControlPr xmlns="http://schemas.microsoft.com/office/spreadsheetml/2009/9/main" objectType="CheckBox" fmlaLink="$P$68" lockText="1" noThreeD="1"/>
</file>

<file path=xl/ctrlProps/ctrlProp180.xml><?xml version="1.0" encoding="utf-8"?>
<formControlPr xmlns="http://schemas.microsoft.com/office/spreadsheetml/2009/9/main" objectType="CheckBox" fmlaLink="$P$70" lockText="1" noThreeD="1"/>
</file>

<file path=xl/ctrlProps/ctrlProp181.xml><?xml version="1.0" encoding="utf-8"?>
<formControlPr xmlns="http://schemas.microsoft.com/office/spreadsheetml/2009/9/main" objectType="CheckBox" fmlaLink="$Q$70" lockText="1" noThreeD="1"/>
</file>

<file path=xl/ctrlProps/ctrlProp182.xml><?xml version="1.0" encoding="utf-8"?>
<formControlPr xmlns="http://schemas.microsoft.com/office/spreadsheetml/2009/9/main" objectType="CheckBox" checked="Checked" fmlaLink="$R$70" lockText="1" noThreeD="1"/>
</file>

<file path=xl/ctrlProps/ctrlProp183.xml><?xml version="1.0" encoding="utf-8"?>
<formControlPr xmlns="http://schemas.microsoft.com/office/spreadsheetml/2009/9/main" objectType="CheckBox" checked="Checked" fmlaLink="$S$70" lockText="1" noThreeD="1"/>
</file>

<file path=xl/ctrlProps/ctrlProp184.xml><?xml version="1.0" encoding="utf-8"?>
<formControlPr xmlns="http://schemas.microsoft.com/office/spreadsheetml/2009/9/main" objectType="CheckBox" checked="Checked" fmlaLink="$T$70" lockText="1" noThreeD="1"/>
</file>

<file path=xl/ctrlProps/ctrlProp185.xml><?xml version="1.0" encoding="utf-8"?>
<formControlPr xmlns="http://schemas.microsoft.com/office/spreadsheetml/2009/9/main" objectType="CheckBox" fmlaLink="$O$307" lockText="1" noThreeD="1"/>
</file>

<file path=xl/ctrlProps/ctrlProp186.xml><?xml version="1.0" encoding="utf-8"?>
<formControlPr xmlns="http://schemas.microsoft.com/office/spreadsheetml/2009/9/main" objectType="CheckBox" fmlaLink="$P$307" lockText="1" noThreeD="1"/>
</file>

<file path=xl/ctrlProps/ctrlProp187.xml><?xml version="1.0" encoding="utf-8"?>
<formControlPr xmlns="http://schemas.microsoft.com/office/spreadsheetml/2009/9/main" objectType="CheckBox" fmlaLink="$Q$307" lockText="1" noThreeD="1"/>
</file>

<file path=xl/ctrlProps/ctrlProp188.xml><?xml version="1.0" encoding="utf-8"?>
<formControlPr xmlns="http://schemas.microsoft.com/office/spreadsheetml/2009/9/main" objectType="CheckBox" fmlaLink="$R$307" lockText="1" noThreeD="1"/>
</file>

<file path=xl/ctrlProps/ctrlProp189.xml><?xml version="1.0" encoding="utf-8"?>
<formControlPr xmlns="http://schemas.microsoft.com/office/spreadsheetml/2009/9/main" objectType="CheckBox" checked="Checked" fmlaLink="$S$307" lockText="1" noThreeD="1"/>
</file>

<file path=xl/ctrlProps/ctrlProp19.xml><?xml version="1.0" encoding="utf-8"?>
<formControlPr xmlns="http://schemas.microsoft.com/office/spreadsheetml/2009/9/main" objectType="CheckBox" fmlaLink="$Q$68" lockText="1" noThreeD="1"/>
</file>

<file path=xl/ctrlProps/ctrlProp190.xml><?xml version="1.0" encoding="utf-8"?>
<formControlPr xmlns="http://schemas.microsoft.com/office/spreadsheetml/2009/9/main" objectType="CheckBox" fmlaLink="$T$307" lockText="1" noThreeD="1"/>
</file>

<file path=xl/ctrlProps/ctrlProp191.xml><?xml version="1.0" encoding="utf-8"?>
<formControlPr xmlns="http://schemas.microsoft.com/office/spreadsheetml/2009/9/main" objectType="CheckBox" fmlaLink="$O$339" lockText="1" noThreeD="1"/>
</file>

<file path=xl/ctrlProps/ctrlProp192.xml><?xml version="1.0" encoding="utf-8"?>
<formControlPr xmlns="http://schemas.microsoft.com/office/spreadsheetml/2009/9/main" objectType="CheckBox" fmlaLink="$P$339" lockText="1" noThreeD="1"/>
</file>

<file path=xl/ctrlProps/ctrlProp193.xml><?xml version="1.0" encoding="utf-8"?>
<formControlPr xmlns="http://schemas.microsoft.com/office/spreadsheetml/2009/9/main" objectType="CheckBox" fmlaLink="$Q$339" lockText="1" noThreeD="1"/>
</file>

<file path=xl/ctrlProps/ctrlProp194.xml><?xml version="1.0" encoding="utf-8"?>
<formControlPr xmlns="http://schemas.microsoft.com/office/spreadsheetml/2009/9/main" objectType="CheckBox" fmlaLink="$R$339" lockText="1" noThreeD="1"/>
</file>

<file path=xl/ctrlProps/ctrlProp195.xml><?xml version="1.0" encoding="utf-8"?>
<formControlPr xmlns="http://schemas.microsoft.com/office/spreadsheetml/2009/9/main" objectType="CheckBox" fmlaLink="$S$339" lockText="1" noThreeD="1"/>
</file>

<file path=xl/ctrlProps/ctrlProp196.xml><?xml version="1.0" encoding="utf-8"?>
<formControlPr xmlns="http://schemas.microsoft.com/office/spreadsheetml/2009/9/main" objectType="CheckBox" fmlaLink="$T$339" lockText="1" noThreeD="1"/>
</file>

<file path=xl/ctrlProps/ctrlProp197.xml><?xml version="1.0" encoding="utf-8"?>
<formControlPr xmlns="http://schemas.microsoft.com/office/spreadsheetml/2009/9/main" objectType="CheckBox" fmlaLink="$O$16" lockText="1" noThreeD="1"/>
</file>

<file path=xl/ctrlProps/ctrlProp198.xml><?xml version="1.0" encoding="utf-8"?>
<formControlPr xmlns="http://schemas.microsoft.com/office/spreadsheetml/2009/9/main" objectType="CheckBox" fmlaLink="$P$16" lockText="1" noThreeD="1"/>
</file>

<file path=xl/ctrlProps/ctrlProp199.xml><?xml version="1.0" encoding="utf-8"?>
<formControlPr xmlns="http://schemas.microsoft.com/office/spreadsheetml/2009/9/main" objectType="CheckBox" fmlaLink="$Q$16" lockText="1" noThreeD="1"/>
</file>

<file path=xl/ctrlProps/ctrlProp2.xml><?xml version="1.0" encoding="utf-8"?>
<formControlPr xmlns="http://schemas.microsoft.com/office/spreadsheetml/2009/9/main" objectType="CheckBox" checked="Checked" fmlaLink="$I$14" lockText="1" noThreeD="1"/>
</file>

<file path=xl/ctrlProps/ctrlProp20.xml><?xml version="1.0" encoding="utf-8"?>
<formControlPr xmlns="http://schemas.microsoft.com/office/spreadsheetml/2009/9/main" objectType="CheckBox" checked="Checked" fmlaLink="$R$68" lockText="1" noThreeD="1"/>
</file>

<file path=xl/ctrlProps/ctrlProp200.xml><?xml version="1.0" encoding="utf-8"?>
<formControlPr xmlns="http://schemas.microsoft.com/office/spreadsheetml/2009/9/main" objectType="CheckBox" checked="Checked" fmlaLink="$R$16" lockText="1" noThreeD="1"/>
</file>

<file path=xl/ctrlProps/ctrlProp201.xml><?xml version="1.0" encoding="utf-8"?>
<formControlPr xmlns="http://schemas.microsoft.com/office/spreadsheetml/2009/9/main" objectType="CheckBox" checked="Checked" fmlaLink="$S$16" lockText="1" noThreeD="1"/>
</file>

<file path=xl/ctrlProps/ctrlProp202.xml><?xml version="1.0" encoding="utf-8"?>
<formControlPr xmlns="http://schemas.microsoft.com/office/spreadsheetml/2009/9/main" objectType="CheckBox" fmlaLink="$T$16" lockText="1" noThreeD="1"/>
</file>

<file path=xl/ctrlProps/ctrlProp203.xml><?xml version="1.0" encoding="utf-8"?>
<formControlPr xmlns="http://schemas.microsoft.com/office/spreadsheetml/2009/9/main" objectType="CheckBox" fmlaLink="$O$50" lockText="1" noThreeD="1"/>
</file>

<file path=xl/ctrlProps/ctrlProp204.xml><?xml version="1.0" encoding="utf-8"?>
<formControlPr xmlns="http://schemas.microsoft.com/office/spreadsheetml/2009/9/main" objectType="CheckBox" fmlaLink="$P$50" lockText="1" noThreeD="1"/>
</file>

<file path=xl/ctrlProps/ctrlProp205.xml><?xml version="1.0" encoding="utf-8"?>
<formControlPr xmlns="http://schemas.microsoft.com/office/spreadsheetml/2009/9/main" objectType="CheckBox" fmlaLink="$Q$50" lockText="1" noThreeD="1"/>
</file>

<file path=xl/ctrlProps/ctrlProp206.xml><?xml version="1.0" encoding="utf-8"?>
<formControlPr xmlns="http://schemas.microsoft.com/office/spreadsheetml/2009/9/main" objectType="CheckBox" checked="Checked" fmlaLink="$R$50" lockText="1" noThreeD="1"/>
</file>

<file path=xl/ctrlProps/ctrlProp207.xml><?xml version="1.0" encoding="utf-8"?>
<formControlPr xmlns="http://schemas.microsoft.com/office/spreadsheetml/2009/9/main" objectType="CheckBox" checked="Checked" fmlaLink="$S$50" lockText="1" noThreeD="1"/>
</file>

<file path=xl/ctrlProps/ctrlProp208.xml><?xml version="1.0" encoding="utf-8"?>
<formControlPr xmlns="http://schemas.microsoft.com/office/spreadsheetml/2009/9/main" objectType="CheckBox" fmlaLink="$T$50" lockText="1" noThreeD="1"/>
</file>

<file path=xl/ctrlProps/ctrlProp209.xml><?xml version="1.0" encoding="utf-8"?>
<formControlPr xmlns="http://schemas.microsoft.com/office/spreadsheetml/2009/9/main" objectType="CheckBox" fmlaLink="$O$142" lockText="1" noThreeD="1"/>
</file>

<file path=xl/ctrlProps/ctrlProp21.xml><?xml version="1.0" encoding="utf-8"?>
<formControlPr xmlns="http://schemas.microsoft.com/office/spreadsheetml/2009/9/main" objectType="CheckBox" checked="Checked" fmlaLink="$S$68" lockText="1" noThreeD="1"/>
</file>

<file path=xl/ctrlProps/ctrlProp210.xml><?xml version="1.0" encoding="utf-8"?>
<formControlPr xmlns="http://schemas.microsoft.com/office/spreadsheetml/2009/9/main" objectType="CheckBox" fmlaLink="$P$142" lockText="1" noThreeD="1"/>
</file>

<file path=xl/ctrlProps/ctrlProp211.xml><?xml version="1.0" encoding="utf-8"?>
<formControlPr xmlns="http://schemas.microsoft.com/office/spreadsheetml/2009/9/main" objectType="CheckBox" fmlaLink="$Q$142" lockText="1" noThreeD="1"/>
</file>

<file path=xl/ctrlProps/ctrlProp212.xml><?xml version="1.0" encoding="utf-8"?>
<formControlPr xmlns="http://schemas.microsoft.com/office/spreadsheetml/2009/9/main" objectType="CheckBox" checked="Checked" fmlaLink="$R$142" lockText="1" noThreeD="1"/>
</file>

<file path=xl/ctrlProps/ctrlProp213.xml><?xml version="1.0" encoding="utf-8"?>
<formControlPr xmlns="http://schemas.microsoft.com/office/spreadsheetml/2009/9/main" objectType="CheckBox" checked="Checked" fmlaLink="$S$142" lockText="1" noThreeD="1"/>
</file>

<file path=xl/ctrlProps/ctrlProp214.xml><?xml version="1.0" encoding="utf-8"?>
<formControlPr xmlns="http://schemas.microsoft.com/office/spreadsheetml/2009/9/main" objectType="CheckBox" fmlaLink="$T$142" lockText="1" noThreeD="1"/>
</file>

<file path=xl/ctrlProps/ctrlProp215.xml><?xml version="1.0" encoding="utf-8"?>
<formControlPr xmlns="http://schemas.microsoft.com/office/spreadsheetml/2009/9/main" objectType="CheckBox" fmlaLink="$O$179" lockText="1" noThreeD="1"/>
</file>

<file path=xl/ctrlProps/ctrlProp216.xml><?xml version="1.0" encoding="utf-8"?>
<formControlPr xmlns="http://schemas.microsoft.com/office/spreadsheetml/2009/9/main" objectType="CheckBox" fmlaLink="$P$179" lockText="1" noThreeD="1"/>
</file>

<file path=xl/ctrlProps/ctrlProp217.xml><?xml version="1.0" encoding="utf-8"?>
<formControlPr xmlns="http://schemas.microsoft.com/office/spreadsheetml/2009/9/main" objectType="CheckBox" fmlaLink="$Q$179" lockText="1" noThreeD="1"/>
</file>

<file path=xl/ctrlProps/ctrlProp218.xml><?xml version="1.0" encoding="utf-8"?>
<formControlPr xmlns="http://schemas.microsoft.com/office/spreadsheetml/2009/9/main" objectType="CheckBox" checked="Checked" fmlaLink="$R$179" lockText="1" noThreeD="1"/>
</file>

<file path=xl/ctrlProps/ctrlProp219.xml><?xml version="1.0" encoding="utf-8"?>
<formControlPr xmlns="http://schemas.microsoft.com/office/spreadsheetml/2009/9/main" objectType="CheckBox" checked="Checked" fmlaLink="$S$179" lockText="1" noThreeD="1"/>
</file>

<file path=xl/ctrlProps/ctrlProp22.xml><?xml version="1.0" encoding="utf-8"?>
<formControlPr xmlns="http://schemas.microsoft.com/office/spreadsheetml/2009/9/main" objectType="CheckBox" fmlaLink="$T$68" lockText="1" noThreeD="1"/>
</file>

<file path=xl/ctrlProps/ctrlProp220.xml><?xml version="1.0" encoding="utf-8"?>
<formControlPr xmlns="http://schemas.microsoft.com/office/spreadsheetml/2009/9/main" objectType="CheckBox" fmlaLink="$T$179" lockText="1" noThreeD="1"/>
</file>

<file path=xl/ctrlProps/ctrlProp221.xml><?xml version="1.0" encoding="utf-8"?>
<formControlPr xmlns="http://schemas.microsoft.com/office/spreadsheetml/2009/9/main" objectType="CheckBox" fmlaLink="$O$209" lockText="1" noThreeD="1"/>
</file>

<file path=xl/ctrlProps/ctrlProp222.xml><?xml version="1.0" encoding="utf-8"?>
<formControlPr xmlns="http://schemas.microsoft.com/office/spreadsheetml/2009/9/main" objectType="CheckBox" fmlaLink="$P$209" lockText="1" noThreeD="1"/>
</file>

<file path=xl/ctrlProps/ctrlProp223.xml><?xml version="1.0" encoding="utf-8"?>
<formControlPr xmlns="http://schemas.microsoft.com/office/spreadsheetml/2009/9/main" objectType="CheckBox" fmlaLink="$Q$209" lockText="1" noThreeD="1"/>
</file>

<file path=xl/ctrlProps/ctrlProp224.xml><?xml version="1.0" encoding="utf-8"?>
<formControlPr xmlns="http://schemas.microsoft.com/office/spreadsheetml/2009/9/main" objectType="CheckBox" checked="Checked" fmlaLink="$R$209" lockText="1" noThreeD="1"/>
</file>

<file path=xl/ctrlProps/ctrlProp225.xml><?xml version="1.0" encoding="utf-8"?>
<formControlPr xmlns="http://schemas.microsoft.com/office/spreadsheetml/2009/9/main" objectType="CheckBox" checked="Checked" fmlaLink="$S$209" lockText="1" noThreeD="1"/>
</file>

<file path=xl/ctrlProps/ctrlProp226.xml><?xml version="1.0" encoding="utf-8"?>
<formControlPr xmlns="http://schemas.microsoft.com/office/spreadsheetml/2009/9/main" objectType="CheckBox" fmlaLink="$T$209" lockText="1" noThreeD="1"/>
</file>

<file path=xl/ctrlProps/ctrlProp227.xml><?xml version="1.0" encoding="utf-8"?>
<formControlPr xmlns="http://schemas.microsoft.com/office/spreadsheetml/2009/9/main" objectType="CheckBox" fmlaLink="$O$238" lockText="1" noThreeD="1"/>
</file>

<file path=xl/ctrlProps/ctrlProp228.xml><?xml version="1.0" encoding="utf-8"?>
<formControlPr xmlns="http://schemas.microsoft.com/office/spreadsheetml/2009/9/main" objectType="CheckBox" fmlaLink="$P$238" lockText="1" noThreeD="1"/>
</file>

<file path=xl/ctrlProps/ctrlProp229.xml><?xml version="1.0" encoding="utf-8"?>
<formControlPr xmlns="http://schemas.microsoft.com/office/spreadsheetml/2009/9/main" objectType="CheckBox" fmlaLink="$Q$238" lockText="1" noThreeD="1"/>
</file>

<file path=xl/ctrlProps/ctrlProp23.xml><?xml version="1.0" encoding="utf-8"?>
<formControlPr xmlns="http://schemas.microsoft.com/office/spreadsheetml/2009/9/main" objectType="CheckBox" fmlaLink="$O$106" lockText="1" noThreeD="1"/>
</file>

<file path=xl/ctrlProps/ctrlProp230.xml><?xml version="1.0" encoding="utf-8"?>
<formControlPr xmlns="http://schemas.microsoft.com/office/spreadsheetml/2009/9/main" objectType="CheckBox" fmlaLink="$R$238" lockText="1" noThreeD="1"/>
</file>

<file path=xl/ctrlProps/ctrlProp231.xml><?xml version="1.0" encoding="utf-8"?>
<formControlPr xmlns="http://schemas.microsoft.com/office/spreadsheetml/2009/9/main" objectType="CheckBox" checked="Checked" fmlaLink="$S$238" lockText="1" noThreeD="1"/>
</file>

<file path=xl/ctrlProps/ctrlProp232.xml><?xml version="1.0" encoding="utf-8"?>
<formControlPr xmlns="http://schemas.microsoft.com/office/spreadsheetml/2009/9/main" objectType="CheckBox" checked="Checked" fmlaLink="$T$238" lockText="1" noThreeD="1"/>
</file>

<file path=xl/ctrlProps/ctrlProp233.xml><?xml version="1.0" encoding="utf-8"?>
<formControlPr xmlns="http://schemas.microsoft.com/office/spreadsheetml/2009/9/main" objectType="CheckBox" fmlaLink="$O$102" lockText="1" noThreeD="1"/>
</file>

<file path=xl/ctrlProps/ctrlProp234.xml><?xml version="1.0" encoding="utf-8"?>
<formControlPr xmlns="http://schemas.microsoft.com/office/spreadsheetml/2009/9/main" objectType="CheckBox" fmlaLink="$P$102" lockText="1" noThreeD="1"/>
</file>

<file path=xl/ctrlProps/ctrlProp235.xml><?xml version="1.0" encoding="utf-8"?>
<formControlPr xmlns="http://schemas.microsoft.com/office/spreadsheetml/2009/9/main" objectType="CheckBox" fmlaLink="$Q$102" lockText="1" noThreeD="1"/>
</file>

<file path=xl/ctrlProps/ctrlProp236.xml><?xml version="1.0" encoding="utf-8"?>
<formControlPr xmlns="http://schemas.microsoft.com/office/spreadsheetml/2009/9/main" objectType="CheckBox" checked="Checked" fmlaLink="$R$102" lockText="1" noThreeD="1"/>
</file>

<file path=xl/ctrlProps/ctrlProp237.xml><?xml version="1.0" encoding="utf-8"?>
<formControlPr xmlns="http://schemas.microsoft.com/office/spreadsheetml/2009/9/main" objectType="CheckBox" checked="Checked" fmlaLink="$S$102" lockText="1" noThreeD="1"/>
</file>

<file path=xl/ctrlProps/ctrlProp238.xml><?xml version="1.0" encoding="utf-8"?>
<formControlPr xmlns="http://schemas.microsoft.com/office/spreadsheetml/2009/9/main" objectType="CheckBox" fmlaLink="$T$102" lockText="1" noThreeD="1"/>
</file>

<file path=xl/ctrlProps/ctrlProp239.xml><?xml version="1.0" encoding="utf-8"?>
<formControlPr xmlns="http://schemas.microsoft.com/office/spreadsheetml/2009/9/main" objectType="CheckBox" fmlaLink="$O$16" lockText="1" noThreeD="1"/>
</file>

<file path=xl/ctrlProps/ctrlProp24.xml><?xml version="1.0" encoding="utf-8"?>
<formControlPr xmlns="http://schemas.microsoft.com/office/spreadsheetml/2009/9/main" objectType="CheckBox" fmlaLink="$P$106" lockText="1" noThreeD="1"/>
</file>

<file path=xl/ctrlProps/ctrlProp240.xml><?xml version="1.0" encoding="utf-8"?>
<formControlPr xmlns="http://schemas.microsoft.com/office/spreadsheetml/2009/9/main" objectType="CheckBox" fmlaLink="$P$16" lockText="1" noThreeD="1"/>
</file>

<file path=xl/ctrlProps/ctrlProp241.xml><?xml version="1.0" encoding="utf-8"?>
<formControlPr xmlns="http://schemas.microsoft.com/office/spreadsheetml/2009/9/main" objectType="CheckBox" fmlaLink="$Q$16" lockText="1" noThreeD="1"/>
</file>

<file path=xl/ctrlProps/ctrlProp242.xml><?xml version="1.0" encoding="utf-8"?>
<formControlPr xmlns="http://schemas.microsoft.com/office/spreadsheetml/2009/9/main" objectType="CheckBox" fmlaLink="$R$16" lockText="1" noThreeD="1"/>
</file>

<file path=xl/ctrlProps/ctrlProp243.xml><?xml version="1.0" encoding="utf-8"?>
<formControlPr xmlns="http://schemas.microsoft.com/office/spreadsheetml/2009/9/main" objectType="CheckBox" fmlaLink="$S$16" lockText="1" noThreeD="1"/>
</file>

<file path=xl/ctrlProps/ctrlProp244.xml><?xml version="1.0" encoding="utf-8"?>
<formControlPr xmlns="http://schemas.microsoft.com/office/spreadsheetml/2009/9/main" objectType="CheckBox" fmlaLink="$T$16" lockText="1" noThreeD="1"/>
</file>

<file path=xl/ctrlProps/ctrlProp245.xml><?xml version="1.0" encoding="utf-8"?>
<formControlPr xmlns="http://schemas.microsoft.com/office/spreadsheetml/2009/9/main" objectType="CheckBox" fmlaLink="$O$32" lockText="1" noThreeD="1"/>
</file>

<file path=xl/ctrlProps/ctrlProp246.xml><?xml version="1.0" encoding="utf-8"?>
<formControlPr xmlns="http://schemas.microsoft.com/office/spreadsheetml/2009/9/main" objectType="CheckBox" fmlaLink="$P$32" lockText="1" noThreeD="1"/>
</file>

<file path=xl/ctrlProps/ctrlProp247.xml><?xml version="1.0" encoding="utf-8"?>
<formControlPr xmlns="http://schemas.microsoft.com/office/spreadsheetml/2009/9/main" objectType="CheckBox" fmlaLink="$Q$32" lockText="1" noThreeD="1"/>
</file>

<file path=xl/ctrlProps/ctrlProp248.xml><?xml version="1.0" encoding="utf-8"?>
<formControlPr xmlns="http://schemas.microsoft.com/office/spreadsheetml/2009/9/main" objectType="CheckBox" fmlaLink="$R$32" lockText="1" noThreeD="1"/>
</file>

<file path=xl/ctrlProps/ctrlProp249.xml><?xml version="1.0" encoding="utf-8"?>
<formControlPr xmlns="http://schemas.microsoft.com/office/spreadsheetml/2009/9/main" objectType="CheckBox" fmlaLink="$S$32" lockText="1" noThreeD="1"/>
</file>

<file path=xl/ctrlProps/ctrlProp25.xml><?xml version="1.0" encoding="utf-8"?>
<formControlPr xmlns="http://schemas.microsoft.com/office/spreadsheetml/2009/9/main" objectType="CheckBox" fmlaLink="$Q$106" lockText="1" noThreeD="1"/>
</file>

<file path=xl/ctrlProps/ctrlProp250.xml><?xml version="1.0" encoding="utf-8"?>
<formControlPr xmlns="http://schemas.microsoft.com/office/spreadsheetml/2009/9/main" objectType="CheckBox" fmlaLink="$T$32" lockText="1" noThreeD="1"/>
</file>

<file path=xl/ctrlProps/ctrlProp251.xml><?xml version="1.0" encoding="utf-8"?>
<formControlPr xmlns="http://schemas.microsoft.com/office/spreadsheetml/2009/9/main" objectType="CheckBox" fmlaLink="$O$85" lockText="1" noThreeD="1"/>
</file>

<file path=xl/ctrlProps/ctrlProp252.xml><?xml version="1.0" encoding="utf-8"?>
<formControlPr xmlns="http://schemas.microsoft.com/office/spreadsheetml/2009/9/main" objectType="CheckBox" fmlaLink="$P$85" lockText="1" noThreeD="1"/>
</file>

<file path=xl/ctrlProps/ctrlProp253.xml><?xml version="1.0" encoding="utf-8"?>
<formControlPr xmlns="http://schemas.microsoft.com/office/spreadsheetml/2009/9/main" objectType="CheckBox" fmlaLink="$Q$85" lockText="1" noThreeD="1"/>
</file>

<file path=xl/ctrlProps/ctrlProp254.xml><?xml version="1.0" encoding="utf-8"?>
<formControlPr xmlns="http://schemas.microsoft.com/office/spreadsheetml/2009/9/main" objectType="CheckBox" fmlaLink="$R$85" lockText="1" noThreeD="1"/>
</file>

<file path=xl/ctrlProps/ctrlProp255.xml><?xml version="1.0" encoding="utf-8"?>
<formControlPr xmlns="http://schemas.microsoft.com/office/spreadsheetml/2009/9/main" objectType="CheckBox" fmlaLink="$S$85" lockText="1" noThreeD="1"/>
</file>

<file path=xl/ctrlProps/ctrlProp256.xml><?xml version="1.0" encoding="utf-8"?>
<formControlPr xmlns="http://schemas.microsoft.com/office/spreadsheetml/2009/9/main" objectType="CheckBox" fmlaLink="$T$85" lockText="1" noThreeD="1"/>
</file>

<file path=xl/ctrlProps/ctrlProp257.xml><?xml version="1.0" encoding="utf-8"?>
<formControlPr xmlns="http://schemas.microsoft.com/office/spreadsheetml/2009/9/main" objectType="CheckBox" fmlaLink="$O$103" lockText="1" noThreeD="1"/>
</file>

<file path=xl/ctrlProps/ctrlProp258.xml><?xml version="1.0" encoding="utf-8"?>
<formControlPr xmlns="http://schemas.microsoft.com/office/spreadsheetml/2009/9/main" objectType="CheckBox" fmlaLink="$P$103" lockText="1" noThreeD="1"/>
</file>

<file path=xl/ctrlProps/ctrlProp259.xml><?xml version="1.0" encoding="utf-8"?>
<formControlPr xmlns="http://schemas.microsoft.com/office/spreadsheetml/2009/9/main" objectType="CheckBox" fmlaLink="$Q$103" lockText="1" noThreeD="1"/>
</file>

<file path=xl/ctrlProps/ctrlProp26.xml><?xml version="1.0" encoding="utf-8"?>
<formControlPr xmlns="http://schemas.microsoft.com/office/spreadsheetml/2009/9/main" objectType="CheckBox" checked="Checked" fmlaLink="$R$106" lockText="1" noThreeD="1"/>
</file>

<file path=xl/ctrlProps/ctrlProp260.xml><?xml version="1.0" encoding="utf-8"?>
<formControlPr xmlns="http://schemas.microsoft.com/office/spreadsheetml/2009/9/main" objectType="CheckBox" fmlaLink="$R$103" lockText="1" noThreeD="1"/>
</file>

<file path=xl/ctrlProps/ctrlProp261.xml><?xml version="1.0" encoding="utf-8"?>
<formControlPr xmlns="http://schemas.microsoft.com/office/spreadsheetml/2009/9/main" objectType="CheckBox" fmlaLink="$S$103" lockText="1" noThreeD="1"/>
</file>

<file path=xl/ctrlProps/ctrlProp262.xml><?xml version="1.0" encoding="utf-8"?>
<formControlPr xmlns="http://schemas.microsoft.com/office/spreadsheetml/2009/9/main" objectType="CheckBox" fmlaLink="$T$103" lockText="1" noThreeD="1"/>
</file>

<file path=xl/ctrlProps/ctrlProp263.xml><?xml version="1.0" encoding="utf-8"?>
<formControlPr xmlns="http://schemas.microsoft.com/office/spreadsheetml/2009/9/main" objectType="CheckBox" fmlaLink="$O$105" lockText="1" noThreeD="1"/>
</file>

<file path=xl/ctrlProps/ctrlProp264.xml><?xml version="1.0" encoding="utf-8"?>
<formControlPr xmlns="http://schemas.microsoft.com/office/spreadsheetml/2009/9/main" objectType="CheckBox" fmlaLink="$P$105" lockText="1" noThreeD="1"/>
</file>

<file path=xl/ctrlProps/ctrlProp265.xml><?xml version="1.0" encoding="utf-8"?>
<formControlPr xmlns="http://schemas.microsoft.com/office/spreadsheetml/2009/9/main" objectType="CheckBox" fmlaLink="$Q$105" lockText="1" noThreeD="1"/>
</file>

<file path=xl/ctrlProps/ctrlProp266.xml><?xml version="1.0" encoding="utf-8"?>
<formControlPr xmlns="http://schemas.microsoft.com/office/spreadsheetml/2009/9/main" objectType="CheckBox" fmlaLink="$R$105" lockText="1" noThreeD="1"/>
</file>

<file path=xl/ctrlProps/ctrlProp267.xml><?xml version="1.0" encoding="utf-8"?>
<formControlPr xmlns="http://schemas.microsoft.com/office/spreadsheetml/2009/9/main" objectType="CheckBox" checked="Checked" fmlaLink="$S$105" lockText="1" noThreeD="1"/>
</file>

<file path=xl/ctrlProps/ctrlProp268.xml><?xml version="1.0" encoding="utf-8"?>
<formControlPr xmlns="http://schemas.microsoft.com/office/spreadsheetml/2009/9/main" objectType="CheckBox" checked="Checked" fmlaLink="$T$105" lockText="1" noThreeD="1"/>
</file>

<file path=xl/ctrlProps/ctrlProp269.xml><?xml version="1.0" encoding="utf-8"?>
<formControlPr xmlns="http://schemas.microsoft.com/office/spreadsheetml/2009/9/main" objectType="CheckBox" fmlaLink="$O$123" lockText="1" noThreeD="1"/>
</file>

<file path=xl/ctrlProps/ctrlProp27.xml><?xml version="1.0" encoding="utf-8"?>
<formControlPr xmlns="http://schemas.microsoft.com/office/spreadsheetml/2009/9/main" objectType="CheckBox" checked="Checked" fmlaLink="$S$106" lockText="1" noThreeD="1"/>
</file>

<file path=xl/ctrlProps/ctrlProp270.xml><?xml version="1.0" encoding="utf-8"?>
<formControlPr xmlns="http://schemas.microsoft.com/office/spreadsheetml/2009/9/main" objectType="CheckBox" fmlaLink="$P$123" lockText="1" noThreeD="1"/>
</file>

<file path=xl/ctrlProps/ctrlProp271.xml><?xml version="1.0" encoding="utf-8"?>
<formControlPr xmlns="http://schemas.microsoft.com/office/spreadsheetml/2009/9/main" objectType="CheckBox" fmlaLink="$Q$123" lockText="1" noThreeD="1"/>
</file>

<file path=xl/ctrlProps/ctrlProp272.xml><?xml version="1.0" encoding="utf-8"?>
<formControlPr xmlns="http://schemas.microsoft.com/office/spreadsheetml/2009/9/main" objectType="CheckBox" checked="Checked" fmlaLink="$R$123" lockText="1" noThreeD="1"/>
</file>

<file path=xl/ctrlProps/ctrlProp273.xml><?xml version="1.0" encoding="utf-8"?>
<formControlPr xmlns="http://schemas.microsoft.com/office/spreadsheetml/2009/9/main" objectType="CheckBox" checked="Checked" fmlaLink="$S$123" lockText="1" noThreeD="1"/>
</file>

<file path=xl/ctrlProps/ctrlProp274.xml><?xml version="1.0" encoding="utf-8"?>
<formControlPr xmlns="http://schemas.microsoft.com/office/spreadsheetml/2009/9/main" objectType="CheckBox" checked="Checked" fmlaLink="$T$123" lockText="1" noThreeD="1"/>
</file>

<file path=xl/ctrlProps/ctrlProp275.xml><?xml version="1.0" encoding="utf-8"?>
<formControlPr xmlns="http://schemas.microsoft.com/office/spreadsheetml/2009/9/main" objectType="CheckBox" fmlaLink="$O$139" lockText="1" noThreeD="1"/>
</file>

<file path=xl/ctrlProps/ctrlProp276.xml><?xml version="1.0" encoding="utf-8"?>
<formControlPr xmlns="http://schemas.microsoft.com/office/spreadsheetml/2009/9/main" objectType="CheckBox" fmlaLink="$P$139" lockText="1" noThreeD="1"/>
</file>

<file path=xl/ctrlProps/ctrlProp277.xml><?xml version="1.0" encoding="utf-8"?>
<formControlPr xmlns="http://schemas.microsoft.com/office/spreadsheetml/2009/9/main" objectType="CheckBox" fmlaLink="$Q$139" lockText="1" noThreeD="1"/>
</file>

<file path=xl/ctrlProps/ctrlProp278.xml><?xml version="1.0" encoding="utf-8"?>
<formControlPr xmlns="http://schemas.microsoft.com/office/spreadsheetml/2009/9/main" objectType="CheckBox" checked="Checked" fmlaLink="$R$139" lockText="1" noThreeD="1"/>
</file>

<file path=xl/ctrlProps/ctrlProp279.xml><?xml version="1.0" encoding="utf-8"?>
<formControlPr xmlns="http://schemas.microsoft.com/office/spreadsheetml/2009/9/main" objectType="CheckBox" fmlaLink="$S$139" lockText="1" noThreeD="1"/>
</file>

<file path=xl/ctrlProps/ctrlProp28.xml><?xml version="1.0" encoding="utf-8"?>
<formControlPr xmlns="http://schemas.microsoft.com/office/spreadsheetml/2009/9/main" objectType="CheckBox" checked="Checked" fmlaLink="$T$106" lockText="1" noThreeD="1"/>
</file>

<file path=xl/ctrlProps/ctrlProp280.xml><?xml version="1.0" encoding="utf-8"?>
<formControlPr xmlns="http://schemas.microsoft.com/office/spreadsheetml/2009/9/main" objectType="CheckBox" fmlaLink="$T$139" lockText="1" noThreeD="1"/>
</file>

<file path=xl/ctrlProps/ctrlProp281.xml><?xml version="1.0" encoding="utf-8"?>
<formControlPr xmlns="http://schemas.microsoft.com/office/spreadsheetml/2009/9/main" objectType="CheckBox" fmlaLink="$O$169" lockText="1" noThreeD="1"/>
</file>

<file path=xl/ctrlProps/ctrlProp282.xml><?xml version="1.0" encoding="utf-8"?>
<formControlPr xmlns="http://schemas.microsoft.com/office/spreadsheetml/2009/9/main" objectType="CheckBox" fmlaLink="$P$169" lockText="1" noThreeD="1"/>
</file>

<file path=xl/ctrlProps/ctrlProp283.xml><?xml version="1.0" encoding="utf-8"?>
<formControlPr xmlns="http://schemas.microsoft.com/office/spreadsheetml/2009/9/main" objectType="CheckBox" fmlaLink="$Q$169" lockText="1" noThreeD="1"/>
</file>

<file path=xl/ctrlProps/ctrlProp284.xml><?xml version="1.0" encoding="utf-8"?>
<formControlPr xmlns="http://schemas.microsoft.com/office/spreadsheetml/2009/9/main" objectType="CheckBox" checked="Checked" fmlaLink="$R$169" lockText="1" noThreeD="1"/>
</file>

<file path=xl/ctrlProps/ctrlProp285.xml><?xml version="1.0" encoding="utf-8"?>
<formControlPr xmlns="http://schemas.microsoft.com/office/spreadsheetml/2009/9/main" objectType="CheckBox" fmlaLink="$S$169" lockText="1" noThreeD="1"/>
</file>

<file path=xl/ctrlProps/ctrlProp286.xml><?xml version="1.0" encoding="utf-8"?>
<formControlPr xmlns="http://schemas.microsoft.com/office/spreadsheetml/2009/9/main" objectType="CheckBox" fmlaLink="$T$169" lockText="1" noThreeD="1"/>
</file>

<file path=xl/ctrlProps/ctrlProp287.xml><?xml version="1.0" encoding="utf-8"?>
<formControlPr xmlns="http://schemas.microsoft.com/office/spreadsheetml/2009/9/main" objectType="CheckBox" fmlaLink="$O$56" lockText="1" noThreeD="1"/>
</file>

<file path=xl/ctrlProps/ctrlProp288.xml><?xml version="1.0" encoding="utf-8"?>
<formControlPr xmlns="http://schemas.microsoft.com/office/spreadsheetml/2009/9/main" objectType="CheckBox" fmlaLink="$P$56" lockText="1" noThreeD="1"/>
</file>

<file path=xl/ctrlProps/ctrlProp289.xml><?xml version="1.0" encoding="utf-8"?>
<formControlPr xmlns="http://schemas.microsoft.com/office/spreadsheetml/2009/9/main" objectType="CheckBox" fmlaLink="$Q$56" lockText="1" noThreeD="1"/>
</file>

<file path=xl/ctrlProps/ctrlProp29.xml><?xml version="1.0" encoding="utf-8"?>
<formControlPr xmlns="http://schemas.microsoft.com/office/spreadsheetml/2009/9/main" objectType="CheckBox" fmlaLink="$O$139" lockText="1" noThreeD="1"/>
</file>

<file path=xl/ctrlProps/ctrlProp290.xml><?xml version="1.0" encoding="utf-8"?>
<formControlPr xmlns="http://schemas.microsoft.com/office/spreadsheetml/2009/9/main" objectType="CheckBox" fmlaLink="$R$56" lockText="1" noThreeD="1"/>
</file>

<file path=xl/ctrlProps/ctrlProp291.xml><?xml version="1.0" encoding="utf-8"?>
<formControlPr xmlns="http://schemas.microsoft.com/office/spreadsheetml/2009/9/main" objectType="CheckBox" fmlaLink="$S$56" lockText="1" noThreeD="1"/>
</file>

<file path=xl/ctrlProps/ctrlProp292.xml><?xml version="1.0" encoding="utf-8"?>
<formControlPr xmlns="http://schemas.microsoft.com/office/spreadsheetml/2009/9/main" objectType="CheckBox" fmlaLink="$T$56" lockText="1" noThreeD="1"/>
</file>

<file path=xl/ctrlProps/ctrlProp293.xml><?xml version="1.0" encoding="utf-8"?>
<formControlPr xmlns="http://schemas.microsoft.com/office/spreadsheetml/2009/9/main" objectType="CheckBox" fmlaLink="$O$155" lockText="1" noThreeD="1"/>
</file>

<file path=xl/ctrlProps/ctrlProp294.xml><?xml version="1.0" encoding="utf-8"?>
<formControlPr xmlns="http://schemas.microsoft.com/office/spreadsheetml/2009/9/main" objectType="CheckBox" fmlaLink="$P$155" lockText="1" noThreeD="1"/>
</file>

<file path=xl/ctrlProps/ctrlProp295.xml><?xml version="1.0" encoding="utf-8"?>
<formControlPr xmlns="http://schemas.microsoft.com/office/spreadsheetml/2009/9/main" objectType="CheckBox" fmlaLink="$Q$155" lockText="1" noThreeD="1"/>
</file>

<file path=xl/ctrlProps/ctrlProp296.xml><?xml version="1.0" encoding="utf-8"?>
<formControlPr xmlns="http://schemas.microsoft.com/office/spreadsheetml/2009/9/main" objectType="CheckBox" checked="Checked" fmlaLink="$R$155" lockText="1" noThreeD="1"/>
</file>

<file path=xl/ctrlProps/ctrlProp297.xml><?xml version="1.0" encoding="utf-8"?>
<formControlPr xmlns="http://schemas.microsoft.com/office/spreadsheetml/2009/9/main" objectType="CheckBox" fmlaLink="$S$155" lockText="1" noThreeD="1"/>
</file>

<file path=xl/ctrlProps/ctrlProp298.xml><?xml version="1.0" encoding="utf-8"?>
<formControlPr xmlns="http://schemas.microsoft.com/office/spreadsheetml/2009/9/main" objectType="CheckBox" fmlaLink="$T$155" lockText="1" noThreeD="1"/>
</file>

<file path=xl/ctrlProps/ctrlProp299.xml><?xml version="1.0" encoding="utf-8"?>
<formControlPr xmlns="http://schemas.microsoft.com/office/spreadsheetml/2009/9/main" objectType="CheckBox" fmlaLink="$O$237" lockText="1" noThreeD="1"/>
</file>

<file path=xl/ctrlProps/ctrlProp3.xml><?xml version="1.0" encoding="utf-8"?>
<formControlPr xmlns="http://schemas.microsoft.com/office/spreadsheetml/2009/9/main" objectType="CheckBox" checked="Checked" fmlaLink="$I$16" lockText="1" noThreeD="1"/>
</file>

<file path=xl/ctrlProps/ctrlProp30.xml><?xml version="1.0" encoding="utf-8"?>
<formControlPr xmlns="http://schemas.microsoft.com/office/spreadsheetml/2009/9/main" objectType="CheckBox" fmlaLink="$P$139" lockText="1" noThreeD="1"/>
</file>

<file path=xl/ctrlProps/ctrlProp300.xml><?xml version="1.0" encoding="utf-8"?>
<formControlPr xmlns="http://schemas.microsoft.com/office/spreadsheetml/2009/9/main" objectType="CheckBox" fmlaLink="$P$237" lockText="1" noThreeD="1"/>
</file>

<file path=xl/ctrlProps/ctrlProp301.xml><?xml version="1.0" encoding="utf-8"?>
<formControlPr xmlns="http://schemas.microsoft.com/office/spreadsheetml/2009/9/main" objectType="CheckBox" fmlaLink="$Q$237" lockText="1" noThreeD="1"/>
</file>

<file path=xl/ctrlProps/ctrlProp302.xml><?xml version="1.0" encoding="utf-8"?>
<formControlPr xmlns="http://schemas.microsoft.com/office/spreadsheetml/2009/9/main" objectType="CheckBox" fmlaLink="$R$237" lockText="1" noThreeD="1"/>
</file>

<file path=xl/ctrlProps/ctrlProp303.xml><?xml version="1.0" encoding="utf-8"?>
<formControlPr xmlns="http://schemas.microsoft.com/office/spreadsheetml/2009/9/main" objectType="CheckBox" fmlaLink="$S$237" lockText="1" noThreeD="1"/>
</file>

<file path=xl/ctrlProps/ctrlProp304.xml><?xml version="1.0" encoding="utf-8"?>
<formControlPr xmlns="http://schemas.microsoft.com/office/spreadsheetml/2009/9/main" objectType="CheckBox" checked="Checked" fmlaLink="$T$237" lockText="1" noThreeD="1"/>
</file>

<file path=xl/ctrlProps/ctrlProp305.xml><?xml version="1.0" encoding="utf-8"?>
<formControlPr xmlns="http://schemas.microsoft.com/office/spreadsheetml/2009/9/main" objectType="CheckBox" fmlaLink="$O$224" lockText="1" noThreeD="1"/>
</file>

<file path=xl/ctrlProps/ctrlProp306.xml><?xml version="1.0" encoding="utf-8"?>
<formControlPr xmlns="http://schemas.microsoft.com/office/spreadsheetml/2009/9/main" objectType="CheckBox" fmlaLink="$P$224" lockText="1" noThreeD="1"/>
</file>

<file path=xl/ctrlProps/ctrlProp307.xml><?xml version="1.0" encoding="utf-8"?>
<formControlPr xmlns="http://schemas.microsoft.com/office/spreadsheetml/2009/9/main" objectType="CheckBox" fmlaLink="$Q$224" lockText="1" noThreeD="1"/>
</file>

<file path=xl/ctrlProps/ctrlProp308.xml><?xml version="1.0" encoding="utf-8"?>
<formControlPr xmlns="http://schemas.microsoft.com/office/spreadsheetml/2009/9/main" objectType="CheckBox" fmlaLink="$R$224" lockText="1" noThreeD="1"/>
</file>

<file path=xl/ctrlProps/ctrlProp309.xml><?xml version="1.0" encoding="utf-8"?>
<formControlPr xmlns="http://schemas.microsoft.com/office/spreadsheetml/2009/9/main" objectType="CheckBox" fmlaLink="$S$224" lockText="1" noThreeD="1"/>
</file>

<file path=xl/ctrlProps/ctrlProp31.xml><?xml version="1.0" encoding="utf-8"?>
<formControlPr xmlns="http://schemas.microsoft.com/office/spreadsheetml/2009/9/main" objectType="CheckBox" fmlaLink="$Q$139" lockText="1" noThreeD="1"/>
</file>

<file path=xl/ctrlProps/ctrlProp310.xml><?xml version="1.0" encoding="utf-8"?>
<formControlPr xmlns="http://schemas.microsoft.com/office/spreadsheetml/2009/9/main" objectType="CheckBox" checked="Checked" fmlaLink="$T$224" lockText="1" noThreeD="1"/>
</file>

<file path=xl/ctrlProps/ctrlProp311.xml><?xml version="1.0" encoding="utf-8"?>
<formControlPr xmlns="http://schemas.microsoft.com/office/spreadsheetml/2009/9/main" objectType="CheckBox" fmlaLink="$O$206" lockText="1" noThreeD="1"/>
</file>

<file path=xl/ctrlProps/ctrlProp312.xml><?xml version="1.0" encoding="utf-8"?>
<formControlPr xmlns="http://schemas.microsoft.com/office/spreadsheetml/2009/9/main" objectType="CheckBox" fmlaLink="$P$206" lockText="1" noThreeD="1"/>
</file>

<file path=xl/ctrlProps/ctrlProp313.xml><?xml version="1.0" encoding="utf-8"?>
<formControlPr xmlns="http://schemas.microsoft.com/office/spreadsheetml/2009/9/main" objectType="CheckBox" fmlaLink="$Q$206" lockText="1" noThreeD="1"/>
</file>

<file path=xl/ctrlProps/ctrlProp314.xml><?xml version="1.0" encoding="utf-8"?>
<formControlPr xmlns="http://schemas.microsoft.com/office/spreadsheetml/2009/9/main" objectType="CheckBox" fmlaLink="$R$206" lockText="1" noThreeD="1"/>
</file>

<file path=xl/ctrlProps/ctrlProp315.xml><?xml version="1.0" encoding="utf-8"?>
<formControlPr xmlns="http://schemas.microsoft.com/office/spreadsheetml/2009/9/main" objectType="CheckBox" checked="Checked" fmlaLink="$S$206" lockText="1" noThreeD="1"/>
</file>

<file path=xl/ctrlProps/ctrlProp316.xml><?xml version="1.0" encoding="utf-8"?>
<formControlPr xmlns="http://schemas.microsoft.com/office/spreadsheetml/2009/9/main" objectType="CheckBox" fmlaLink="$T$206" lockText="1" noThreeD="1"/>
</file>

<file path=xl/ctrlProps/ctrlProp317.xml><?xml version="1.0" encoding="utf-8"?>
<formControlPr xmlns="http://schemas.microsoft.com/office/spreadsheetml/2009/9/main" objectType="CheckBox" fmlaLink="$O$182" lockText="1" noThreeD="1"/>
</file>

<file path=xl/ctrlProps/ctrlProp318.xml><?xml version="1.0" encoding="utf-8"?>
<formControlPr xmlns="http://schemas.microsoft.com/office/spreadsheetml/2009/9/main" objectType="CheckBox" fmlaLink="$P$182" lockText="1" noThreeD="1"/>
</file>

<file path=xl/ctrlProps/ctrlProp319.xml><?xml version="1.0" encoding="utf-8"?>
<formControlPr xmlns="http://schemas.microsoft.com/office/spreadsheetml/2009/9/main" objectType="CheckBox" fmlaLink="$Q$182" lockText="1" noThreeD="1"/>
</file>

<file path=xl/ctrlProps/ctrlProp32.xml><?xml version="1.0" encoding="utf-8"?>
<formControlPr xmlns="http://schemas.microsoft.com/office/spreadsheetml/2009/9/main" objectType="CheckBox" checked="Checked" fmlaLink="$R$139" lockText="1" noThreeD="1"/>
</file>

<file path=xl/ctrlProps/ctrlProp320.xml><?xml version="1.0" encoding="utf-8"?>
<formControlPr xmlns="http://schemas.microsoft.com/office/spreadsheetml/2009/9/main" objectType="CheckBox" fmlaLink="$R$182" lockText="1" noThreeD="1"/>
</file>

<file path=xl/ctrlProps/ctrlProp321.xml><?xml version="1.0" encoding="utf-8"?>
<formControlPr xmlns="http://schemas.microsoft.com/office/spreadsheetml/2009/9/main" objectType="CheckBox" checked="Checked" fmlaLink="$S$182" lockText="1" noThreeD="1"/>
</file>

<file path=xl/ctrlProps/ctrlProp322.xml><?xml version="1.0" encoding="utf-8"?>
<formControlPr xmlns="http://schemas.microsoft.com/office/spreadsheetml/2009/9/main" objectType="CheckBox" checked="Checked" fmlaLink="$T$182" lockText="1" noThreeD="1"/>
</file>

<file path=xl/ctrlProps/ctrlProp323.xml><?xml version="1.0" encoding="utf-8"?>
<formControlPr xmlns="http://schemas.microsoft.com/office/spreadsheetml/2009/9/main" objectType="CheckBox" fmlaLink="'C1_A Organisation_Kom'!$O$16" lockText="1" noThreeD="1"/>
</file>

<file path=xl/ctrlProps/ctrlProp324.xml><?xml version="1.0" encoding="utf-8"?>
<formControlPr xmlns="http://schemas.microsoft.com/office/spreadsheetml/2009/9/main" objectType="CheckBox" fmlaLink="'C1_A Organisation_Kom'!$P$16" lockText="1" noThreeD="1"/>
</file>

<file path=xl/ctrlProps/ctrlProp325.xml><?xml version="1.0" encoding="utf-8"?>
<formControlPr xmlns="http://schemas.microsoft.com/office/spreadsheetml/2009/9/main" objectType="CheckBox" fmlaLink="'C1_A Organisation_Kom'!$Q$16" lockText="1" noThreeD="1"/>
</file>

<file path=xl/ctrlProps/ctrlProp326.xml><?xml version="1.0" encoding="utf-8"?>
<formControlPr xmlns="http://schemas.microsoft.com/office/spreadsheetml/2009/9/main" objectType="CheckBox" fmlaLink="'C1_A Organisation_Kom'!$R$16" lockText="1" noThreeD="1"/>
</file>

<file path=xl/ctrlProps/ctrlProp327.xml><?xml version="1.0" encoding="utf-8"?>
<formControlPr xmlns="http://schemas.microsoft.com/office/spreadsheetml/2009/9/main" objectType="CheckBox" fmlaLink="'C1_A Organisation_Kom'!$S$16" lockText="1" noThreeD="1"/>
</file>

<file path=xl/ctrlProps/ctrlProp328.xml><?xml version="1.0" encoding="utf-8"?>
<formControlPr xmlns="http://schemas.microsoft.com/office/spreadsheetml/2009/9/main" objectType="CheckBox" fmlaLink="'C1_A Organisation_Kom'!$T$16" lockText="1" noThreeD="1"/>
</file>

<file path=xl/ctrlProps/ctrlProp329.xml><?xml version="1.0" encoding="utf-8"?>
<formControlPr xmlns="http://schemas.microsoft.com/office/spreadsheetml/2009/9/main" objectType="CheckBox" fmlaLink="'C1_A Organisation_Kom'!$O$31" lockText="1" noThreeD="1"/>
</file>

<file path=xl/ctrlProps/ctrlProp33.xml><?xml version="1.0" encoding="utf-8"?>
<formControlPr xmlns="http://schemas.microsoft.com/office/spreadsheetml/2009/9/main" objectType="CheckBox" checked="Checked" fmlaLink="$S$139" lockText="1" noThreeD="1"/>
</file>

<file path=xl/ctrlProps/ctrlProp330.xml><?xml version="1.0" encoding="utf-8"?>
<formControlPr xmlns="http://schemas.microsoft.com/office/spreadsheetml/2009/9/main" objectType="CheckBox" fmlaLink="'C1_A Organisation_Kom'!$P$31" lockText="1" noThreeD="1"/>
</file>

<file path=xl/ctrlProps/ctrlProp331.xml><?xml version="1.0" encoding="utf-8"?>
<formControlPr xmlns="http://schemas.microsoft.com/office/spreadsheetml/2009/9/main" objectType="CheckBox" fmlaLink="'C1_A Organisation_Kom'!$Q$31" lockText="1" noThreeD="1"/>
</file>

<file path=xl/ctrlProps/ctrlProp332.xml><?xml version="1.0" encoding="utf-8"?>
<formControlPr xmlns="http://schemas.microsoft.com/office/spreadsheetml/2009/9/main" objectType="CheckBox" checked="Checked" fmlaLink="'C1_A Organisation_Kom'!$R$31" lockText="1" noThreeD="1"/>
</file>

<file path=xl/ctrlProps/ctrlProp333.xml><?xml version="1.0" encoding="utf-8"?>
<formControlPr xmlns="http://schemas.microsoft.com/office/spreadsheetml/2009/9/main" objectType="CheckBox" checked="Checked" fmlaLink="'C1_A Organisation_Kom'!$S$31" lockText="1" noThreeD="1"/>
</file>

<file path=xl/ctrlProps/ctrlProp334.xml><?xml version="1.0" encoding="utf-8"?>
<formControlPr xmlns="http://schemas.microsoft.com/office/spreadsheetml/2009/9/main" objectType="CheckBox" fmlaLink="'C1_A Organisation_Kom'!$T$31" lockText="1" noThreeD="1"/>
</file>

<file path=xl/ctrlProps/ctrlProp335.xml><?xml version="1.0" encoding="utf-8"?>
<formControlPr xmlns="http://schemas.microsoft.com/office/spreadsheetml/2009/9/main" objectType="CheckBox" fmlaLink="'C1_A Organisation_Kom'!$O$68" lockText="1" noThreeD="1"/>
</file>

<file path=xl/ctrlProps/ctrlProp336.xml><?xml version="1.0" encoding="utf-8"?>
<formControlPr xmlns="http://schemas.microsoft.com/office/spreadsheetml/2009/9/main" objectType="CheckBox" fmlaLink="'C1_A Organisation_Kom'!$P$68" lockText="1" noThreeD="1"/>
</file>

<file path=xl/ctrlProps/ctrlProp337.xml><?xml version="1.0" encoding="utf-8"?>
<formControlPr xmlns="http://schemas.microsoft.com/office/spreadsheetml/2009/9/main" objectType="CheckBox" fmlaLink="'C1_A Organisation_Kom'!$Q$68" lockText="1" noThreeD="1"/>
</file>

<file path=xl/ctrlProps/ctrlProp338.xml><?xml version="1.0" encoding="utf-8"?>
<formControlPr xmlns="http://schemas.microsoft.com/office/spreadsheetml/2009/9/main" objectType="CheckBox" checked="Checked" fmlaLink="'C1_A Organisation_Kom'!$R$68" lockText="1" noThreeD="1"/>
</file>

<file path=xl/ctrlProps/ctrlProp339.xml><?xml version="1.0" encoding="utf-8"?>
<formControlPr xmlns="http://schemas.microsoft.com/office/spreadsheetml/2009/9/main" objectType="CheckBox" checked="Checked" fmlaLink="'C1_A Organisation_Kom'!$S$68" lockText="1" noThreeD="1"/>
</file>

<file path=xl/ctrlProps/ctrlProp34.xml><?xml version="1.0" encoding="utf-8"?>
<formControlPr xmlns="http://schemas.microsoft.com/office/spreadsheetml/2009/9/main" objectType="CheckBox" checked="Checked" fmlaLink="$T$139" lockText="1" noThreeD="1"/>
</file>

<file path=xl/ctrlProps/ctrlProp340.xml><?xml version="1.0" encoding="utf-8"?>
<formControlPr xmlns="http://schemas.microsoft.com/office/spreadsheetml/2009/9/main" objectType="CheckBox" fmlaLink="'C1_A Organisation_Kom'!$T$68" lockText="1" noThreeD="1"/>
</file>

<file path=xl/ctrlProps/ctrlProp341.xml><?xml version="1.0" encoding="utf-8"?>
<formControlPr xmlns="http://schemas.microsoft.com/office/spreadsheetml/2009/9/main" objectType="CheckBox" fmlaLink="'C1_A Organisation_Kom'!$O$106" lockText="1" noThreeD="1"/>
</file>

<file path=xl/ctrlProps/ctrlProp342.xml><?xml version="1.0" encoding="utf-8"?>
<formControlPr xmlns="http://schemas.microsoft.com/office/spreadsheetml/2009/9/main" objectType="CheckBox" fmlaLink="'C1_A Organisation_Kom'!$P$106" lockText="1" noThreeD="1"/>
</file>

<file path=xl/ctrlProps/ctrlProp343.xml><?xml version="1.0" encoding="utf-8"?>
<formControlPr xmlns="http://schemas.microsoft.com/office/spreadsheetml/2009/9/main" objectType="CheckBox" fmlaLink="'C1_A Organisation_Kom'!$Q$106" lockText="1" noThreeD="1"/>
</file>

<file path=xl/ctrlProps/ctrlProp344.xml><?xml version="1.0" encoding="utf-8"?>
<formControlPr xmlns="http://schemas.microsoft.com/office/spreadsheetml/2009/9/main" objectType="CheckBox" checked="Checked" fmlaLink="'C1_A Organisation_Kom'!$R$106" lockText="1" noThreeD="1"/>
</file>

<file path=xl/ctrlProps/ctrlProp345.xml><?xml version="1.0" encoding="utf-8"?>
<formControlPr xmlns="http://schemas.microsoft.com/office/spreadsheetml/2009/9/main" objectType="CheckBox" checked="Checked" fmlaLink="'C1_A Organisation_Kom'!$S$106" lockText="1" noThreeD="1"/>
</file>

<file path=xl/ctrlProps/ctrlProp346.xml><?xml version="1.0" encoding="utf-8"?>
<formControlPr xmlns="http://schemas.microsoft.com/office/spreadsheetml/2009/9/main" objectType="CheckBox" checked="Checked" fmlaLink="'C1_A Organisation_Kom'!$T$106" lockText="1" noThreeD="1"/>
</file>

<file path=xl/ctrlProps/ctrlProp347.xml><?xml version="1.0" encoding="utf-8"?>
<formControlPr xmlns="http://schemas.microsoft.com/office/spreadsheetml/2009/9/main" objectType="CheckBox" fmlaLink="'C1_A Organisation_Kom'!$O$139" lockText="1" noThreeD="1"/>
</file>

<file path=xl/ctrlProps/ctrlProp348.xml><?xml version="1.0" encoding="utf-8"?>
<formControlPr xmlns="http://schemas.microsoft.com/office/spreadsheetml/2009/9/main" objectType="CheckBox" fmlaLink="'C1_A Organisation_Kom'!$P$139" lockText="1" noThreeD="1"/>
</file>

<file path=xl/ctrlProps/ctrlProp349.xml><?xml version="1.0" encoding="utf-8"?>
<formControlPr xmlns="http://schemas.microsoft.com/office/spreadsheetml/2009/9/main" objectType="CheckBox" fmlaLink="'C1_A Organisation_Kom'!$Q$139" lockText="1" noThreeD="1"/>
</file>

<file path=xl/ctrlProps/ctrlProp35.xml><?xml version="1.0" encoding="utf-8"?>
<formControlPr xmlns="http://schemas.microsoft.com/office/spreadsheetml/2009/9/main" objectType="CheckBox" fmlaLink="$O$152" lockText="1" noThreeD="1"/>
</file>

<file path=xl/ctrlProps/ctrlProp350.xml><?xml version="1.0" encoding="utf-8"?>
<formControlPr xmlns="http://schemas.microsoft.com/office/spreadsheetml/2009/9/main" objectType="CheckBox" checked="Checked" fmlaLink="'C1_A Organisation_Kom'!$R$139" lockText="1" noThreeD="1"/>
</file>

<file path=xl/ctrlProps/ctrlProp351.xml><?xml version="1.0" encoding="utf-8"?>
<formControlPr xmlns="http://schemas.microsoft.com/office/spreadsheetml/2009/9/main" objectType="CheckBox" checked="Checked" fmlaLink="'C1_A Organisation_Kom'!$S$139" lockText="1" noThreeD="1"/>
</file>

<file path=xl/ctrlProps/ctrlProp352.xml><?xml version="1.0" encoding="utf-8"?>
<formControlPr xmlns="http://schemas.microsoft.com/office/spreadsheetml/2009/9/main" objectType="CheckBox" checked="Checked" fmlaLink="'C1_A Organisation_Kom'!$T$139" lockText="1" noThreeD="1"/>
</file>

<file path=xl/ctrlProps/ctrlProp353.xml><?xml version="1.0" encoding="utf-8"?>
<formControlPr xmlns="http://schemas.microsoft.com/office/spreadsheetml/2009/9/main" objectType="CheckBox" fmlaLink="'C1_A Organisation_Kom'!$O$152" lockText="1" noThreeD="1"/>
</file>

<file path=xl/ctrlProps/ctrlProp354.xml><?xml version="1.0" encoding="utf-8"?>
<formControlPr xmlns="http://schemas.microsoft.com/office/spreadsheetml/2009/9/main" objectType="CheckBox" fmlaLink="'C1_A Organisation_Kom'!$P$152" lockText="1" noThreeD="1"/>
</file>

<file path=xl/ctrlProps/ctrlProp355.xml><?xml version="1.0" encoding="utf-8"?>
<formControlPr xmlns="http://schemas.microsoft.com/office/spreadsheetml/2009/9/main" objectType="CheckBox" fmlaLink="'C1_A Organisation_Kom'!$Q$152" lockText="1" noThreeD="1"/>
</file>

<file path=xl/ctrlProps/ctrlProp356.xml><?xml version="1.0" encoding="utf-8"?>
<formControlPr xmlns="http://schemas.microsoft.com/office/spreadsheetml/2009/9/main" objectType="CheckBox" checked="Checked" fmlaLink="'C1_A Organisation_Kom'!$R$152" lockText="1" noThreeD="1"/>
</file>

<file path=xl/ctrlProps/ctrlProp357.xml><?xml version="1.0" encoding="utf-8"?>
<formControlPr xmlns="http://schemas.microsoft.com/office/spreadsheetml/2009/9/main" objectType="CheckBox" checked="Checked" fmlaLink="'C1_A Organisation_Kom'!$S$152" lockText="1" noThreeD="1"/>
</file>

<file path=xl/ctrlProps/ctrlProp358.xml><?xml version="1.0" encoding="utf-8"?>
<formControlPr xmlns="http://schemas.microsoft.com/office/spreadsheetml/2009/9/main" objectType="CheckBox" checked="Checked" fmlaLink="'C1_A Organisation_Kom'!$T$152" lockText="1" noThreeD="1"/>
</file>

<file path=xl/ctrlProps/ctrlProp359.xml><?xml version="1.0" encoding="utf-8"?>
<formControlPr xmlns="http://schemas.microsoft.com/office/spreadsheetml/2009/9/main" objectType="CheckBox" fmlaLink="'C1_A Organisation_Kom'!$O$180" lockText="1" noThreeD="1"/>
</file>

<file path=xl/ctrlProps/ctrlProp36.xml><?xml version="1.0" encoding="utf-8"?>
<formControlPr xmlns="http://schemas.microsoft.com/office/spreadsheetml/2009/9/main" objectType="CheckBox" fmlaLink="$P$152" lockText="1" noThreeD="1"/>
</file>

<file path=xl/ctrlProps/ctrlProp360.xml><?xml version="1.0" encoding="utf-8"?>
<formControlPr xmlns="http://schemas.microsoft.com/office/spreadsheetml/2009/9/main" objectType="CheckBox" fmlaLink="'C1_A Organisation_Kom'!$P$180" lockText="1" noThreeD="1"/>
</file>

<file path=xl/ctrlProps/ctrlProp361.xml><?xml version="1.0" encoding="utf-8"?>
<formControlPr xmlns="http://schemas.microsoft.com/office/spreadsheetml/2009/9/main" objectType="CheckBox" fmlaLink="'C1_A Organisation_Kom'!$Q$180" lockText="1" noThreeD="1"/>
</file>

<file path=xl/ctrlProps/ctrlProp362.xml><?xml version="1.0" encoding="utf-8"?>
<formControlPr xmlns="http://schemas.microsoft.com/office/spreadsheetml/2009/9/main" objectType="CheckBox" checked="Checked" fmlaLink="'C1_A Organisation_Kom'!$R$180" lockText="1" noThreeD="1"/>
</file>

<file path=xl/ctrlProps/ctrlProp363.xml><?xml version="1.0" encoding="utf-8"?>
<formControlPr xmlns="http://schemas.microsoft.com/office/spreadsheetml/2009/9/main" objectType="CheckBox" checked="Checked" fmlaLink="'C1_A Organisation_Kom'!$S$180" lockText="1" noThreeD="1"/>
</file>

<file path=xl/ctrlProps/ctrlProp364.xml><?xml version="1.0" encoding="utf-8"?>
<formControlPr xmlns="http://schemas.microsoft.com/office/spreadsheetml/2009/9/main" objectType="CheckBox" checked="Checked" fmlaLink="'C1_A Organisation_Kom'!$T$180" lockText="1" noThreeD="1"/>
</file>

<file path=xl/ctrlProps/ctrlProp365.xml><?xml version="1.0" encoding="utf-8"?>
<formControlPr xmlns="http://schemas.microsoft.com/office/spreadsheetml/2009/9/main" objectType="CheckBox" fmlaLink="'C1_A Organisation_Kom'!$O$230" lockText="1" noThreeD="1"/>
</file>

<file path=xl/ctrlProps/ctrlProp366.xml><?xml version="1.0" encoding="utf-8"?>
<formControlPr xmlns="http://schemas.microsoft.com/office/spreadsheetml/2009/9/main" objectType="CheckBox" fmlaLink="'C1_A Organisation_Kom'!$P$230" lockText="1" noThreeD="1"/>
</file>

<file path=xl/ctrlProps/ctrlProp367.xml><?xml version="1.0" encoding="utf-8"?>
<formControlPr xmlns="http://schemas.microsoft.com/office/spreadsheetml/2009/9/main" objectType="CheckBox" fmlaLink="'C1_A Organisation_Kom'!$Q$230" lockText="1" noThreeD="1"/>
</file>

<file path=xl/ctrlProps/ctrlProp368.xml><?xml version="1.0" encoding="utf-8"?>
<formControlPr xmlns="http://schemas.microsoft.com/office/spreadsheetml/2009/9/main" objectType="CheckBox" checked="Checked" fmlaLink="'C1_A Organisation_Kom'!$R$230" lockText="1" noThreeD="1"/>
</file>

<file path=xl/ctrlProps/ctrlProp369.xml><?xml version="1.0" encoding="utf-8"?>
<formControlPr xmlns="http://schemas.microsoft.com/office/spreadsheetml/2009/9/main" objectType="CheckBox" checked="Checked" fmlaLink="'C1_A Organisation_Kom'!$S$230" lockText="1" noThreeD="1"/>
</file>

<file path=xl/ctrlProps/ctrlProp37.xml><?xml version="1.0" encoding="utf-8"?>
<formControlPr xmlns="http://schemas.microsoft.com/office/spreadsheetml/2009/9/main" objectType="CheckBox" fmlaLink="$Q$152" lockText="1" noThreeD="1"/>
</file>

<file path=xl/ctrlProps/ctrlProp370.xml><?xml version="1.0" encoding="utf-8"?>
<formControlPr xmlns="http://schemas.microsoft.com/office/spreadsheetml/2009/9/main" objectType="CheckBox" checked="Checked" fmlaLink="'C1_A Organisation_Kom'!$T$230" lockText="1" noThreeD="1"/>
</file>

<file path=xl/ctrlProps/ctrlProp371.xml><?xml version="1.0" encoding="utf-8"?>
<formControlPr xmlns="http://schemas.microsoft.com/office/spreadsheetml/2009/9/main" objectType="CheckBox" fmlaLink="'C1_A Organisation_Kom'!$O$52" lockText="1" noThreeD="1"/>
</file>

<file path=xl/ctrlProps/ctrlProp372.xml><?xml version="1.0" encoding="utf-8"?>
<formControlPr xmlns="http://schemas.microsoft.com/office/spreadsheetml/2009/9/main" objectType="CheckBox" fmlaLink="$O$211" lockText="1" noThreeD="1"/>
</file>

<file path=xl/ctrlProps/ctrlProp373.xml><?xml version="1.0" encoding="utf-8"?>
<formControlPr xmlns="http://schemas.microsoft.com/office/spreadsheetml/2009/9/main" objectType="CheckBox" fmlaLink="$P$213" lockText="1" noThreeD="1"/>
</file>

<file path=xl/ctrlProps/ctrlProp374.xml><?xml version="1.0" encoding="utf-8"?>
<formControlPr xmlns="http://schemas.microsoft.com/office/spreadsheetml/2009/9/main" objectType="CheckBox" fmlaLink="$Q$215" lockText="1" noThreeD="1"/>
</file>

<file path=xl/ctrlProps/ctrlProp375.xml><?xml version="1.0" encoding="utf-8"?>
<formControlPr xmlns="http://schemas.microsoft.com/office/spreadsheetml/2009/9/main" objectType="CheckBox" fmlaLink="'C1_A Organisation_Kom'!$O$212" lockText="1" noThreeD="1"/>
</file>

<file path=xl/ctrlProps/ctrlProp376.xml><?xml version="1.0" encoding="utf-8"?>
<formControlPr xmlns="http://schemas.microsoft.com/office/spreadsheetml/2009/9/main" objectType="CheckBox" fmlaLink="'C1_A Organisation_Kom'!$P$212" lockText="1" noThreeD="1"/>
</file>

<file path=xl/ctrlProps/ctrlProp377.xml><?xml version="1.0" encoding="utf-8"?>
<formControlPr xmlns="http://schemas.microsoft.com/office/spreadsheetml/2009/9/main" objectType="CheckBox" fmlaLink="'C1_A Organisation_Kom'!$Q$212" lockText="1" noThreeD="1"/>
</file>

<file path=xl/ctrlProps/ctrlProp378.xml><?xml version="1.0" encoding="utf-8"?>
<formControlPr xmlns="http://schemas.microsoft.com/office/spreadsheetml/2009/9/main" objectType="CheckBox" checked="Checked" fmlaLink="'C1_A Organisation_Kom'!$R$212" lockText="1" noThreeD="1"/>
</file>

<file path=xl/ctrlProps/ctrlProp379.xml><?xml version="1.0" encoding="utf-8"?>
<formControlPr xmlns="http://schemas.microsoft.com/office/spreadsheetml/2009/9/main" objectType="CheckBox" checked="Checked" fmlaLink="'C1_A Organisation_Kom'!$S$212" lockText="1" noThreeD="1"/>
</file>

<file path=xl/ctrlProps/ctrlProp38.xml><?xml version="1.0" encoding="utf-8"?>
<formControlPr xmlns="http://schemas.microsoft.com/office/spreadsheetml/2009/9/main" objectType="CheckBox" checked="Checked" fmlaLink="$R$152" lockText="1" noThreeD="1"/>
</file>

<file path=xl/ctrlProps/ctrlProp380.xml><?xml version="1.0" encoding="utf-8"?>
<formControlPr xmlns="http://schemas.microsoft.com/office/spreadsheetml/2009/9/main" objectType="CheckBox" checked="Checked" fmlaLink="'C1_A Organisation_Kom'!$T$212" lockText="1" noThreeD="1"/>
</file>

<file path=xl/ctrlProps/ctrlProp381.xml><?xml version="1.0" encoding="utf-8"?>
<formControlPr xmlns="http://schemas.microsoft.com/office/spreadsheetml/2009/9/main" objectType="CheckBox" fmlaLink="$O$153" lockText="1" noThreeD="1"/>
</file>

<file path=xl/ctrlProps/ctrlProp382.xml><?xml version="1.0" encoding="utf-8"?>
<formControlPr xmlns="http://schemas.microsoft.com/office/spreadsheetml/2009/9/main" objectType="CheckBox" fmlaLink="$P$155" lockText="1" noThreeD="1"/>
</file>

<file path=xl/ctrlProps/ctrlProp383.xml><?xml version="1.0" encoding="utf-8"?>
<formControlPr xmlns="http://schemas.microsoft.com/office/spreadsheetml/2009/9/main" objectType="CheckBox" fmlaLink="$Q$157" lockText="1" noThreeD="1"/>
</file>

<file path=xl/ctrlProps/ctrlProp384.xml><?xml version="1.0" encoding="utf-8"?>
<formControlPr xmlns="http://schemas.microsoft.com/office/spreadsheetml/2009/9/main" objectType="CheckBox" fmlaLink="$R$159" lockText="1" noThreeD="1"/>
</file>

<file path=xl/ctrlProps/ctrlProp385.xml><?xml version="1.0" encoding="utf-8"?>
<formControlPr xmlns="http://schemas.microsoft.com/office/spreadsheetml/2009/9/main" objectType="CheckBox" fmlaLink="$S$161" lockText="1" noThreeD="1"/>
</file>

<file path=xl/ctrlProps/ctrlProp386.xml><?xml version="1.0" encoding="utf-8"?>
<formControlPr xmlns="http://schemas.microsoft.com/office/spreadsheetml/2009/9/main" objectType="CheckBox" fmlaLink="$O$139" lockText="1" noThreeD="1"/>
</file>

<file path=xl/ctrlProps/ctrlProp387.xml><?xml version="1.0" encoding="utf-8"?>
<formControlPr xmlns="http://schemas.microsoft.com/office/spreadsheetml/2009/9/main" objectType="CheckBox" fmlaLink="$P$141" lockText="1" noThreeD="1"/>
</file>

<file path=xl/ctrlProps/ctrlProp388.xml><?xml version="1.0" encoding="utf-8"?>
<formControlPr xmlns="http://schemas.microsoft.com/office/spreadsheetml/2009/9/main" objectType="CheckBox" fmlaLink="$Q$143" lockText="1" noThreeD="1"/>
</file>

<file path=xl/ctrlProps/ctrlProp389.xml><?xml version="1.0" encoding="utf-8"?>
<formControlPr xmlns="http://schemas.microsoft.com/office/spreadsheetml/2009/9/main" objectType="CheckBox" fmlaLink="$R$145" lockText="1" noThreeD="1"/>
</file>

<file path=xl/ctrlProps/ctrlProp39.xml><?xml version="1.0" encoding="utf-8"?>
<formControlPr xmlns="http://schemas.microsoft.com/office/spreadsheetml/2009/9/main" objectType="CheckBox" checked="Checked" fmlaLink="$S$152" lockText="1" noThreeD="1"/>
</file>

<file path=xl/ctrlProps/ctrlProp390.xml><?xml version="1.0" encoding="utf-8"?>
<formControlPr xmlns="http://schemas.microsoft.com/office/spreadsheetml/2009/9/main" objectType="CheckBox" fmlaLink="$S$147" lockText="1" noThreeD="1"/>
</file>

<file path=xl/ctrlProps/ctrlProp391.xml><?xml version="1.0" encoding="utf-8"?>
<formControlPr xmlns="http://schemas.microsoft.com/office/spreadsheetml/2009/9/main" objectType="CheckBox" fmlaLink="$O$125" lockText="1" noThreeD="1"/>
</file>

<file path=xl/ctrlProps/ctrlProp392.xml><?xml version="1.0" encoding="utf-8"?>
<formControlPr xmlns="http://schemas.microsoft.com/office/spreadsheetml/2009/9/main" objectType="CheckBox" fmlaLink="$O$111" lockText="1" noThreeD="1"/>
</file>

<file path=xl/ctrlProps/ctrlProp393.xml><?xml version="1.0" encoding="utf-8"?>
<formControlPr xmlns="http://schemas.microsoft.com/office/spreadsheetml/2009/9/main" objectType="CheckBox" fmlaLink="$P$113" lockText="1" noThreeD="1"/>
</file>

<file path=xl/ctrlProps/ctrlProp394.xml><?xml version="1.0" encoding="utf-8"?>
<formControlPr xmlns="http://schemas.microsoft.com/office/spreadsheetml/2009/9/main" objectType="CheckBox" fmlaLink="$Q$115" lockText="1" noThreeD="1"/>
</file>

<file path=xl/ctrlProps/ctrlProp395.xml><?xml version="1.0" encoding="utf-8"?>
<formControlPr xmlns="http://schemas.microsoft.com/office/spreadsheetml/2009/9/main" objectType="CheckBox" fmlaLink="$R$117" lockText="1" noThreeD="1"/>
</file>

<file path=xl/ctrlProps/ctrlProp396.xml><?xml version="1.0" encoding="utf-8"?>
<formControlPr xmlns="http://schemas.microsoft.com/office/spreadsheetml/2009/9/main" objectType="CheckBox" fmlaLink="$S$119" lockText="1" noThreeD="1"/>
</file>

<file path=xl/ctrlProps/ctrlProp397.xml><?xml version="1.0" encoding="utf-8"?>
<formControlPr xmlns="http://schemas.microsoft.com/office/spreadsheetml/2009/9/main" objectType="CheckBox" checked="Checked" fmlaLink="$T$121" lockText="1" noThreeD="1"/>
</file>

<file path=xl/ctrlProps/ctrlProp398.xml><?xml version="1.0" encoding="utf-8"?>
<formControlPr xmlns="http://schemas.microsoft.com/office/spreadsheetml/2009/9/main" objectType="CheckBox" fmlaLink="$O$96" lockText="1" noThreeD="1"/>
</file>

<file path=xl/ctrlProps/ctrlProp399.xml><?xml version="1.0" encoding="utf-8"?>
<formControlPr xmlns="http://schemas.microsoft.com/office/spreadsheetml/2009/9/main" objectType="CheckBox" fmlaLink="$P$98" lockText="1" noThreeD="1"/>
</file>

<file path=xl/ctrlProps/ctrlProp4.xml><?xml version="1.0" encoding="utf-8"?>
<formControlPr xmlns="http://schemas.microsoft.com/office/spreadsheetml/2009/9/main" objectType="CheckBox" fmlaLink="$I$17" lockText="1" noThreeD="1"/>
</file>

<file path=xl/ctrlProps/ctrlProp40.xml><?xml version="1.0" encoding="utf-8"?>
<formControlPr xmlns="http://schemas.microsoft.com/office/spreadsheetml/2009/9/main" objectType="CheckBox" checked="Checked" fmlaLink="$T$152" lockText="1" noThreeD="1"/>
</file>

<file path=xl/ctrlProps/ctrlProp400.xml><?xml version="1.0" encoding="utf-8"?>
<formControlPr xmlns="http://schemas.microsoft.com/office/spreadsheetml/2009/9/main" objectType="CheckBox" fmlaLink="$Q$100" lockText="1" noThreeD="1"/>
</file>

<file path=xl/ctrlProps/ctrlProp401.xml><?xml version="1.0" encoding="utf-8"?>
<formControlPr xmlns="http://schemas.microsoft.com/office/spreadsheetml/2009/9/main" objectType="CheckBox" fmlaLink="$R$2158" lockText="1" noThreeD="1"/>
</file>

<file path=xl/ctrlProps/ctrlProp402.xml><?xml version="1.0" encoding="utf-8"?>
<formControlPr xmlns="http://schemas.microsoft.com/office/spreadsheetml/2009/9/main" objectType="CheckBox" fmlaLink="$S$104" lockText="1" noThreeD="1"/>
</file>

<file path=xl/ctrlProps/ctrlProp403.xml><?xml version="1.0" encoding="utf-8"?>
<formControlPr xmlns="http://schemas.microsoft.com/office/spreadsheetml/2009/9/main" objectType="CheckBox" fmlaLink="$T$106" lockText="1" noThreeD="1"/>
</file>

<file path=xl/ctrlProps/ctrlProp404.xml><?xml version="1.0" encoding="utf-8"?>
<formControlPr xmlns="http://schemas.microsoft.com/office/spreadsheetml/2009/9/main" objectType="CheckBox" fmlaLink="$O$82" lockText="1" noThreeD="1"/>
</file>

<file path=xl/ctrlProps/ctrlProp405.xml><?xml version="1.0" encoding="utf-8"?>
<formControlPr xmlns="http://schemas.microsoft.com/office/spreadsheetml/2009/9/main" objectType="CheckBox" fmlaLink="$P$84" lockText="1" noThreeD="1"/>
</file>

<file path=xl/ctrlProps/ctrlProp406.xml><?xml version="1.0" encoding="utf-8"?>
<formControlPr xmlns="http://schemas.microsoft.com/office/spreadsheetml/2009/9/main" objectType="CheckBox" fmlaLink="$Q$86" lockText="1" noThreeD="1"/>
</file>

<file path=xl/ctrlProps/ctrlProp407.xml><?xml version="1.0" encoding="utf-8"?>
<formControlPr xmlns="http://schemas.microsoft.com/office/spreadsheetml/2009/9/main" objectType="CheckBox" fmlaLink="$R$88" lockText="1" noThreeD="1"/>
</file>

<file path=xl/ctrlProps/ctrlProp408.xml><?xml version="1.0" encoding="utf-8"?>
<formControlPr xmlns="http://schemas.microsoft.com/office/spreadsheetml/2009/9/main" objectType="CheckBox" fmlaLink="$S$90" lockText="1" noThreeD="1"/>
</file>

<file path=xl/ctrlProps/ctrlProp409.xml><?xml version="1.0" encoding="utf-8"?>
<formControlPr xmlns="http://schemas.microsoft.com/office/spreadsheetml/2009/9/main" objectType="CheckBox" fmlaLink="$T$92" lockText="1" noThreeD="1"/>
</file>

<file path=xl/ctrlProps/ctrlProp41.xml><?xml version="1.0" encoding="utf-8"?>
<formControlPr xmlns="http://schemas.microsoft.com/office/spreadsheetml/2009/9/main" objectType="CheckBox" fmlaLink="$O$180" lockText="1" noThreeD="1"/>
</file>

<file path=xl/ctrlProps/ctrlProp410.xml><?xml version="1.0" encoding="utf-8"?>
<formControlPr xmlns="http://schemas.microsoft.com/office/spreadsheetml/2009/9/main" objectType="CheckBox" fmlaLink="$O$68" lockText="1" noThreeD="1"/>
</file>

<file path=xl/ctrlProps/ctrlProp411.xml><?xml version="1.0" encoding="utf-8"?>
<formControlPr xmlns="http://schemas.microsoft.com/office/spreadsheetml/2009/9/main" objectType="CheckBox" fmlaLink="$O$54" lockText="1" noThreeD="1"/>
</file>

<file path=xl/ctrlProps/ctrlProp412.xml><?xml version="1.0" encoding="utf-8"?>
<formControlPr xmlns="http://schemas.microsoft.com/office/spreadsheetml/2009/9/main" objectType="CheckBox" fmlaLink="$P$56" lockText="1" noThreeD="1"/>
</file>

<file path=xl/ctrlProps/ctrlProp413.xml><?xml version="1.0" encoding="utf-8"?>
<formControlPr xmlns="http://schemas.microsoft.com/office/spreadsheetml/2009/9/main" objectType="CheckBox" fmlaLink="$Q$58" lockText="1" noThreeD="1"/>
</file>

<file path=xl/ctrlProps/ctrlProp414.xml><?xml version="1.0" encoding="utf-8"?>
<formControlPr xmlns="http://schemas.microsoft.com/office/spreadsheetml/2009/9/main" objectType="CheckBox" fmlaLink="$R$60" lockText="1" noThreeD="1"/>
</file>

<file path=xl/ctrlProps/ctrlProp415.xml><?xml version="1.0" encoding="utf-8"?>
<formControlPr xmlns="http://schemas.microsoft.com/office/spreadsheetml/2009/9/main" objectType="CheckBox" fmlaLink="$S$62" lockText="1" noThreeD="1"/>
</file>

<file path=xl/ctrlProps/ctrlProp416.xml><?xml version="1.0" encoding="utf-8"?>
<formControlPr xmlns="http://schemas.microsoft.com/office/spreadsheetml/2009/9/main" objectType="CheckBox" fmlaLink="$T$64" lockText="1" noThreeD="1"/>
</file>

<file path=xl/ctrlProps/ctrlProp417.xml><?xml version="1.0" encoding="utf-8"?>
<formControlPr xmlns="http://schemas.microsoft.com/office/spreadsheetml/2009/9/main" objectType="CheckBox" fmlaLink="$T$149" lockText="1" noThreeD="1"/>
</file>

<file path=xl/ctrlProps/ctrlProp418.xml><?xml version="1.0" encoding="utf-8"?>
<formControlPr xmlns="http://schemas.microsoft.com/office/spreadsheetml/2009/9/main" objectType="CheckBox" fmlaLink="'C1_A Organisation_Kom'!$P$52" lockText="1" noThreeD="1"/>
</file>

<file path=xl/ctrlProps/ctrlProp419.xml><?xml version="1.0" encoding="utf-8"?>
<formControlPr xmlns="http://schemas.microsoft.com/office/spreadsheetml/2009/9/main" objectType="CheckBox" fmlaLink="'C1_A Organisation_Kom'!$Q$52" lockText="1" noThreeD="1"/>
</file>

<file path=xl/ctrlProps/ctrlProp42.xml><?xml version="1.0" encoding="utf-8"?>
<formControlPr xmlns="http://schemas.microsoft.com/office/spreadsheetml/2009/9/main" objectType="CheckBox" fmlaLink="$P$180" lockText="1" noThreeD="1"/>
</file>

<file path=xl/ctrlProps/ctrlProp420.xml><?xml version="1.0" encoding="utf-8"?>
<formControlPr xmlns="http://schemas.microsoft.com/office/spreadsheetml/2009/9/main" objectType="CheckBox" checked="Checked" fmlaLink="'C1_A Organisation_Kom'!$R$52" lockText="1" noThreeD="1"/>
</file>

<file path=xl/ctrlProps/ctrlProp421.xml><?xml version="1.0" encoding="utf-8"?>
<formControlPr xmlns="http://schemas.microsoft.com/office/spreadsheetml/2009/9/main" objectType="CheckBox" checked="Checked" fmlaLink="'C1_A Organisation_Kom'!$S$52" lockText="1" noThreeD="1"/>
</file>

<file path=xl/ctrlProps/ctrlProp422.xml><?xml version="1.0" encoding="utf-8"?>
<formControlPr xmlns="http://schemas.microsoft.com/office/spreadsheetml/2009/9/main" objectType="CheckBox" fmlaLink="'C1_A Organisation_Kom'!$T$52" lockText="1" noThreeD="1"/>
</file>

<file path=xl/ctrlProps/ctrlProp423.xml><?xml version="1.0" encoding="utf-8"?>
<formControlPr xmlns="http://schemas.microsoft.com/office/spreadsheetml/2009/9/main" objectType="CheckBox" fmlaLink="$P$70" lockText="1" noThreeD="1"/>
</file>

<file path=xl/ctrlProps/ctrlProp424.xml><?xml version="1.0" encoding="utf-8"?>
<formControlPr xmlns="http://schemas.microsoft.com/office/spreadsheetml/2009/9/main" objectType="CheckBox" fmlaLink="$Q$72" lockText="1" noThreeD="1"/>
</file>

<file path=xl/ctrlProps/ctrlProp425.xml><?xml version="1.0" encoding="utf-8"?>
<formControlPr xmlns="http://schemas.microsoft.com/office/spreadsheetml/2009/9/main" objectType="CheckBox" checked="Checked" fmlaLink="$R$74" lockText="1" noThreeD="1"/>
</file>

<file path=xl/ctrlProps/ctrlProp426.xml><?xml version="1.0" encoding="utf-8"?>
<formControlPr xmlns="http://schemas.microsoft.com/office/spreadsheetml/2009/9/main" objectType="CheckBox" checked="Checked" fmlaLink="$S$76" lockText="1" noThreeD="1"/>
</file>

<file path=xl/ctrlProps/ctrlProp427.xml><?xml version="1.0" encoding="utf-8"?>
<formControlPr xmlns="http://schemas.microsoft.com/office/spreadsheetml/2009/9/main" objectType="CheckBox" checked="Checked" fmlaLink="$T$78" lockText="1" noThreeD="1"/>
</file>

<file path=xl/ctrlProps/ctrlProp428.xml><?xml version="1.0" encoding="utf-8"?>
<formControlPr xmlns="http://schemas.microsoft.com/office/spreadsheetml/2009/9/main" objectType="CheckBox" fmlaLink="$P$127" lockText="1" noThreeD="1"/>
</file>

<file path=xl/ctrlProps/ctrlProp429.xml><?xml version="1.0" encoding="utf-8"?>
<formControlPr xmlns="http://schemas.microsoft.com/office/spreadsheetml/2009/9/main" objectType="CheckBox" fmlaLink="$Q$129" lockText="1" noThreeD="1"/>
</file>

<file path=xl/ctrlProps/ctrlProp43.xml><?xml version="1.0" encoding="utf-8"?>
<formControlPr xmlns="http://schemas.microsoft.com/office/spreadsheetml/2009/9/main" objectType="CheckBox" fmlaLink="$Q$180" lockText="1" noThreeD="1"/>
</file>

<file path=xl/ctrlProps/ctrlProp430.xml><?xml version="1.0" encoding="utf-8"?>
<formControlPr xmlns="http://schemas.microsoft.com/office/spreadsheetml/2009/9/main" objectType="CheckBox" fmlaLink="$R$131" lockText="1" noThreeD="1"/>
</file>

<file path=xl/ctrlProps/ctrlProp431.xml><?xml version="1.0" encoding="utf-8"?>
<formControlPr xmlns="http://schemas.microsoft.com/office/spreadsheetml/2009/9/main" objectType="CheckBox" fmlaLink="$S$133" lockText="1" noThreeD="1"/>
</file>

<file path=xl/ctrlProps/ctrlProp432.xml><?xml version="1.0" encoding="utf-8"?>
<formControlPr xmlns="http://schemas.microsoft.com/office/spreadsheetml/2009/9/main" objectType="CheckBox" fmlaLink="$T$135" lockText="1" noThreeD="1"/>
</file>

<file path=xl/ctrlProps/ctrlProp433.xml><?xml version="1.0" encoding="utf-8"?>
<formControlPr xmlns="http://schemas.microsoft.com/office/spreadsheetml/2009/9/main" objectType="CheckBox" fmlaLink="$T$163" lockText="1" noThreeD="1"/>
</file>

<file path=xl/ctrlProps/ctrlProp434.xml><?xml version="1.0" encoding="utf-8"?>
<formControlPr xmlns="http://schemas.microsoft.com/office/spreadsheetml/2009/9/main" objectType="CheckBox" fmlaLink="$R$217" lockText="1" noThreeD="1"/>
</file>

<file path=xl/ctrlProps/ctrlProp435.xml><?xml version="1.0" encoding="utf-8"?>
<formControlPr xmlns="http://schemas.microsoft.com/office/spreadsheetml/2009/9/main" objectType="CheckBox" fmlaLink="$S$219" lockText="1" noThreeD="1"/>
</file>

<file path=xl/ctrlProps/ctrlProp436.xml><?xml version="1.0" encoding="utf-8"?>
<formControlPr xmlns="http://schemas.microsoft.com/office/spreadsheetml/2009/9/main" objectType="CheckBox" fmlaLink="$T$221" lockText="1" noThreeD="1"/>
</file>

<file path=xl/ctrlProps/ctrlProp437.xml><?xml version="1.0" encoding="utf-8"?>
<formControlPr xmlns="http://schemas.microsoft.com/office/spreadsheetml/2009/9/main" objectType="CheckBox" fmlaLink="$O$167" lockText="1" noThreeD="1"/>
</file>

<file path=xl/ctrlProps/ctrlProp438.xml><?xml version="1.0" encoding="utf-8"?>
<formControlPr xmlns="http://schemas.microsoft.com/office/spreadsheetml/2009/9/main" objectType="CheckBox" fmlaLink="$P$169" lockText="1" noThreeD="1"/>
</file>

<file path=xl/ctrlProps/ctrlProp439.xml><?xml version="1.0" encoding="utf-8"?>
<formControlPr xmlns="http://schemas.microsoft.com/office/spreadsheetml/2009/9/main" objectType="CheckBox" fmlaLink="$Q$171" lockText="1" noThreeD="1"/>
</file>

<file path=xl/ctrlProps/ctrlProp44.xml><?xml version="1.0" encoding="utf-8"?>
<formControlPr xmlns="http://schemas.microsoft.com/office/spreadsheetml/2009/9/main" objectType="CheckBox" checked="Checked" fmlaLink="$R$180" lockText="1" noThreeD="1"/>
</file>

<file path=xl/ctrlProps/ctrlProp440.xml><?xml version="1.0" encoding="utf-8"?>
<formControlPr xmlns="http://schemas.microsoft.com/office/spreadsheetml/2009/9/main" objectType="CheckBox" fmlaLink="$R$173" lockText="1" noThreeD="1"/>
</file>

<file path=xl/ctrlProps/ctrlProp441.xml><?xml version="1.0" encoding="utf-8"?>
<formControlPr xmlns="http://schemas.microsoft.com/office/spreadsheetml/2009/9/main" objectType="CheckBox" fmlaLink="$S$175" lockText="1" noThreeD="1"/>
</file>

<file path=xl/ctrlProps/ctrlProp442.xml><?xml version="1.0" encoding="utf-8"?>
<formControlPr xmlns="http://schemas.microsoft.com/office/spreadsheetml/2009/9/main" objectType="CheckBox" fmlaLink="$T$177" lockText="1" noThreeD="1"/>
</file>

<file path=xl/ctrlProps/ctrlProp443.xml><?xml version="1.0" encoding="utf-8"?>
<formControlPr xmlns="http://schemas.microsoft.com/office/spreadsheetml/2009/9/main" objectType="CheckBox" fmlaLink="$O$197" lockText="1" noThreeD="1"/>
</file>

<file path=xl/ctrlProps/ctrlProp444.xml><?xml version="1.0" encoding="utf-8"?>
<formControlPr xmlns="http://schemas.microsoft.com/office/spreadsheetml/2009/9/main" objectType="CheckBox" fmlaLink="$P$199" lockText="1" noThreeD="1"/>
</file>

<file path=xl/ctrlProps/ctrlProp445.xml><?xml version="1.0" encoding="utf-8"?>
<formControlPr xmlns="http://schemas.microsoft.com/office/spreadsheetml/2009/9/main" objectType="CheckBox" fmlaLink="$Q$201" lockText="1" noThreeD="1"/>
</file>

<file path=xl/ctrlProps/ctrlProp446.xml><?xml version="1.0" encoding="utf-8"?>
<formControlPr xmlns="http://schemas.microsoft.com/office/spreadsheetml/2009/9/main" objectType="CheckBox" fmlaLink="$R$203" lockText="1" noThreeD="1"/>
</file>

<file path=xl/ctrlProps/ctrlProp447.xml><?xml version="1.0" encoding="utf-8"?>
<formControlPr xmlns="http://schemas.microsoft.com/office/spreadsheetml/2009/9/main" objectType="CheckBox" fmlaLink="$S$205" lockText="1" noThreeD="1"/>
</file>

<file path=xl/ctrlProps/ctrlProp448.xml><?xml version="1.0" encoding="utf-8"?>
<formControlPr xmlns="http://schemas.microsoft.com/office/spreadsheetml/2009/9/main" objectType="CheckBox" fmlaLink="$T$207" lockText="1" noThreeD="1"/>
</file>

<file path=xl/ctrlProps/ctrlProp449.xml><?xml version="1.0" encoding="utf-8"?>
<formControlPr xmlns="http://schemas.microsoft.com/office/spreadsheetml/2009/9/main" objectType="CheckBox" fmlaLink="$O$181" lockText="1" noThreeD="1"/>
</file>

<file path=xl/ctrlProps/ctrlProp45.xml><?xml version="1.0" encoding="utf-8"?>
<formControlPr xmlns="http://schemas.microsoft.com/office/spreadsheetml/2009/9/main" objectType="CheckBox" checked="Checked" fmlaLink="$S$180" lockText="1" noThreeD="1"/>
</file>

<file path=xl/ctrlProps/ctrlProp450.xml><?xml version="1.0" encoding="utf-8"?>
<formControlPr xmlns="http://schemas.microsoft.com/office/spreadsheetml/2009/9/main" objectType="CheckBox" fmlaLink="$P$183" lockText="1" noThreeD="1"/>
</file>

<file path=xl/ctrlProps/ctrlProp451.xml><?xml version="1.0" encoding="utf-8"?>
<formControlPr xmlns="http://schemas.microsoft.com/office/spreadsheetml/2009/9/main" objectType="CheckBox" fmlaLink="$Q$185" lockText="1" noThreeD="1"/>
</file>

<file path=xl/ctrlProps/ctrlProp452.xml><?xml version="1.0" encoding="utf-8"?>
<formControlPr xmlns="http://schemas.microsoft.com/office/spreadsheetml/2009/9/main" objectType="CheckBox" fmlaLink="$R$187" lockText="1" noThreeD="1"/>
</file>

<file path=xl/ctrlProps/ctrlProp453.xml><?xml version="1.0" encoding="utf-8"?>
<formControlPr xmlns="http://schemas.microsoft.com/office/spreadsheetml/2009/9/main" objectType="CheckBox" checked="Checked" fmlaLink="$S$189" lockText="1" noThreeD="1"/>
</file>

<file path=xl/ctrlProps/ctrlProp454.xml><?xml version="1.0" encoding="utf-8"?>
<formControlPr xmlns="http://schemas.microsoft.com/office/spreadsheetml/2009/9/main" objectType="CheckBox" fmlaLink="$T$191" lockText="1" noThreeD="1"/>
</file>

<file path=xl/ctrlProps/ctrlProp455.xml><?xml version="1.0" encoding="utf-8"?>
<formControlPr xmlns="http://schemas.microsoft.com/office/spreadsheetml/2009/9/main" objectType="CheckBox" fmlaLink="'C1_A Organisation_Kom'!$O$251" lockText="1" noThreeD="1"/>
</file>

<file path=xl/ctrlProps/ctrlProp456.xml><?xml version="1.0" encoding="utf-8"?>
<formControlPr xmlns="http://schemas.microsoft.com/office/spreadsheetml/2009/9/main" objectType="CheckBox" fmlaLink="'C1_A Organisation_Kom'!$P$251" lockText="1" noThreeD="1"/>
</file>

<file path=xl/ctrlProps/ctrlProp457.xml><?xml version="1.0" encoding="utf-8"?>
<formControlPr xmlns="http://schemas.microsoft.com/office/spreadsheetml/2009/9/main" objectType="CheckBox" fmlaLink="'C1_A Organisation_Kom'!$Q$251" lockText="1" noThreeD="1"/>
</file>

<file path=xl/ctrlProps/ctrlProp458.xml><?xml version="1.0" encoding="utf-8"?>
<formControlPr xmlns="http://schemas.microsoft.com/office/spreadsheetml/2009/9/main" objectType="CheckBox" fmlaLink="'C1_A Organisation_Kom'!$R$251" lockText="1" noThreeD="1"/>
</file>

<file path=xl/ctrlProps/ctrlProp459.xml><?xml version="1.0" encoding="utf-8"?>
<formControlPr xmlns="http://schemas.microsoft.com/office/spreadsheetml/2009/9/main" objectType="CheckBox" fmlaLink="'C1_A Organisation_Kom'!$S$251" lockText="1" noThreeD="1"/>
</file>

<file path=xl/ctrlProps/ctrlProp46.xml><?xml version="1.0" encoding="utf-8"?>
<formControlPr xmlns="http://schemas.microsoft.com/office/spreadsheetml/2009/9/main" objectType="CheckBox" checked="Checked" fmlaLink="$T$180" lockText="1" noThreeD="1"/>
</file>

<file path=xl/ctrlProps/ctrlProp460.xml><?xml version="1.0" encoding="utf-8"?>
<formControlPr xmlns="http://schemas.microsoft.com/office/spreadsheetml/2009/9/main" objectType="CheckBox" fmlaLink="'C1_A Organisation_Kom'!$T$251" lockText="1" noThreeD="1"/>
</file>

<file path=xl/ctrlProps/ctrlProp461.xml><?xml version="1.0" encoding="utf-8"?>
<formControlPr xmlns="http://schemas.microsoft.com/office/spreadsheetml/2009/9/main" objectType="CheckBox" fmlaLink="'C1_A Organisation_Kom'!$O$268" lockText="1" noThreeD="1"/>
</file>

<file path=xl/ctrlProps/ctrlProp462.xml><?xml version="1.0" encoding="utf-8"?>
<formControlPr xmlns="http://schemas.microsoft.com/office/spreadsheetml/2009/9/main" objectType="CheckBox" fmlaLink="'C1_A Organisation_Kom'!$P$268" lockText="1" noThreeD="1"/>
</file>

<file path=xl/ctrlProps/ctrlProp463.xml><?xml version="1.0" encoding="utf-8"?>
<formControlPr xmlns="http://schemas.microsoft.com/office/spreadsheetml/2009/9/main" objectType="CheckBox" fmlaLink="'C1_A Organisation_Kom'!$Q$268" lockText="1" noThreeD="1"/>
</file>

<file path=xl/ctrlProps/ctrlProp464.xml><?xml version="1.0" encoding="utf-8"?>
<formControlPr xmlns="http://schemas.microsoft.com/office/spreadsheetml/2009/9/main" objectType="CheckBox" fmlaLink="'C1_A Organisation_Kom'!$R$268" lockText="1" noThreeD="1"/>
</file>

<file path=xl/ctrlProps/ctrlProp465.xml><?xml version="1.0" encoding="utf-8"?>
<formControlPr xmlns="http://schemas.microsoft.com/office/spreadsheetml/2009/9/main" objectType="CheckBox" fmlaLink="'C1_A Organisation_Kom'!$S$268" lockText="1" noThreeD="1"/>
</file>

<file path=xl/ctrlProps/ctrlProp466.xml><?xml version="1.0" encoding="utf-8"?>
<formControlPr xmlns="http://schemas.microsoft.com/office/spreadsheetml/2009/9/main" objectType="CheckBox" checked="Checked" fmlaLink="'C1_A Organisation_Kom'!$T$268" lockText="1" noThreeD="1"/>
</file>

<file path=xl/ctrlProps/ctrlProp467.xml><?xml version="1.0" encoding="utf-8"?>
<formControlPr xmlns="http://schemas.microsoft.com/office/spreadsheetml/2009/9/main" objectType="CheckBox" fmlaLink="'C2_B Qualität_Quant_Kom'!O16" lockText="1" noThreeD="1"/>
</file>

<file path=xl/ctrlProps/ctrlProp468.xml><?xml version="1.0" encoding="utf-8"?>
<formControlPr xmlns="http://schemas.microsoft.com/office/spreadsheetml/2009/9/main" objectType="CheckBox" fmlaLink="'C2_B Qualität_Quant_Kom'!P16" lockText="1" noThreeD="1"/>
</file>

<file path=xl/ctrlProps/ctrlProp469.xml><?xml version="1.0" encoding="utf-8"?>
<formControlPr xmlns="http://schemas.microsoft.com/office/spreadsheetml/2009/9/main" objectType="CheckBox" fmlaLink="'C2_B Qualität_Quant_Kom'!Q16" lockText="1" noThreeD="1"/>
</file>

<file path=xl/ctrlProps/ctrlProp47.xml><?xml version="1.0" encoding="utf-8"?>
<formControlPr xmlns="http://schemas.microsoft.com/office/spreadsheetml/2009/9/main" objectType="CheckBox" fmlaLink="$O$230" lockText="1" noThreeD="1"/>
</file>

<file path=xl/ctrlProps/ctrlProp470.xml><?xml version="1.0" encoding="utf-8"?>
<formControlPr xmlns="http://schemas.microsoft.com/office/spreadsheetml/2009/9/main" objectType="CheckBox" fmlaLink="'C2_B Qualität_Quant_Kom'!R16" lockText="1" noThreeD="1"/>
</file>

<file path=xl/ctrlProps/ctrlProp471.xml><?xml version="1.0" encoding="utf-8"?>
<formControlPr xmlns="http://schemas.microsoft.com/office/spreadsheetml/2009/9/main" objectType="CheckBox" fmlaLink="'C2_B Qualität_Quant_Kom'!S16" lockText="1" noThreeD="1"/>
</file>

<file path=xl/ctrlProps/ctrlProp472.xml><?xml version="1.0" encoding="utf-8"?>
<formControlPr xmlns="http://schemas.microsoft.com/office/spreadsheetml/2009/9/main" objectType="CheckBox" fmlaLink="'C2_B Qualität_Quant_Kom'!T16" lockText="1" noThreeD="1"/>
</file>

<file path=xl/ctrlProps/ctrlProp473.xml><?xml version="1.0" encoding="utf-8"?>
<formControlPr xmlns="http://schemas.microsoft.com/office/spreadsheetml/2009/9/main" objectType="CheckBox" fmlaLink="'C2_B Qualität_Quant_Kom'!O35" lockText="1" noThreeD="1"/>
</file>

<file path=xl/ctrlProps/ctrlProp474.xml><?xml version="1.0" encoding="utf-8"?>
<formControlPr xmlns="http://schemas.microsoft.com/office/spreadsheetml/2009/9/main" objectType="CheckBox" fmlaLink="'C2_B Qualität_Quant_Kom'!P35" lockText="1" noThreeD="1"/>
</file>

<file path=xl/ctrlProps/ctrlProp475.xml><?xml version="1.0" encoding="utf-8"?>
<formControlPr xmlns="http://schemas.microsoft.com/office/spreadsheetml/2009/9/main" objectType="CheckBox" fmlaLink="'C2_B Qualität_Quant_Kom'!Q35" lockText="1" noThreeD="1"/>
</file>

<file path=xl/ctrlProps/ctrlProp476.xml><?xml version="1.0" encoding="utf-8"?>
<formControlPr xmlns="http://schemas.microsoft.com/office/spreadsheetml/2009/9/main" objectType="CheckBox" fmlaLink="'C2_B Qualität_Quant_Kom'!R35" lockText="1" noThreeD="1"/>
</file>

<file path=xl/ctrlProps/ctrlProp477.xml><?xml version="1.0" encoding="utf-8"?>
<formControlPr xmlns="http://schemas.microsoft.com/office/spreadsheetml/2009/9/main" objectType="CheckBox" fmlaLink="'C2_B Qualität_Quant_Kom'!S35" lockText="1" noThreeD="1"/>
</file>

<file path=xl/ctrlProps/ctrlProp478.xml><?xml version="1.0" encoding="utf-8"?>
<formControlPr xmlns="http://schemas.microsoft.com/office/spreadsheetml/2009/9/main" objectType="CheckBox" fmlaLink="'C2_B Qualität_Quant_Kom'!T35" lockText="1" noThreeD="1"/>
</file>

<file path=xl/ctrlProps/ctrlProp479.xml><?xml version="1.0" encoding="utf-8"?>
<formControlPr xmlns="http://schemas.microsoft.com/office/spreadsheetml/2009/9/main" objectType="CheckBox" fmlaLink="'C2_B Qualität_Quant_Kom'!O155" lockText="1" noThreeD="1"/>
</file>

<file path=xl/ctrlProps/ctrlProp48.xml><?xml version="1.0" encoding="utf-8"?>
<formControlPr xmlns="http://schemas.microsoft.com/office/spreadsheetml/2009/9/main" objectType="CheckBox" fmlaLink="$P$230" lockText="1" noThreeD="1"/>
</file>

<file path=xl/ctrlProps/ctrlProp480.xml><?xml version="1.0" encoding="utf-8"?>
<formControlPr xmlns="http://schemas.microsoft.com/office/spreadsheetml/2009/9/main" objectType="CheckBox" fmlaLink="'C2_B Qualität_Quant_Kom'!P155" lockText="1" noThreeD="1"/>
</file>

<file path=xl/ctrlProps/ctrlProp481.xml><?xml version="1.0" encoding="utf-8"?>
<formControlPr xmlns="http://schemas.microsoft.com/office/spreadsheetml/2009/9/main" objectType="CheckBox" fmlaLink="'C2_B Qualität_Quant_Kom'!Q155" lockText="1" noThreeD="1"/>
</file>

<file path=xl/ctrlProps/ctrlProp482.xml><?xml version="1.0" encoding="utf-8"?>
<formControlPr xmlns="http://schemas.microsoft.com/office/spreadsheetml/2009/9/main" objectType="CheckBox" checked="Checked" fmlaLink="'C2_B Qualität_Quant_Kom'!R155" lockText="1" noThreeD="1"/>
</file>

<file path=xl/ctrlProps/ctrlProp483.xml><?xml version="1.0" encoding="utf-8"?>
<formControlPr xmlns="http://schemas.microsoft.com/office/spreadsheetml/2009/9/main" objectType="CheckBox" fmlaLink="'C2_B Qualität_Quant_Kom'!S155" lockText="1" noThreeD="1"/>
</file>

<file path=xl/ctrlProps/ctrlProp484.xml><?xml version="1.0" encoding="utf-8"?>
<formControlPr xmlns="http://schemas.microsoft.com/office/spreadsheetml/2009/9/main" objectType="CheckBox" fmlaLink="'C2_B Qualität_Quant_Kom'!T155" lockText="1" noThreeD="1"/>
</file>

<file path=xl/ctrlProps/ctrlProp485.xml><?xml version="1.0" encoding="utf-8"?>
<formControlPr xmlns="http://schemas.microsoft.com/office/spreadsheetml/2009/9/main" objectType="CheckBox" fmlaLink="'C2_B Qualität_Quant_Kom'!O211" lockText="1" noThreeD="1"/>
</file>

<file path=xl/ctrlProps/ctrlProp486.xml><?xml version="1.0" encoding="utf-8"?>
<formControlPr xmlns="http://schemas.microsoft.com/office/spreadsheetml/2009/9/main" objectType="CheckBox" fmlaLink="'C2_B Qualität_Quant_Kom'!P211" lockText="1" noThreeD="1"/>
</file>

<file path=xl/ctrlProps/ctrlProp487.xml><?xml version="1.0" encoding="utf-8"?>
<formControlPr xmlns="http://schemas.microsoft.com/office/spreadsheetml/2009/9/main" objectType="CheckBox" fmlaLink="'C2_B Qualität_Quant_Kom'!Q211" lockText="1" noThreeD="1"/>
</file>

<file path=xl/ctrlProps/ctrlProp488.xml><?xml version="1.0" encoding="utf-8"?>
<formControlPr xmlns="http://schemas.microsoft.com/office/spreadsheetml/2009/9/main" objectType="CheckBox" checked="Checked" fmlaLink="'C2_B Qualität_Quant_Kom'!R211" lockText="1" noThreeD="1"/>
</file>

<file path=xl/ctrlProps/ctrlProp489.xml><?xml version="1.0" encoding="utf-8"?>
<formControlPr xmlns="http://schemas.microsoft.com/office/spreadsheetml/2009/9/main" objectType="CheckBox" checked="Checked" fmlaLink="'C2_B Qualität_Quant_Kom'!S211" lockText="1" noThreeD="1"/>
</file>

<file path=xl/ctrlProps/ctrlProp49.xml><?xml version="1.0" encoding="utf-8"?>
<formControlPr xmlns="http://schemas.microsoft.com/office/spreadsheetml/2009/9/main" objectType="CheckBox" fmlaLink="$Q$230" lockText="1" noThreeD="1"/>
</file>

<file path=xl/ctrlProps/ctrlProp490.xml><?xml version="1.0" encoding="utf-8"?>
<formControlPr xmlns="http://schemas.microsoft.com/office/spreadsheetml/2009/9/main" objectType="CheckBox" fmlaLink="'C2_B Qualität_Quant_Kom'!T211" lockText="1" noThreeD="1"/>
</file>

<file path=xl/ctrlProps/ctrlProp491.xml><?xml version="1.0" encoding="utf-8"?>
<formControlPr xmlns="http://schemas.microsoft.com/office/spreadsheetml/2009/9/main" objectType="CheckBox" fmlaLink="'C2_B Qualität_Quant_Kom'!O259" lockText="1" noThreeD="1"/>
</file>

<file path=xl/ctrlProps/ctrlProp492.xml><?xml version="1.0" encoding="utf-8"?>
<formControlPr xmlns="http://schemas.microsoft.com/office/spreadsheetml/2009/9/main" objectType="CheckBox" fmlaLink="'C2_B Qualität_Quant_Kom'!P259" lockText="1" noThreeD="1"/>
</file>

<file path=xl/ctrlProps/ctrlProp493.xml><?xml version="1.0" encoding="utf-8"?>
<formControlPr xmlns="http://schemas.microsoft.com/office/spreadsheetml/2009/9/main" objectType="CheckBox" fmlaLink="'C2_B Qualität_Quant_Kom'!Q259" lockText="1" noThreeD="1"/>
</file>

<file path=xl/ctrlProps/ctrlProp494.xml><?xml version="1.0" encoding="utf-8"?>
<formControlPr xmlns="http://schemas.microsoft.com/office/spreadsheetml/2009/9/main" objectType="CheckBox" checked="Checked" fmlaLink="'C2_B Qualität_Quant_Kom'!R259" lockText="1" noThreeD="1"/>
</file>

<file path=xl/ctrlProps/ctrlProp495.xml><?xml version="1.0" encoding="utf-8"?>
<formControlPr xmlns="http://schemas.microsoft.com/office/spreadsheetml/2009/9/main" objectType="CheckBox" fmlaLink="'C2_B Qualität_Quant_Kom'!S259" lockText="1" noThreeD="1"/>
</file>

<file path=xl/ctrlProps/ctrlProp496.xml><?xml version="1.0" encoding="utf-8"?>
<formControlPr xmlns="http://schemas.microsoft.com/office/spreadsheetml/2009/9/main" objectType="CheckBox" fmlaLink="'C2_B Qualität_Quant_Kom'!T259" lockText="1" noThreeD="1"/>
</file>

<file path=xl/ctrlProps/ctrlProp497.xml><?xml version="1.0" encoding="utf-8"?>
<formControlPr xmlns="http://schemas.microsoft.com/office/spreadsheetml/2009/9/main" objectType="CheckBox" fmlaLink="'C2_B Qualität_Quant_Kom'!O283" lockText="1" noThreeD="1"/>
</file>

<file path=xl/ctrlProps/ctrlProp498.xml><?xml version="1.0" encoding="utf-8"?>
<formControlPr xmlns="http://schemas.microsoft.com/office/spreadsheetml/2009/9/main" objectType="CheckBox" fmlaLink="'C2_B Qualität_Quant_Kom'!P283" lockText="1" noThreeD="1"/>
</file>

<file path=xl/ctrlProps/ctrlProp499.xml><?xml version="1.0" encoding="utf-8"?>
<formControlPr xmlns="http://schemas.microsoft.com/office/spreadsheetml/2009/9/main" objectType="CheckBox" fmlaLink="'C2_B Qualität_Quant_Kom'!Q283" lockText="1" noThreeD="1"/>
</file>

<file path=xl/ctrlProps/ctrlProp5.xml><?xml version="1.0" encoding="utf-8"?>
<formControlPr xmlns="http://schemas.microsoft.com/office/spreadsheetml/2009/9/main" objectType="CheckBox" fmlaLink="$O$16" lockText="1" noThreeD="1"/>
</file>

<file path=xl/ctrlProps/ctrlProp50.xml><?xml version="1.0" encoding="utf-8"?>
<formControlPr xmlns="http://schemas.microsoft.com/office/spreadsheetml/2009/9/main" objectType="CheckBox" checked="Checked" fmlaLink="$R$230" lockText="1" noThreeD="1"/>
</file>

<file path=xl/ctrlProps/ctrlProp500.xml><?xml version="1.0" encoding="utf-8"?>
<formControlPr xmlns="http://schemas.microsoft.com/office/spreadsheetml/2009/9/main" objectType="CheckBox" fmlaLink="'C2_B Qualität_Quant_Kom'!R283" lockText="1" noThreeD="1"/>
</file>

<file path=xl/ctrlProps/ctrlProp501.xml><?xml version="1.0" encoding="utf-8"?>
<formControlPr xmlns="http://schemas.microsoft.com/office/spreadsheetml/2009/9/main" objectType="CheckBox" checked="Checked" fmlaLink="'C2_B Qualität_Quant_Kom'!S283" lockText="1" noThreeD="1"/>
</file>

<file path=xl/ctrlProps/ctrlProp502.xml><?xml version="1.0" encoding="utf-8"?>
<formControlPr xmlns="http://schemas.microsoft.com/office/spreadsheetml/2009/9/main" objectType="CheckBox" fmlaLink="'C2_B Qualität_Quant_Kom'!T283" lockText="1" noThreeD="1"/>
</file>

<file path=xl/ctrlProps/ctrlProp503.xml><?xml version="1.0" encoding="utf-8"?>
<formControlPr xmlns="http://schemas.microsoft.com/office/spreadsheetml/2009/9/main" objectType="CheckBox" fmlaLink="'C2_B Qualität_Quant_Kom'!O46" lockText="1" noThreeD="1"/>
</file>

<file path=xl/ctrlProps/ctrlProp504.xml><?xml version="1.0" encoding="utf-8"?>
<formControlPr xmlns="http://schemas.microsoft.com/office/spreadsheetml/2009/9/main" objectType="CheckBox" fmlaLink="'C2_B Qualität_Quant_Kom'!P46" lockText="1" noThreeD="1"/>
</file>

<file path=xl/ctrlProps/ctrlProp505.xml><?xml version="1.0" encoding="utf-8"?>
<formControlPr xmlns="http://schemas.microsoft.com/office/spreadsheetml/2009/9/main" objectType="CheckBox" fmlaLink="'C2_B Qualität_Quant_Kom'!Q46" lockText="1" noThreeD="1"/>
</file>

<file path=xl/ctrlProps/ctrlProp506.xml><?xml version="1.0" encoding="utf-8"?>
<formControlPr xmlns="http://schemas.microsoft.com/office/spreadsheetml/2009/9/main" objectType="CheckBox" fmlaLink="'C2_B Qualität_Quant_Kom'!R46" lockText="1" noThreeD="1"/>
</file>

<file path=xl/ctrlProps/ctrlProp507.xml><?xml version="1.0" encoding="utf-8"?>
<formControlPr xmlns="http://schemas.microsoft.com/office/spreadsheetml/2009/9/main" objectType="CheckBox" fmlaLink="'C2_B Qualität_Quant_Kom'!S46" lockText="1" noThreeD="1"/>
</file>

<file path=xl/ctrlProps/ctrlProp508.xml><?xml version="1.0" encoding="utf-8"?>
<formControlPr xmlns="http://schemas.microsoft.com/office/spreadsheetml/2009/9/main" objectType="CheckBox" fmlaLink="'C2_B Qualität_Quant_Kom'!T46" lockText="1" noThreeD="1"/>
</file>

<file path=xl/ctrlProps/ctrlProp509.xml><?xml version="1.0" encoding="utf-8"?>
<formControlPr xmlns="http://schemas.microsoft.com/office/spreadsheetml/2009/9/main" objectType="CheckBox" fmlaLink="'C2_B Qualität_Quant_Kom'!O323" lockText="1" noThreeD="1"/>
</file>

<file path=xl/ctrlProps/ctrlProp51.xml><?xml version="1.0" encoding="utf-8"?>
<formControlPr xmlns="http://schemas.microsoft.com/office/spreadsheetml/2009/9/main" objectType="CheckBox" checked="Checked" fmlaLink="$S$230" lockText="1" noThreeD="1"/>
</file>

<file path=xl/ctrlProps/ctrlProp510.xml><?xml version="1.0" encoding="utf-8"?>
<formControlPr xmlns="http://schemas.microsoft.com/office/spreadsheetml/2009/9/main" objectType="CheckBox" fmlaLink="'C2_B Qualität_Quant_Kom'!P323" lockText="1" noThreeD="1"/>
</file>

<file path=xl/ctrlProps/ctrlProp511.xml><?xml version="1.0" encoding="utf-8"?>
<formControlPr xmlns="http://schemas.microsoft.com/office/spreadsheetml/2009/9/main" objectType="CheckBox" fmlaLink="'C2_B Qualität_Quant_Kom'!Q323" lockText="1" noThreeD="1"/>
</file>

<file path=xl/ctrlProps/ctrlProp512.xml><?xml version="1.0" encoding="utf-8"?>
<formControlPr xmlns="http://schemas.microsoft.com/office/spreadsheetml/2009/9/main" objectType="CheckBox" fmlaLink="'C2_B Qualität_Quant_Kom'!R323" lockText="1" noThreeD="1"/>
</file>

<file path=xl/ctrlProps/ctrlProp513.xml><?xml version="1.0" encoding="utf-8"?>
<formControlPr xmlns="http://schemas.microsoft.com/office/spreadsheetml/2009/9/main" objectType="CheckBox" fmlaLink="'C2_B Qualität_Quant_Kom'!S323" lockText="1" noThreeD="1"/>
</file>

<file path=xl/ctrlProps/ctrlProp514.xml><?xml version="1.0" encoding="utf-8"?>
<formControlPr xmlns="http://schemas.microsoft.com/office/spreadsheetml/2009/9/main" objectType="CheckBox" checked="Checked" fmlaLink="'C2_B Qualität_Quant_Kom'!T323" lockText="1" noThreeD="1"/>
</file>

<file path=xl/ctrlProps/ctrlProp515.xml><?xml version="1.0" encoding="utf-8"?>
<formControlPr xmlns="http://schemas.microsoft.com/office/spreadsheetml/2009/9/main" objectType="CheckBox" fmlaLink="$P$80" lockText="1" noThreeD="1"/>
</file>

<file path=xl/ctrlProps/ctrlProp516.xml><?xml version="1.0" encoding="utf-8"?>
<formControlPr xmlns="http://schemas.microsoft.com/office/spreadsheetml/2009/9/main" objectType="CheckBox" fmlaLink="$Q$82" lockText="1" noThreeD="1"/>
</file>

<file path=xl/ctrlProps/ctrlProp517.xml><?xml version="1.0" encoding="utf-8"?>
<formControlPr xmlns="http://schemas.microsoft.com/office/spreadsheetml/2009/9/main" objectType="CheckBox" fmlaLink="$O$64" lockText="1" noThreeD="1"/>
</file>

<file path=xl/ctrlProps/ctrlProp518.xml><?xml version="1.0" encoding="utf-8"?>
<formControlPr xmlns="http://schemas.microsoft.com/office/spreadsheetml/2009/9/main" objectType="CheckBox" fmlaLink="$P$66" lockText="1" noThreeD="1"/>
</file>

<file path=xl/ctrlProps/ctrlProp519.xml><?xml version="1.0" encoding="utf-8"?>
<formControlPr xmlns="http://schemas.microsoft.com/office/spreadsheetml/2009/9/main" objectType="CheckBox" fmlaLink="$Q$68" lockText="1" noThreeD="1"/>
</file>

<file path=xl/ctrlProps/ctrlProp52.xml><?xml version="1.0" encoding="utf-8"?>
<formControlPr xmlns="http://schemas.microsoft.com/office/spreadsheetml/2009/9/main" objectType="CheckBox" checked="Checked" fmlaLink="$T$230" lockText="1" noThreeD="1"/>
</file>

<file path=xl/ctrlProps/ctrlProp520.xml><?xml version="1.0" encoding="utf-8"?>
<formControlPr xmlns="http://schemas.microsoft.com/office/spreadsheetml/2009/9/main" objectType="CheckBox" fmlaLink="$R$70" lockText="1" noThreeD="1"/>
</file>

<file path=xl/ctrlProps/ctrlProp521.xml><?xml version="1.0" encoding="utf-8"?>
<formControlPr xmlns="http://schemas.microsoft.com/office/spreadsheetml/2009/9/main" objectType="CheckBox" fmlaLink="$O$48" lockText="1" noThreeD="1"/>
</file>

<file path=xl/ctrlProps/ctrlProp522.xml><?xml version="1.0" encoding="utf-8"?>
<formControlPr xmlns="http://schemas.microsoft.com/office/spreadsheetml/2009/9/main" objectType="CheckBox" fmlaLink="'C2_B Qualität_Quant_Kom'!O61" lockText="1" noThreeD="1"/>
</file>

<file path=xl/ctrlProps/ctrlProp523.xml><?xml version="1.0" encoding="utf-8"?>
<formControlPr xmlns="http://schemas.microsoft.com/office/spreadsheetml/2009/9/main" objectType="CheckBox" fmlaLink="'C2_B Qualität_Quant_Kom'!P61" lockText="1" noThreeD="1"/>
</file>

<file path=xl/ctrlProps/ctrlProp524.xml><?xml version="1.0" encoding="utf-8"?>
<formControlPr xmlns="http://schemas.microsoft.com/office/spreadsheetml/2009/9/main" objectType="CheckBox" fmlaLink="'C2_B Qualität_Quant_Kom'!Q61" lockText="1" noThreeD="1"/>
</file>

<file path=xl/ctrlProps/ctrlProp525.xml><?xml version="1.0" encoding="utf-8"?>
<formControlPr xmlns="http://schemas.microsoft.com/office/spreadsheetml/2009/9/main" objectType="CheckBox" checked="Checked" fmlaLink="'C2_B Qualität_Quant_Kom'!R61" lockText="1" noThreeD="1"/>
</file>

<file path=xl/ctrlProps/ctrlProp526.xml><?xml version="1.0" encoding="utf-8"?>
<formControlPr xmlns="http://schemas.microsoft.com/office/spreadsheetml/2009/9/main" objectType="CheckBox" fmlaLink="'C2_B Qualität_Quant_Kom'!S61" lockText="1" noThreeD="1"/>
</file>

<file path=xl/ctrlProps/ctrlProp527.xml><?xml version="1.0" encoding="utf-8"?>
<formControlPr xmlns="http://schemas.microsoft.com/office/spreadsheetml/2009/9/main" objectType="CheckBox" fmlaLink="'C2_B Qualität_Quant_Kom'!T61" lockText="1" noThreeD="1"/>
</file>

<file path=xl/ctrlProps/ctrlProp528.xml><?xml version="1.0" encoding="utf-8"?>
<formControlPr xmlns="http://schemas.microsoft.com/office/spreadsheetml/2009/9/main" objectType="CheckBox" fmlaLink="$P$50" lockText="1" noThreeD="1"/>
</file>

<file path=xl/ctrlProps/ctrlProp529.xml><?xml version="1.0" encoding="utf-8"?>
<formControlPr xmlns="http://schemas.microsoft.com/office/spreadsheetml/2009/9/main" objectType="CheckBox" fmlaLink="$Q$52" lockText="1" noThreeD="1"/>
</file>

<file path=xl/ctrlProps/ctrlProp53.xml><?xml version="1.0" encoding="utf-8"?>
<formControlPr xmlns="http://schemas.microsoft.com/office/spreadsheetml/2009/9/main" objectType="CheckBox" fmlaLink="$O$52" lockText="1" noThreeD="1"/>
</file>

<file path=xl/ctrlProps/ctrlProp530.xml><?xml version="1.0" encoding="utf-8"?>
<formControlPr xmlns="http://schemas.microsoft.com/office/spreadsheetml/2009/9/main" objectType="CheckBox" fmlaLink="$R$54" lockText="1" noThreeD="1"/>
</file>

<file path=xl/ctrlProps/ctrlProp531.xml><?xml version="1.0" encoding="utf-8"?>
<formControlPr xmlns="http://schemas.microsoft.com/office/spreadsheetml/2009/9/main" objectType="CheckBox" fmlaLink="$S$72" lockText="1" noThreeD="1"/>
</file>

<file path=xl/ctrlProps/ctrlProp532.xml><?xml version="1.0" encoding="utf-8"?>
<formControlPr xmlns="http://schemas.microsoft.com/office/spreadsheetml/2009/9/main" objectType="CheckBox" fmlaLink="$S$56" lockText="1" noThreeD="1"/>
</file>

<file path=xl/ctrlProps/ctrlProp533.xml><?xml version="1.0" encoding="utf-8"?>
<formControlPr xmlns="http://schemas.microsoft.com/office/spreadsheetml/2009/9/main" objectType="CheckBox" fmlaLink="$T$58" lockText="1" noThreeD="1"/>
</file>

<file path=xl/ctrlProps/ctrlProp534.xml><?xml version="1.0" encoding="utf-8"?>
<formControlPr xmlns="http://schemas.microsoft.com/office/spreadsheetml/2009/9/main" objectType="CheckBox" fmlaLink="$T$74" lockText="1" noThreeD="1"/>
</file>

<file path=xl/ctrlProps/ctrlProp535.xml><?xml version="1.0" encoding="utf-8"?>
<formControlPr xmlns="http://schemas.microsoft.com/office/spreadsheetml/2009/9/main" objectType="CheckBox" fmlaLink="$O$78" lockText="1" noThreeD="1"/>
</file>

<file path=xl/ctrlProps/ctrlProp536.xml><?xml version="1.0" encoding="utf-8"?>
<formControlPr xmlns="http://schemas.microsoft.com/office/spreadsheetml/2009/9/main" objectType="CheckBox" fmlaLink="$R$84" lockText="1" noThreeD="1"/>
</file>

<file path=xl/ctrlProps/ctrlProp537.xml><?xml version="1.0" encoding="utf-8"?>
<formControlPr xmlns="http://schemas.microsoft.com/office/spreadsheetml/2009/9/main" objectType="CheckBox" fmlaLink="$S$86" lockText="1" noThreeD="1"/>
</file>

<file path=xl/ctrlProps/ctrlProp538.xml><?xml version="1.0" encoding="utf-8"?>
<formControlPr xmlns="http://schemas.microsoft.com/office/spreadsheetml/2009/9/main" objectType="CheckBox" fmlaLink="$T$88" lockText="1" noThreeD="1"/>
</file>

<file path=xl/ctrlProps/ctrlProp539.xml><?xml version="1.0" encoding="utf-8"?>
<formControlPr xmlns="http://schemas.microsoft.com/office/spreadsheetml/2009/9/main" objectType="CheckBox" fmlaLink="$P$97" lockText="1" noThreeD="1"/>
</file>

<file path=xl/ctrlProps/ctrlProp54.xml><?xml version="1.0" encoding="utf-8"?>
<formControlPr xmlns="http://schemas.microsoft.com/office/spreadsheetml/2009/9/main" objectType="CheckBox" fmlaLink="$P$52" lockText="1" noThreeD="1"/>
</file>

<file path=xl/ctrlProps/ctrlProp540.xml><?xml version="1.0" encoding="utf-8"?>
<formControlPr xmlns="http://schemas.microsoft.com/office/spreadsheetml/2009/9/main" objectType="CheckBox" fmlaLink="$Q$99" lockText="1" noThreeD="1"/>
</file>

<file path=xl/ctrlProps/ctrlProp541.xml><?xml version="1.0" encoding="utf-8"?>
<formControlPr xmlns="http://schemas.microsoft.com/office/spreadsheetml/2009/9/main" objectType="CheckBox" fmlaLink="$O$95" lockText="1" noThreeD="1"/>
</file>

<file path=xl/ctrlProps/ctrlProp542.xml><?xml version="1.0" encoding="utf-8"?>
<formControlPr xmlns="http://schemas.microsoft.com/office/spreadsheetml/2009/9/main" objectType="CheckBox" fmlaLink="$R$101" lockText="1" noThreeD="1"/>
</file>

<file path=xl/ctrlProps/ctrlProp543.xml><?xml version="1.0" encoding="utf-8"?>
<formControlPr xmlns="http://schemas.microsoft.com/office/spreadsheetml/2009/9/main" objectType="CheckBox" fmlaLink="$S$103" lockText="1" noThreeD="1"/>
</file>

<file path=xl/ctrlProps/ctrlProp544.xml><?xml version="1.0" encoding="utf-8"?>
<formControlPr xmlns="http://schemas.microsoft.com/office/spreadsheetml/2009/9/main" objectType="CheckBox" fmlaLink="$T$105" lockText="1" noThreeD="1"/>
</file>

<file path=xl/ctrlProps/ctrlProp545.xml><?xml version="1.0" encoding="utf-8"?>
<formControlPr xmlns="http://schemas.microsoft.com/office/spreadsheetml/2009/9/main" objectType="CheckBox" fmlaLink="$P$111" lockText="1" noThreeD="1"/>
</file>

<file path=xl/ctrlProps/ctrlProp546.xml><?xml version="1.0" encoding="utf-8"?>
<formControlPr xmlns="http://schemas.microsoft.com/office/spreadsheetml/2009/9/main" objectType="CheckBox" fmlaLink="$Q$113" lockText="1" noThreeD="1"/>
</file>

<file path=xl/ctrlProps/ctrlProp547.xml><?xml version="1.0" encoding="utf-8"?>
<formControlPr xmlns="http://schemas.microsoft.com/office/spreadsheetml/2009/9/main" objectType="CheckBox" fmlaLink="$O$109" lockText="1" noThreeD="1"/>
</file>

<file path=xl/ctrlProps/ctrlProp548.xml><?xml version="1.0" encoding="utf-8"?>
<formControlPr xmlns="http://schemas.microsoft.com/office/spreadsheetml/2009/9/main" objectType="CheckBox" fmlaLink="$R$115" lockText="1" noThreeD="1"/>
</file>

<file path=xl/ctrlProps/ctrlProp549.xml><?xml version="1.0" encoding="utf-8"?>
<formControlPr xmlns="http://schemas.microsoft.com/office/spreadsheetml/2009/9/main" objectType="CheckBox" fmlaLink="$S$117" lockText="1" noThreeD="1"/>
</file>

<file path=xl/ctrlProps/ctrlProp55.xml><?xml version="1.0" encoding="utf-8"?>
<formControlPr xmlns="http://schemas.microsoft.com/office/spreadsheetml/2009/9/main" objectType="CheckBox" fmlaLink="$Q$52" lockText="1" noThreeD="1"/>
</file>

<file path=xl/ctrlProps/ctrlProp550.xml><?xml version="1.0" encoding="utf-8"?>
<formControlPr xmlns="http://schemas.microsoft.com/office/spreadsheetml/2009/9/main" objectType="CheckBox" fmlaLink="$T$119" lockText="1" noThreeD="1"/>
</file>

<file path=xl/ctrlProps/ctrlProp551.xml><?xml version="1.0" encoding="utf-8"?>
<formControlPr xmlns="http://schemas.microsoft.com/office/spreadsheetml/2009/9/main" objectType="CheckBox" fmlaLink="$P$125" lockText="1" noThreeD="1"/>
</file>

<file path=xl/ctrlProps/ctrlProp552.xml><?xml version="1.0" encoding="utf-8"?>
<formControlPr xmlns="http://schemas.microsoft.com/office/spreadsheetml/2009/9/main" objectType="CheckBox" fmlaLink="$Q$127" lockText="1" noThreeD="1"/>
</file>

<file path=xl/ctrlProps/ctrlProp553.xml><?xml version="1.0" encoding="utf-8"?>
<formControlPr xmlns="http://schemas.microsoft.com/office/spreadsheetml/2009/9/main" objectType="CheckBox" fmlaLink="$O$123" lockText="1" noThreeD="1"/>
</file>

<file path=xl/ctrlProps/ctrlProp554.xml><?xml version="1.0" encoding="utf-8"?>
<formControlPr xmlns="http://schemas.microsoft.com/office/spreadsheetml/2009/9/main" objectType="CheckBox" fmlaLink="$R$129" lockText="1" noThreeD="1"/>
</file>

<file path=xl/ctrlProps/ctrlProp555.xml><?xml version="1.0" encoding="utf-8"?>
<formControlPr xmlns="http://schemas.microsoft.com/office/spreadsheetml/2009/9/main" objectType="CheckBox" fmlaLink="$S$131" lockText="1" noThreeD="1"/>
</file>

<file path=xl/ctrlProps/ctrlProp556.xml><?xml version="1.0" encoding="utf-8"?>
<formControlPr xmlns="http://schemas.microsoft.com/office/spreadsheetml/2009/9/main" objectType="CheckBox" fmlaLink="$T$133" lockText="1" noThreeD="1"/>
</file>

<file path=xl/ctrlProps/ctrlProp557.xml><?xml version="1.0" encoding="utf-8"?>
<formControlPr xmlns="http://schemas.microsoft.com/office/spreadsheetml/2009/9/main" objectType="CheckBox" fmlaLink="'C3_C Kosten_Finanz_Kom'!O16" lockText="1" noThreeD="1"/>
</file>

<file path=xl/ctrlProps/ctrlProp558.xml><?xml version="1.0" encoding="utf-8"?>
<formControlPr xmlns="http://schemas.microsoft.com/office/spreadsheetml/2009/9/main" objectType="CheckBox" fmlaLink="'C3_C Kosten_Finanz_Kom'!P16" lockText="1" noThreeD="1"/>
</file>

<file path=xl/ctrlProps/ctrlProp559.xml><?xml version="1.0" encoding="utf-8"?>
<formControlPr xmlns="http://schemas.microsoft.com/office/spreadsheetml/2009/9/main" objectType="CheckBox" fmlaLink="'C3_C Kosten_Finanz_Kom'!Q16" lockText="1" noThreeD="1"/>
</file>

<file path=xl/ctrlProps/ctrlProp56.xml><?xml version="1.0" encoding="utf-8"?>
<formControlPr xmlns="http://schemas.microsoft.com/office/spreadsheetml/2009/9/main" objectType="CheckBox" checked="Checked" fmlaLink="$R$52" lockText="1" noThreeD="1"/>
</file>

<file path=xl/ctrlProps/ctrlProp560.xml><?xml version="1.0" encoding="utf-8"?>
<formControlPr xmlns="http://schemas.microsoft.com/office/spreadsheetml/2009/9/main" objectType="CheckBox" fmlaLink="'C3_C Kosten_Finanz_Kom'!R16" lockText="1" noThreeD="1"/>
</file>

<file path=xl/ctrlProps/ctrlProp561.xml><?xml version="1.0" encoding="utf-8"?>
<formControlPr xmlns="http://schemas.microsoft.com/office/spreadsheetml/2009/9/main" objectType="CheckBox" fmlaLink="'C3_C Kosten_Finanz_Kom'!S16" lockText="1" noThreeD="1"/>
</file>

<file path=xl/ctrlProps/ctrlProp562.xml><?xml version="1.0" encoding="utf-8"?>
<formControlPr xmlns="http://schemas.microsoft.com/office/spreadsheetml/2009/9/main" objectType="CheckBox" fmlaLink="'C3_C Kosten_Finanz_Kom'!T16" lockText="1" noThreeD="1"/>
</file>

<file path=xl/ctrlProps/ctrlProp563.xml><?xml version="1.0" encoding="utf-8"?>
<formControlPr xmlns="http://schemas.microsoft.com/office/spreadsheetml/2009/9/main" objectType="CheckBox" fmlaLink="'C3_C Kosten_Finanz_Kom'!O32" lockText="1" noThreeD="1"/>
</file>

<file path=xl/ctrlProps/ctrlProp564.xml><?xml version="1.0" encoding="utf-8"?>
<formControlPr xmlns="http://schemas.microsoft.com/office/spreadsheetml/2009/9/main" objectType="CheckBox" fmlaLink="'C3_C Kosten_Finanz_Kom'!P32" lockText="1" noThreeD="1"/>
</file>

<file path=xl/ctrlProps/ctrlProp565.xml><?xml version="1.0" encoding="utf-8"?>
<formControlPr xmlns="http://schemas.microsoft.com/office/spreadsheetml/2009/9/main" objectType="CheckBox" fmlaLink="'C3_C Kosten_Finanz_Kom'!Q32" lockText="1" noThreeD="1"/>
</file>

<file path=xl/ctrlProps/ctrlProp566.xml><?xml version="1.0" encoding="utf-8"?>
<formControlPr xmlns="http://schemas.microsoft.com/office/spreadsheetml/2009/9/main" objectType="CheckBox" checked="Checked" fmlaLink="'C3_C Kosten_Finanz_Kom'!R32" lockText="1" noThreeD="1"/>
</file>

<file path=xl/ctrlProps/ctrlProp567.xml><?xml version="1.0" encoding="utf-8"?>
<formControlPr xmlns="http://schemas.microsoft.com/office/spreadsheetml/2009/9/main" objectType="CheckBox" checked="Checked" fmlaLink="'C3_C Kosten_Finanz_Kom'!S32" lockText="1" noThreeD="1"/>
</file>

<file path=xl/ctrlProps/ctrlProp568.xml><?xml version="1.0" encoding="utf-8"?>
<formControlPr xmlns="http://schemas.microsoft.com/office/spreadsheetml/2009/9/main" objectType="CheckBox" checked="Checked" fmlaLink="'C3_C Kosten_Finanz_Kom'!T32" lockText="1" noThreeD="1"/>
</file>

<file path=xl/ctrlProps/ctrlProp569.xml><?xml version="1.0" encoding="utf-8"?>
<formControlPr xmlns="http://schemas.microsoft.com/office/spreadsheetml/2009/9/main" objectType="CheckBox" fmlaLink="'C3_C Kosten_Finanz_Kom'!O93" lockText="1" noThreeD="1"/>
</file>

<file path=xl/ctrlProps/ctrlProp57.xml><?xml version="1.0" encoding="utf-8"?>
<formControlPr xmlns="http://schemas.microsoft.com/office/spreadsheetml/2009/9/main" objectType="CheckBox" checked="Checked" fmlaLink="$S$52" lockText="1" noThreeD="1"/>
</file>

<file path=xl/ctrlProps/ctrlProp570.xml><?xml version="1.0" encoding="utf-8"?>
<formControlPr xmlns="http://schemas.microsoft.com/office/spreadsheetml/2009/9/main" objectType="CheckBox" fmlaLink="'C3_C Kosten_Finanz_Kom'!P93" lockText="1" noThreeD="1"/>
</file>

<file path=xl/ctrlProps/ctrlProp571.xml><?xml version="1.0" encoding="utf-8"?>
<formControlPr xmlns="http://schemas.microsoft.com/office/spreadsheetml/2009/9/main" objectType="CheckBox" fmlaLink="'C3_C Kosten_Finanz_Kom'!Q93" lockText="1" noThreeD="1"/>
</file>

<file path=xl/ctrlProps/ctrlProp572.xml><?xml version="1.0" encoding="utf-8"?>
<formControlPr xmlns="http://schemas.microsoft.com/office/spreadsheetml/2009/9/main" objectType="CheckBox" fmlaLink="'C3_C Kosten_Finanz_Kom'!R93" lockText="1" noThreeD="1"/>
</file>

<file path=xl/ctrlProps/ctrlProp573.xml><?xml version="1.0" encoding="utf-8"?>
<formControlPr xmlns="http://schemas.microsoft.com/office/spreadsheetml/2009/9/main" objectType="CheckBox" fmlaLink="'C3_C Kosten_Finanz_Kom'!S93" lockText="1" noThreeD="1"/>
</file>

<file path=xl/ctrlProps/ctrlProp574.xml><?xml version="1.0" encoding="utf-8"?>
<formControlPr xmlns="http://schemas.microsoft.com/office/spreadsheetml/2009/9/main" objectType="CheckBox" fmlaLink="'C3_C Kosten_Finanz_Kom'!T93" lockText="1" noThreeD="1"/>
</file>

<file path=xl/ctrlProps/ctrlProp575.xml><?xml version="1.0" encoding="utf-8"?>
<formControlPr xmlns="http://schemas.microsoft.com/office/spreadsheetml/2009/9/main" objectType="CheckBox" fmlaLink="'C3_C Kosten_Finanz_Kom'!O111" lockText="1" noThreeD="1"/>
</file>

<file path=xl/ctrlProps/ctrlProp576.xml><?xml version="1.0" encoding="utf-8"?>
<formControlPr xmlns="http://schemas.microsoft.com/office/spreadsheetml/2009/9/main" objectType="CheckBox" fmlaLink="'C3_C Kosten_Finanz_Kom'!P111" lockText="1" noThreeD="1"/>
</file>

<file path=xl/ctrlProps/ctrlProp577.xml><?xml version="1.0" encoding="utf-8"?>
<formControlPr xmlns="http://schemas.microsoft.com/office/spreadsheetml/2009/9/main" objectType="CheckBox" fmlaLink="'C3_C Kosten_Finanz_Kom'!Q111" lockText="1" noThreeD="1"/>
</file>

<file path=xl/ctrlProps/ctrlProp578.xml><?xml version="1.0" encoding="utf-8"?>
<formControlPr xmlns="http://schemas.microsoft.com/office/spreadsheetml/2009/9/main" objectType="CheckBox" checked="Checked" fmlaLink="'C3_C Kosten_Finanz_Kom'!R111" lockText="1" noThreeD="1"/>
</file>

<file path=xl/ctrlProps/ctrlProp579.xml><?xml version="1.0" encoding="utf-8"?>
<formControlPr xmlns="http://schemas.microsoft.com/office/spreadsheetml/2009/9/main" objectType="CheckBox" checked="Checked" fmlaLink="'C3_C Kosten_Finanz_Kom'!S111" lockText="1" noThreeD="1"/>
</file>

<file path=xl/ctrlProps/ctrlProp58.xml><?xml version="1.0" encoding="utf-8"?>
<formControlPr xmlns="http://schemas.microsoft.com/office/spreadsheetml/2009/9/main" objectType="CheckBox" fmlaLink="$T$52" lockText="1" noThreeD="1"/>
</file>

<file path=xl/ctrlProps/ctrlProp580.xml><?xml version="1.0" encoding="utf-8"?>
<formControlPr xmlns="http://schemas.microsoft.com/office/spreadsheetml/2009/9/main" objectType="CheckBox" fmlaLink="'C3_C Kosten_Finanz_Kom'!T111" lockText="1" noThreeD="1"/>
</file>

<file path=xl/ctrlProps/ctrlProp581.xml><?xml version="1.0" encoding="utf-8"?>
<formControlPr xmlns="http://schemas.microsoft.com/office/spreadsheetml/2009/9/main" objectType="CheckBox" fmlaLink="'C3_C Kosten_Finanz_Kom'!O173" lockText="1" noThreeD="1"/>
</file>

<file path=xl/ctrlProps/ctrlProp582.xml><?xml version="1.0" encoding="utf-8"?>
<formControlPr xmlns="http://schemas.microsoft.com/office/spreadsheetml/2009/9/main" objectType="CheckBox" fmlaLink="'C3_C Kosten_Finanz_Kom'!P173" lockText="1" noThreeD="1"/>
</file>

<file path=xl/ctrlProps/ctrlProp583.xml><?xml version="1.0" encoding="utf-8"?>
<formControlPr xmlns="http://schemas.microsoft.com/office/spreadsheetml/2009/9/main" objectType="CheckBox" fmlaLink="'C3_C Kosten_Finanz_Kom'!Q173" lockText="1" noThreeD="1"/>
</file>

<file path=xl/ctrlProps/ctrlProp584.xml><?xml version="1.0" encoding="utf-8"?>
<formControlPr xmlns="http://schemas.microsoft.com/office/spreadsheetml/2009/9/main" objectType="CheckBox" checked="Checked" fmlaLink="'C3_C Kosten_Finanz_Kom'!R173" lockText="1" noThreeD="1"/>
</file>

<file path=xl/ctrlProps/ctrlProp585.xml><?xml version="1.0" encoding="utf-8"?>
<formControlPr xmlns="http://schemas.microsoft.com/office/spreadsheetml/2009/9/main" objectType="CheckBox" checked="Checked" fmlaLink="'C3_C Kosten_Finanz_Kom'!S173" lockText="1" noThreeD="1"/>
</file>

<file path=xl/ctrlProps/ctrlProp586.xml><?xml version="1.0" encoding="utf-8"?>
<formControlPr xmlns="http://schemas.microsoft.com/office/spreadsheetml/2009/9/main" objectType="CheckBox" checked="Checked" fmlaLink="'C3_C Kosten_Finanz_Kom'!T173" lockText="1" noThreeD="1"/>
</file>

<file path=xl/ctrlProps/ctrlProp587.xml><?xml version="1.0" encoding="utf-8"?>
<formControlPr xmlns="http://schemas.microsoft.com/office/spreadsheetml/2009/9/main" objectType="CheckBox" fmlaLink="'C3_C Kosten_Finanz_Kom'!O246" lockText="1" noThreeD="1"/>
</file>

<file path=xl/ctrlProps/ctrlProp588.xml><?xml version="1.0" encoding="utf-8"?>
<formControlPr xmlns="http://schemas.microsoft.com/office/spreadsheetml/2009/9/main" objectType="CheckBox" fmlaLink="'C3_C Kosten_Finanz_Kom'!P246" lockText="1" noThreeD="1"/>
</file>

<file path=xl/ctrlProps/ctrlProp589.xml><?xml version="1.0" encoding="utf-8"?>
<formControlPr xmlns="http://schemas.microsoft.com/office/spreadsheetml/2009/9/main" objectType="CheckBox" fmlaLink="'C3_C Kosten_Finanz_Kom'!Q246" lockText="1" noThreeD="1"/>
</file>

<file path=xl/ctrlProps/ctrlProp59.xml><?xml version="1.0" encoding="utf-8"?>
<formControlPr xmlns="http://schemas.microsoft.com/office/spreadsheetml/2009/9/main" objectType="CheckBox" fmlaLink="$O$212" lockText="1" noThreeD="1"/>
</file>

<file path=xl/ctrlProps/ctrlProp590.xml><?xml version="1.0" encoding="utf-8"?>
<formControlPr xmlns="http://schemas.microsoft.com/office/spreadsheetml/2009/9/main" objectType="CheckBox" fmlaLink="'C3_C Kosten_Finanz_Kom'!R246" lockText="1" noThreeD="1"/>
</file>

<file path=xl/ctrlProps/ctrlProp591.xml><?xml version="1.0" encoding="utf-8"?>
<formControlPr xmlns="http://schemas.microsoft.com/office/spreadsheetml/2009/9/main" objectType="CheckBox" checked="Checked" fmlaLink="'C3_C Kosten_Finanz_Kom'!S246" lockText="1" noThreeD="1"/>
</file>

<file path=xl/ctrlProps/ctrlProp592.xml><?xml version="1.0" encoding="utf-8"?>
<formControlPr xmlns="http://schemas.microsoft.com/office/spreadsheetml/2009/9/main" objectType="CheckBox" checked="Checked" fmlaLink="'C3_C Kosten_Finanz_Kom'!T246" lockText="1" noThreeD="1"/>
</file>

<file path=xl/ctrlProps/ctrlProp593.xml><?xml version="1.0" encoding="utf-8"?>
<formControlPr xmlns="http://schemas.microsoft.com/office/spreadsheetml/2009/9/main" objectType="CheckBox" fmlaLink="'C3_C Kosten_Finanz_Kom'!O273" lockText="1" noThreeD="1"/>
</file>

<file path=xl/ctrlProps/ctrlProp594.xml><?xml version="1.0" encoding="utf-8"?>
<formControlPr xmlns="http://schemas.microsoft.com/office/spreadsheetml/2009/9/main" objectType="CheckBox" fmlaLink="'C3_C Kosten_Finanz_Kom'!P273" lockText="1" noThreeD="1"/>
</file>

<file path=xl/ctrlProps/ctrlProp595.xml><?xml version="1.0" encoding="utf-8"?>
<formControlPr xmlns="http://schemas.microsoft.com/office/spreadsheetml/2009/9/main" objectType="CheckBox" fmlaLink="'C3_C Kosten_Finanz_Kom'!Q273" lockText="1" noThreeD="1"/>
</file>

<file path=xl/ctrlProps/ctrlProp596.xml><?xml version="1.0" encoding="utf-8"?>
<formControlPr xmlns="http://schemas.microsoft.com/office/spreadsheetml/2009/9/main" objectType="CheckBox" checked="Checked" fmlaLink="'C3_C Kosten_Finanz_Kom'!R273" lockText="1" noThreeD="1"/>
</file>

<file path=xl/ctrlProps/ctrlProp597.xml><?xml version="1.0" encoding="utf-8"?>
<formControlPr xmlns="http://schemas.microsoft.com/office/spreadsheetml/2009/9/main" objectType="CheckBox" checked="Checked" fmlaLink="'C3_C Kosten_Finanz_Kom'!S273" lockText="1" noThreeD="1"/>
</file>

<file path=xl/ctrlProps/ctrlProp598.xml><?xml version="1.0" encoding="utf-8"?>
<formControlPr xmlns="http://schemas.microsoft.com/office/spreadsheetml/2009/9/main" objectType="CheckBox" fmlaLink="'C3_C Kosten_Finanz_Kom'!T273" lockText="1" noThreeD="1"/>
</file>

<file path=xl/ctrlProps/ctrlProp599.xml><?xml version="1.0" encoding="utf-8"?>
<formControlPr xmlns="http://schemas.microsoft.com/office/spreadsheetml/2009/9/main" objectType="CheckBox" fmlaLink="'C3_C Kosten_Finanz_Kom'!O327" lockText="1" noThreeD="1"/>
</file>

<file path=xl/ctrlProps/ctrlProp6.xml><?xml version="1.0" encoding="utf-8"?>
<formControlPr xmlns="http://schemas.microsoft.com/office/spreadsheetml/2009/9/main" objectType="CheckBox" fmlaLink="$P$16" lockText="1" noThreeD="1"/>
</file>

<file path=xl/ctrlProps/ctrlProp60.xml><?xml version="1.0" encoding="utf-8"?>
<formControlPr xmlns="http://schemas.microsoft.com/office/spreadsheetml/2009/9/main" objectType="CheckBox" fmlaLink="$P$212" lockText="1" noThreeD="1"/>
</file>

<file path=xl/ctrlProps/ctrlProp600.xml><?xml version="1.0" encoding="utf-8"?>
<formControlPr xmlns="http://schemas.microsoft.com/office/spreadsheetml/2009/9/main" objectType="CheckBox" fmlaLink="'C3_C Kosten_Finanz_Kom'!P327" lockText="1" noThreeD="1"/>
</file>

<file path=xl/ctrlProps/ctrlProp601.xml><?xml version="1.0" encoding="utf-8"?>
<formControlPr xmlns="http://schemas.microsoft.com/office/spreadsheetml/2009/9/main" objectType="CheckBox" fmlaLink="'C3_C Kosten_Finanz_Kom'!Q327" lockText="1" noThreeD="1"/>
</file>

<file path=xl/ctrlProps/ctrlProp602.xml><?xml version="1.0" encoding="utf-8"?>
<formControlPr xmlns="http://schemas.microsoft.com/office/spreadsheetml/2009/9/main" objectType="CheckBox" fmlaLink="'C3_C Kosten_Finanz_Kom'!R327" lockText="1" noThreeD="1"/>
</file>

<file path=xl/ctrlProps/ctrlProp603.xml><?xml version="1.0" encoding="utf-8"?>
<formControlPr xmlns="http://schemas.microsoft.com/office/spreadsheetml/2009/9/main" objectType="CheckBox" fmlaLink="'C3_C Kosten_Finanz_Kom'!S327" lockText="1" noThreeD="1"/>
</file>

<file path=xl/ctrlProps/ctrlProp604.xml><?xml version="1.0" encoding="utf-8"?>
<formControlPr xmlns="http://schemas.microsoft.com/office/spreadsheetml/2009/9/main" objectType="CheckBox" checked="Checked" fmlaLink="'C3_C Kosten_Finanz_Kom'!T327" lockText="1" noThreeD="1"/>
</file>

<file path=xl/ctrlProps/ctrlProp605.xml><?xml version="1.0" encoding="utf-8"?>
<formControlPr xmlns="http://schemas.microsoft.com/office/spreadsheetml/2009/9/main" objectType="CheckBox" fmlaLink="'C3_C Kosten_Finanz_Kom'!O70" lockText="1" noThreeD="1"/>
</file>

<file path=xl/ctrlProps/ctrlProp606.xml><?xml version="1.0" encoding="utf-8"?>
<formControlPr xmlns="http://schemas.microsoft.com/office/spreadsheetml/2009/9/main" objectType="CheckBox" fmlaLink="'C3_C Kosten_Finanz_Kom'!P70" lockText="1" noThreeD="1"/>
</file>

<file path=xl/ctrlProps/ctrlProp607.xml><?xml version="1.0" encoding="utf-8"?>
<formControlPr xmlns="http://schemas.microsoft.com/office/spreadsheetml/2009/9/main" objectType="CheckBox" fmlaLink="'C3_C Kosten_Finanz_Kom'!Q70" lockText="1" noThreeD="1"/>
</file>

<file path=xl/ctrlProps/ctrlProp608.xml><?xml version="1.0" encoding="utf-8"?>
<formControlPr xmlns="http://schemas.microsoft.com/office/spreadsheetml/2009/9/main" objectType="CheckBox" checked="Checked" fmlaLink="'C3_C Kosten_Finanz_Kom'!R70" lockText="1" noThreeD="1"/>
</file>

<file path=xl/ctrlProps/ctrlProp609.xml><?xml version="1.0" encoding="utf-8"?>
<formControlPr xmlns="http://schemas.microsoft.com/office/spreadsheetml/2009/9/main" objectType="CheckBox" checked="Checked" fmlaLink="'C3_C Kosten_Finanz_Kom'!S70" lockText="1" noThreeD="1"/>
</file>

<file path=xl/ctrlProps/ctrlProp61.xml><?xml version="1.0" encoding="utf-8"?>
<formControlPr xmlns="http://schemas.microsoft.com/office/spreadsheetml/2009/9/main" objectType="CheckBox" fmlaLink="$Q$212" lockText="1" noThreeD="1"/>
</file>

<file path=xl/ctrlProps/ctrlProp610.xml><?xml version="1.0" encoding="utf-8"?>
<formControlPr xmlns="http://schemas.microsoft.com/office/spreadsheetml/2009/9/main" objectType="CheckBox" checked="Checked" fmlaLink="'C3_C Kosten_Finanz_Kom'!T70" lockText="1" noThreeD="1"/>
</file>

<file path=xl/ctrlProps/ctrlProp611.xml><?xml version="1.0" encoding="utf-8"?>
<formControlPr xmlns="http://schemas.microsoft.com/office/spreadsheetml/2009/9/main" objectType="CheckBox" fmlaLink="'C3_C Kosten_Finanz_Kom'!O307" lockText="1" noThreeD="1"/>
</file>

<file path=xl/ctrlProps/ctrlProp612.xml><?xml version="1.0" encoding="utf-8"?>
<formControlPr xmlns="http://schemas.microsoft.com/office/spreadsheetml/2009/9/main" objectType="CheckBox" fmlaLink="'C3_C Kosten_Finanz_Kom'!P307" lockText="1" noThreeD="1"/>
</file>

<file path=xl/ctrlProps/ctrlProp613.xml><?xml version="1.0" encoding="utf-8"?>
<formControlPr xmlns="http://schemas.microsoft.com/office/spreadsheetml/2009/9/main" objectType="CheckBox" fmlaLink="'C3_C Kosten_Finanz_Kom'!Q307" lockText="1" noThreeD="1"/>
</file>

<file path=xl/ctrlProps/ctrlProp614.xml><?xml version="1.0" encoding="utf-8"?>
<formControlPr xmlns="http://schemas.microsoft.com/office/spreadsheetml/2009/9/main" objectType="CheckBox" fmlaLink="'C3_C Kosten_Finanz_Kom'!R307" lockText="1" noThreeD="1"/>
</file>

<file path=xl/ctrlProps/ctrlProp615.xml><?xml version="1.0" encoding="utf-8"?>
<formControlPr xmlns="http://schemas.microsoft.com/office/spreadsheetml/2009/9/main" objectType="CheckBox" checked="Checked" fmlaLink="'C3_C Kosten_Finanz_Kom'!S307" lockText="1" noThreeD="1"/>
</file>

<file path=xl/ctrlProps/ctrlProp616.xml><?xml version="1.0" encoding="utf-8"?>
<formControlPr xmlns="http://schemas.microsoft.com/office/spreadsheetml/2009/9/main" objectType="CheckBox" fmlaLink="'C3_C Kosten_Finanz_Kom'!T307" lockText="1" noThreeD="1"/>
</file>

<file path=xl/ctrlProps/ctrlProp617.xml><?xml version="1.0" encoding="utf-8"?>
<formControlPr xmlns="http://schemas.microsoft.com/office/spreadsheetml/2009/9/main" objectType="CheckBox" checked="Checked" fmlaLink="$S$100" lockText="1" noThreeD="1"/>
</file>

<file path=xl/ctrlProps/ctrlProp618.xml><?xml version="1.0" encoding="utf-8"?>
<formControlPr xmlns="http://schemas.microsoft.com/office/spreadsheetml/2009/9/main" objectType="CheckBox" fmlaLink="$P$80" lockText="1" noThreeD="1"/>
</file>

<file path=xl/ctrlProps/ctrlProp619.xml><?xml version="1.0" encoding="utf-8"?>
<formControlPr xmlns="http://schemas.microsoft.com/office/spreadsheetml/2009/9/main" objectType="CheckBox" fmlaLink="$Q$82" lockText="1" noThreeD="1"/>
</file>

<file path=xl/ctrlProps/ctrlProp62.xml><?xml version="1.0" encoding="utf-8"?>
<formControlPr xmlns="http://schemas.microsoft.com/office/spreadsheetml/2009/9/main" objectType="CheckBox" checked="Checked" fmlaLink="$R$212" lockText="1" noThreeD="1"/>
</file>

<file path=xl/ctrlProps/ctrlProp620.xml><?xml version="1.0" encoding="utf-8"?>
<formControlPr xmlns="http://schemas.microsoft.com/office/spreadsheetml/2009/9/main" objectType="CheckBox" fmlaLink="$O$50" lockText="1" noThreeD="1"/>
</file>

<file path=xl/ctrlProps/ctrlProp621.xml><?xml version="1.0" encoding="utf-8"?>
<formControlPr xmlns="http://schemas.microsoft.com/office/spreadsheetml/2009/9/main" objectType="CheckBox" fmlaLink="$P$52" lockText="1" noThreeD="1"/>
</file>

<file path=xl/ctrlProps/ctrlProp622.xml><?xml version="1.0" encoding="utf-8"?>
<formControlPr xmlns="http://schemas.microsoft.com/office/spreadsheetml/2009/9/main" objectType="CheckBox" fmlaLink="$Q$54" lockText="1" noThreeD="1"/>
</file>

<file path=xl/ctrlProps/ctrlProp623.xml><?xml version="1.0" encoding="utf-8"?>
<formControlPr xmlns="http://schemas.microsoft.com/office/spreadsheetml/2009/9/main" objectType="CheckBox" checked="Checked" fmlaLink="$R$56" lockText="1" noThreeD="1"/>
</file>

<file path=xl/ctrlProps/ctrlProp624.xml><?xml version="1.0" encoding="utf-8"?>
<formControlPr xmlns="http://schemas.microsoft.com/office/spreadsheetml/2009/9/main" objectType="CheckBox" checked="Checked" fmlaLink="$S$58" lockText="1" noThreeD="1"/>
</file>

<file path=xl/ctrlProps/ctrlProp625.xml><?xml version="1.0" encoding="utf-8"?>
<formControlPr xmlns="http://schemas.microsoft.com/office/spreadsheetml/2009/9/main" objectType="CheckBox" checked="Checked" fmlaLink="$T$60" lockText="1" noThreeD="1"/>
</file>

<file path=xl/ctrlProps/ctrlProp626.xml><?xml version="1.0" encoding="utf-8"?>
<formControlPr xmlns="http://schemas.microsoft.com/office/spreadsheetml/2009/9/main" objectType="CheckBox" fmlaLink="'C3_C Kosten_Finanz_Kom'!O339" lockText="1" noThreeD="1"/>
</file>

<file path=xl/ctrlProps/ctrlProp627.xml><?xml version="1.0" encoding="utf-8"?>
<formControlPr xmlns="http://schemas.microsoft.com/office/spreadsheetml/2009/9/main" objectType="CheckBox" fmlaLink="'C3_C Kosten_Finanz_Kom'!P339" lockText="1" noThreeD="1"/>
</file>

<file path=xl/ctrlProps/ctrlProp628.xml><?xml version="1.0" encoding="utf-8"?>
<formControlPr xmlns="http://schemas.microsoft.com/office/spreadsheetml/2009/9/main" objectType="CheckBox" fmlaLink="'C3_C Kosten_Finanz_Kom'!Q339" lockText="1" noThreeD="1"/>
</file>

<file path=xl/ctrlProps/ctrlProp629.xml><?xml version="1.0" encoding="utf-8"?>
<formControlPr xmlns="http://schemas.microsoft.com/office/spreadsheetml/2009/9/main" objectType="CheckBox" fmlaLink="'C3_C Kosten_Finanz_Kom'!R339" lockText="1" noThreeD="1"/>
</file>

<file path=xl/ctrlProps/ctrlProp63.xml><?xml version="1.0" encoding="utf-8"?>
<formControlPr xmlns="http://schemas.microsoft.com/office/spreadsheetml/2009/9/main" objectType="CheckBox" checked="Checked" fmlaLink="$S$212" lockText="1" noThreeD="1"/>
</file>

<file path=xl/ctrlProps/ctrlProp630.xml><?xml version="1.0" encoding="utf-8"?>
<formControlPr xmlns="http://schemas.microsoft.com/office/spreadsheetml/2009/9/main" objectType="CheckBox" fmlaLink="'C3_C Kosten_Finanz_Kom'!S339" lockText="1" noThreeD="1"/>
</file>

<file path=xl/ctrlProps/ctrlProp631.xml><?xml version="1.0" encoding="utf-8"?>
<formControlPr xmlns="http://schemas.microsoft.com/office/spreadsheetml/2009/9/main" objectType="CheckBox" fmlaLink="'C3_C Kosten_Finanz_Kom'!T339" lockText="1" noThreeD="1"/>
</file>

<file path=xl/ctrlProps/ctrlProp632.xml><?xml version="1.0" encoding="utf-8"?>
<formControlPr xmlns="http://schemas.microsoft.com/office/spreadsheetml/2009/9/main" objectType="CheckBox" checked="Checked" fmlaLink="$T$74" lockText="1" noThreeD="1"/>
</file>

<file path=xl/ctrlProps/ctrlProp633.xml><?xml version="1.0" encoding="utf-8"?>
<formControlPr xmlns="http://schemas.microsoft.com/office/spreadsheetml/2009/9/main" objectType="CheckBox" fmlaLink="$O$64" lockText="1" noThreeD="1"/>
</file>

<file path=xl/ctrlProps/ctrlProp634.xml><?xml version="1.0" encoding="utf-8"?>
<formControlPr xmlns="http://schemas.microsoft.com/office/spreadsheetml/2009/9/main" objectType="CheckBox" fmlaLink="$P$66" lockText="1" noThreeD="1"/>
</file>

<file path=xl/ctrlProps/ctrlProp635.xml><?xml version="1.0" encoding="utf-8"?>
<formControlPr xmlns="http://schemas.microsoft.com/office/spreadsheetml/2009/9/main" objectType="CheckBox" fmlaLink="$Q$68" lockText="1" noThreeD="1"/>
</file>

<file path=xl/ctrlProps/ctrlProp636.xml><?xml version="1.0" encoding="utf-8"?>
<formControlPr xmlns="http://schemas.microsoft.com/office/spreadsheetml/2009/9/main" objectType="CheckBox" fmlaLink="$R$70" lockText="1" noThreeD="1"/>
</file>

<file path=xl/ctrlProps/ctrlProp637.xml><?xml version="1.0" encoding="utf-8"?>
<formControlPr xmlns="http://schemas.microsoft.com/office/spreadsheetml/2009/9/main" objectType="CheckBox" fmlaLink="$S$72" lockText="1" noThreeD="1"/>
</file>

<file path=xl/ctrlProps/ctrlProp638.xml><?xml version="1.0" encoding="utf-8"?>
<formControlPr xmlns="http://schemas.microsoft.com/office/spreadsheetml/2009/9/main" objectType="CheckBox" fmlaLink="$O$78" lockText="1" noThreeD="1"/>
</file>

<file path=xl/ctrlProps/ctrlProp639.xml><?xml version="1.0" encoding="utf-8"?>
<formControlPr xmlns="http://schemas.microsoft.com/office/spreadsheetml/2009/9/main" objectType="CheckBox" fmlaLink="$T$88" lockText="1" noThreeD="1"/>
</file>

<file path=xl/ctrlProps/ctrlProp64.xml><?xml version="1.0" encoding="utf-8"?>
<formControlPr xmlns="http://schemas.microsoft.com/office/spreadsheetml/2009/9/main" objectType="CheckBox" checked="Checked" fmlaLink="$T$212" lockText="1" noThreeD="1"/>
</file>

<file path=xl/ctrlProps/ctrlProp640.xml><?xml version="1.0" encoding="utf-8"?>
<formControlPr xmlns="http://schemas.microsoft.com/office/spreadsheetml/2009/9/main" objectType="CheckBox" fmlaLink="$R$84" lockText="1" noThreeD="1"/>
</file>

<file path=xl/ctrlProps/ctrlProp641.xml><?xml version="1.0" encoding="utf-8"?>
<formControlPr xmlns="http://schemas.microsoft.com/office/spreadsheetml/2009/9/main" objectType="CheckBox" fmlaLink="$S$86" lockText="1" noThreeD="1"/>
</file>

<file path=xl/ctrlProps/ctrlProp642.xml><?xml version="1.0" encoding="utf-8"?>
<formControlPr xmlns="http://schemas.microsoft.com/office/spreadsheetml/2009/9/main" objectType="CheckBox" fmlaLink="$O$92" lockText="1" noThreeD="1"/>
</file>

<file path=xl/ctrlProps/ctrlProp643.xml><?xml version="1.0" encoding="utf-8"?>
<formControlPr xmlns="http://schemas.microsoft.com/office/spreadsheetml/2009/9/main" objectType="CheckBox" fmlaLink="$P$94" lockText="1" noThreeD="1"/>
</file>

<file path=xl/ctrlProps/ctrlProp644.xml><?xml version="1.0" encoding="utf-8"?>
<formControlPr xmlns="http://schemas.microsoft.com/office/spreadsheetml/2009/9/main" objectType="CheckBox" fmlaLink="$Q$96" lockText="1" noThreeD="1"/>
</file>

<file path=xl/ctrlProps/ctrlProp645.xml><?xml version="1.0" encoding="utf-8"?>
<formControlPr xmlns="http://schemas.microsoft.com/office/spreadsheetml/2009/9/main" objectType="CheckBox" fmlaLink="$R$98" lockText="1" noThreeD="1"/>
</file>

<file path=xl/ctrlProps/ctrlProp646.xml><?xml version="1.0" encoding="utf-8"?>
<formControlPr xmlns="http://schemas.microsoft.com/office/spreadsheetml/2009/9/main" objectType="CheckBox" fmlaLink="$T$102" lockText="1" noThreeD="1"/>
</file>

<file path=xl/ctrlProps/ctrlProp647.xml><?xml version="1.0" encoding="utf-8"?>
<formControlPr xmlns="http://schemas.microsoft.com/office/spreadsheetml/2009/9/main" objectType="CheckBox" fmlaLink="$O$106" lockText="1" noThreeD="1"/>
</file>

<file path=xl/ctrlProps/ctrlProp648.xml><?xml version="1.0" encoding="utf-8"?>
<formControlPr xmlns="http://schemas.microsoft.com/office/spreadsheetml/2009/9/main" objectType="CheckBox" fmlaLink="$P$108" lockText="1" noThreeD="1"/>
</file>

<file path=xl/ctrlProps/ctrlProp649.xml><?xml version="1.0" encoding="utf-8"?>
<formControlPr xmlns="http://schemas.microsoft.com/office/spreadsheetml/2009/9/main" objectType="CheckBox" fmlaLink="$Q$110" lockText="1" noThreeD="1"/>
</file>

<file path=xl/ctrlProps/ctrlProp65.xml><?xml version="1.0" encoding="utf-8"?>
<formControlPr xmlns="http://schemas.microsoft.com/office/spreadsheetml/2009/9/main" objectType="CheckBox" fmlaLink="$O$251" lockText="1" noThreeD="1"/>
</file>

<file path=xl/ctrlProps/ctrlProp650.xml><?xml version="1.0" encoding="utf-8"?>
<formControlPr xmlns="http://schemas.microsoft.com/office/spreadsheetml/2009/9/main" objectType="CheckBox" fmlaLink="$R$112" lockText="1" noThreeD="1"/>
</file>

<file path=xl/ctrlProps/ctrlProp651.xml><?xml version="1.0" encoding="utf-8"?>
<formControlPr xmlns="http://schemas.microsoft.com/office/spreadsheetml/2009/9/main" objectType="CheckBox" fmlaLink="$S$114" lockText="1" noThreeD="1"/>
</file>

<file path=xl/ctrlProps/ctrlProp652.xml><?xml version="1.0" encoding="utf-8"?>
<formControlPr xmlns="http://schemas.microsoft.com/office/spreadsheetml/2009/9/main" objectType="CheckBox" fmlaLink="$T$116" lockText="1" noThreeD="1"/>
</file>

<file path=xl/ctrlProps/ctrlProp653.xml><?xml version="1.0" encoding="utf-8"?>
<formControlPr xmlns="http://schemas.microsoft.com/office/spreadsheetml/2009/9/main" objectType="CheckBox" fmlaLink="$O$120" lockText="1" noThreeD="1"/>
</file>

<file path=xl/ctrlProps/ctrlProp654.xml><?xml version="1.0" encoding="utf-8"?>
<formControlPr xmlns="http://schemas.microsoft.com/office/spreadsheetml/2009/9/main" objectType="CheckBox" fmlaLink="$P$122" lockText="1" noThreeD="1"/>
</file>

<file path=xl/ctrlProps/ctrlProp655.xml><?xml version="1.0" encoding="utf-8"?>
<formControlPr xmlns="http://schemas.microsoft.com/office/spreadsheetml/2009/9/main" objectType="CheckBox" fmlaLink="$Q$124" lockText="1" noThreeD="1"/>
</file>

<file path=xl/ctrlProps/ctrlProp656.xml><?xml version="1.0" encoding="utf-8"?>
<formControlPr xmlns="http://schemas.microsoft.com/office/spreadsheetml/2009/9/main" objectType="CheckBox" fmlaLink="$R$126" lockText="1" noThreeD="1"/>
</file>

<file path=xl/ctrlProps/ctrlProp657.xml><?xml version="1.0" encoding="utf-8"?>
<formControlPr xmlns="http://schemas.microsoft.com/office/spreadsheetml/2009/9/main" objectType="CheckBox" fmlaLink="$S$128" lockText="1" noThreeD="1"/>
</file>

<file path=xl/ctrlProps/ctrlProp658.xml><?xml version="1.0" encoding="utf-8"?>
<formControlPr xmlns="http://schemas.microsoft.com/office/spreadsheetml/2009/9/main" objectType="CheckBox" fmlaLink="$T$130" lockText="1" noThreeD="1"/>
</file>

<file path=xl/ctrlProps/ctrlProp659.xml><?xml version="1.0" encoding="utf-8"?>
<formControlPr xmlns="http://schemas.microsoft.com/office/spreadsheetml/2009/9/main" objectType="CheckBox" fmlaLink="'C4_D Termine_Kom'!O16" lockText="1" noThreeD="1"/>
</file>

<file path=xl/ctrlProps/ctrlProp66.xml><?xml version="1.0" encoding="utf-8"?>
<formControlPr xmlns="http://schemas.microsoft.com/office/spreadsheetml/2009/9/main" objectType="CheckBox" fmlaLink="$P$251" lockText="1" noThreeD="1"/>
</file>

<file path=xl/ctrlProps/ctrlProp660.xml><?xml version="1.0" encoding="utf-8"?>
<formControlPr xmlns="http://schemas.microsoft.com/office/spreadsheetml/2009/9/main" objectType="CheckBox" fmlaLink="'C4_D Termine_Kom'!P16" lockText="1" noThreeD="1"/>
</file>

<file path=xl/ctrlProps/ctrlProp661.xml><?xml version="1.0" encoding="utf-8"?>
<formControlPr xmlns="http://schemas.microsoft.com/office/spreadsheetml/2009/9/main" objectType="CheckBox" fmlaLink="'C4_D Termine_Kom'!Q16" lockText="1" noThreeD="1"/>
</file>

<file path=xl/ctrlProps/ctrlProp662.xml><?xml version="1.0" encoding="utf-8"?>
<formControlPr xmlns="http://schemas.microsoft.com/office/spreadsheetml/2009/9/main" objectType="CheckBox" checked="Checked" fmlaLink="'C4_D Termine_Kom'!R16" lockText="1" noThreeD="1"/>
</file>

<file path=xl/ctrlProps/ctrlProp663.xml><?xml version="1.0" encoding="utf-8"?>
<formControlPr xmlns="http://schemas.microsoft.com/office/spreadsheetml/2009/9/main" objectType="CheckBox" checked="Checked" fmlaLink="'C4_D Termine_Kom'!S16" lockText="1" noThreeD="1"/>
</file>

<file path=xl/ctrlProps/ctrlProp664.xml><?xml version="1.0" encoding="utf-8"?>
<formControlPr xmlns="http://schemas.microsoft.com/office/spreadsheetml/2009/9/main" objectType="CheckBox" fmlaLink="'C4_D Termine_Kom'!T16" lockText="1" noThreeD="1"/>
</file>

<file path=xl/ctrlProps/ctrlProp665.xml><?xml version="1.0" encoding="utf-8"?>
<formControlPr xmlns="http://schemas.microsoft.com/office/spreadsheetml/2009/9/main" objectType="CheckBox" fmlaLink="'C4_D Termine_Kom'!O50" lockText="1" noThreeD="1"/>
</file>

<file path=xl/ctrlProps/ctrlProp666.xml><?xml version="1.0" encoding="utf-8"?>
<formControlPr xmlns="http://schemas.microsoft.com/office/spreadsheetml/2009/9/main" objectType="CheckBox" fmlaLink="'C4_D Termine_Kom'!P50" lockText="1" noThreeD="1"/>
</file>

<file path=xl/ctrlProps/ctrlProp667.xml><?xml version="1.0" encoding="utf-8"?>
<formControlPr xmlns="http://schemas.microsoft.com/office/spreadsheetml/2009/9/main" objectType="CheckBox" fmlaLink="'C4_D Termine_Kom'!Q50" lockText="1" noThreeD="1"/>
</file>

<file path=xl/ctrlProps/ctrlProp668.xml><?xml version="1.0" encoding="utf-8"?>
<formControlPr xmlns="http://schemas.microsoft.com/office/spreadsheetml/2009/9/main" objectType="CheckBox" checked="Checked" fmlaLink="'C4_D Termine_Kom'!R50" lockText="1" noThreeD="1"/>
</file>

<file path=xl/ctrlProps/ctrlProp669.xml><?xml version="1.0" encoding="utf-8"?>
<formControlPr xmlns="http://schemas.microsoft.com/office/spreadsheetml/2009/9/main" objectType="CheckBox" checked="Checked" fmlaLink="'C4_D Termine_Kom'!S50" lockText="1" noThreeD="1"/>
</file>

<file path=xl/ctrlProps/ctrlProp67.xml><?xml version="1.0" encoding="utf-8"?>
<formControlPr xmlns="http://schemas.microsoft.com/office/spreadsheetml/2009/9/main" objectType="CheckBox" fmlaLink="$Q$251" lockText="1" noThreeD="1"/>
</file>

<file path=xl/ctrlProps/ctrlProp670.xml><?xml version="1.0" encoding="utf-8"?>
<formControlPr xmlns="http://schemas.microsoft.com/office/spreadsheetml/2009/9/main" objectType="CheckBox" fmlaLink="'C4_D Termine_Kom'!T50" lockText="1" noThreeD="1"/>
</file>

<file path=xl/ctrlProps/ctrlProp671.xml><?xml version="1.0" encoding="utf-8"?>
<formControlPr xmlns="http://schemas.microsoft.com/office/spreadsheetml/2009/9/main" objectType="CheckBox" fmlaLink="'C4_D Termine_Kom'!O142" lockText="1" noThreeD="1"/>
</file>

<file path=xl/ctrlProps/ctrlProp672.xml><?xml version="1.0" encoding="utf-8"?>
<formControlPr xmlns="http://schemas.microsoft.com/office/spreadsheetml/2009/9/main" objectType="CheckBox" fmlaLink="'C4_D Termine_Kom'!P142" lockText="1" noThreeD="1"/>
</file>

<file path=xl/ctrlProps/ctrlProp673.xml><?xml version="1.0" encoding="utf-8"?>
<formControlPr xmlns="http://schemas.microsoft.com/office/spreadsheetml/2009/9/main" objectType="CheckBox" fmlaLink="'C4_D Termine_Kom'!Q142" lockText="1" noThreeD="1"/>
</file>

<file path=xl/ctrlProps/ctrlProp674.xml><?xml version="1.0" encoding="utf-8"?>
<formControlPr xmlns="http://schemas.microsoft.com/office/spreadsheetml/2009/9/main" objectType="CheckBox" checked="Checked" fmlaLink="'C4_D Termine_Kom'!R142" lockText="1" noThreeD="1"/>
</file>

<file path=xl/ctrlProps/ctrlProp675.xml><?xml version="1.0" encoding="utf-8"?>
<formControlPr xmlns="http://schemas.microsoft.com/office/spreadsheetml/2009/9/main" objectType="CheckBox" checked="Checked" fmlaLink="'C4_D Termine_Kom'!S142" lockText="1" noThreeD="1"/>
</file>

<file path=xl/ctrlProps/ctrlProp676.xml><?xml version="1.0" encoding="utf-8"?>
<formControlPr xmlns="http://schemas.microsoft.com/office/spreadsheetml/2009/9/main" objectType="CheckBox" fmlaLink="'C4_D Termine_Kom'!T142" lockText="1" noThreeD="1"/>
</file>

<file path=xl/ctrlProps/ctrlProp677.xml><?xml version="1.0" encoding="utf-8"?>
<formControlPr xmlns="http://schemas.microsoft.com/office/spreadsheetml/2009/9/main" objectType="CheckBox" fmlaLink="'C4_D Termine_Kom'!O179" lockText="1" noThreeD="1"/>
</file>

<file path=xl/ctrlProps/ctrlProp678.xml><?xml version="1.0" encoding="utf-8"?>
<formControlPr xmlns="http://schemas.microsoft.com/office/spreadsheetml/2009/9/main" objectType="CheckBox" fmlaLink="'C4_D Termine_Kom'!P179" lockText="1" noThreeD="1"/>
</file>

<file path=xl/ctrlProps/ctrlProp679.xml><?xml version="1.0" encoding="utf-8"?>
<formControlPr xmlns="http://schemas.microsoft.com/office/spreadsheetml/2009/9/main" objectType="CheckBox" fmlaLink="'C4_D Termine_Kom'!Q179" lockText="1" noThreeD="1"/>
</file>

<file path=xl/ctrlProps/ctrlProp68.xml><?xml version="1.0" encoding="utf-8"?>
<formControlPr xmlns="http://schemas.microsoft.com/office/spreadsheetml/2009/9/main" objectType="CheckBox" fmlaLink="$R$251" lockText="1" noThreeD="1"/>
</file>

<file path=xl/ctrlProps/ctrlProp680.xml><?xml version="1.0" encoding="utf-8"?>
<formControlPr xmlns="http://schemas.microsoft.com/office/spreadsheetml/2009/9/main" objectType="CheckBox" checked="Checked" fmlaLink="'C4_D Termine_Kom'!R179" lockText="1" noThreeD="1"/>
</file>

<file path=xl/ctrlProps/ctrlProp681.xml><?xml version="1.0" encoding="utf-8"?>
<formControlPr xmlns="http://schemas.microsoft.com/office/spreadsheetml/2009/9/main" objectType="CheckBox" checked="Checked" fmlaLink="'C4_D Termine_Kom'!S179" lockText="1" noThreeD="1"/>
</file>

<file path=xl/ctrlProps/ctrlProp682.xml><?xml version="1.0" encoding="utf-8"?>
<formControlPr xmlns="http://schemas.microsoft.com/office/spreadsheetml/2009/9/main" objectType="CheckBox" fmlaLink="'C4_D Termine_Kom'!T179" lockText="1" noThreeD="1"/>
</file>

<file path=xl/ctrlProps/ctrlProp683.xml><?xml version="1.0" encoding="utf-8"?>
<formControlPr xmlns="http://schemas.microsoft.com/office/spreadsheetml/2009/9/main" objectType="CheckBox" fmlaLink="'C4_D Termine_Kom'!O209" lockText="1" noThreeD="1"/>
</file>

<file path=xl/ctrlProps/ctrlProp684.xml><?xml version="1.0" encoding="utf-8"?>
<formControlPr xmlns="http://schemas.microsoft.com/office/spreadsheetml/2009/9/main" objectType="CheckBox" fmlaLink="'C4_D Termine_Kom'!P209" lockText="1" noThreeD="1"/>
</file>

<file path=xl/ctrlProps/ctrlProp685.xml><?xml version="1.0" encoding="utf-8"?>
<formControlPr xmlns="http://schemas.microsoft.com/office/spreadsheetml/2009/9/main" objectType="CheckBox" fmlaLink="'C4_D Termine_Kom'!Q209" lockText="1" noThreeD="1"/>
</file>

<file path=xl/ctrlProps/ctrlProp686.xml><?xml version="1.0" encoding="utf-8"?>
<formControlPr xmlns="http://schemas.microsoft.com/office/spreadsheetml/2009/9/main" objectType="CheckBox" checked="Checked" fmlaLink="'C4_D Termine_Kom'!R209" lockText="1" noThreeD="1"/>
</file>

<file path=xl/ctrlProps/ctrlProp687.xml><?xml version="1.0" encoding="utf-8"?>
<formControlPr xmlns="http://schemas.microsoft.com/office/spreadsheetml/2009/9/main" objectType="CheckBox" checked="Checked" fmlaLink="'C4_D Termine_Kom'!S209" lockText="1" noThreeD="1"/>
</file>

<file path=xl/ctrlProps/ctrlProp688.xml><?xml version="1.0" encoding="utf-8"?>
<formControlPr xmlns="http://schemas.microsoft.com/office/spreadsheetml/2009/9/main" objectType="CheckBox" fmlaLink="'C4_D Termine_Kom'!T209" lockText="1" noThreeD="1"/>
</file>

<file path=xl/ctrlProps/ctrlProp689.xml><?xml version="1.0" encoding="utf-8"?>
<formControlPr xmlns="http://schemas.microsoft.com/office/spreadsheetml/2009/9/main" objectType="CheckBox" fmlaLink="'C4_D Termine_Kom'!O238" lockText="1" noThreeD="1"/>
</file>

<file path=xl/ctrlProps/ctrlProp69.xml><?xml version="1.0" encoding="utf-8"?>
<formControlPr xmlns="http://schemas.microsoft.com/office/spreadsheetml/2009/9/main" objectType="CheckBox" fmlaLink="$S$251" lockText="1" noThreeD="1"/>
</file>

<file path=xl/ctrlProps/ctrlProp690.xml><?xml version="1.0" encoding="utf-8"?>
<formControlPr xmlns="http://schemas.microsoft.com/office/spreadsheetml/2009/9/main" objectType="CheckBox" fmlaLink="'C4_D Termine_Kom'!P238" lockText="1" noThreeD="1"/>
</file>

<file path=xl/ctrlProps/ctrlProp691.xml><?xml version="1.0" encoding="utf-8"?>
<formControlPr xmlns="http://schemas.microsoft.com/office/spreadsheetml/2009/9/main" objectType="CheckBox" fmlaLink="'C4_D Termine_Kom'!Q238" lockText="1" noThreeD="1"/>
</file>

<file path=xl/ctrlProps/ctrlProp692.xml><?xml version="1.0" encoding="utf-8"?>
<formControlPr xmlns="http://schemas.microsoft.com/office/spreadsheetml/2009/9/main" objectType="CheckBox" fmlaLink="'C4_D Termine_Kom'!R238" lockText="1" noThreeD="1"/>
</file>

<file path=xl/ctrlProps/ctrlProp693.xml><?xml version="1.0" encoding="utf-8"?>
<formControlPr xmlns="http://schemas.microsoft.com/office/spreadsheetml/2009/9/main" objectType="CheckBox" checked="Checked" fmlaLink="'C4_D Termine_Kom'!S238" lockText="1" noThreeD="1"/>
</file>

<file path=xl/ctrlProps/ctrlProp694.xml><?xml version="1.0" encoding="utf-8"?>
<formControlPr xmlns="http://schemas.microsoft.com/office/spreadsheetml/2009/9/main" objectType="CheckBox" checked="Checked" fmlaLink="'C4_D Termine_Kom'!T238" lockText="1" noThreeD="1"/>
</file>

<file path=xl/ctrlProps/ctrlProp695.xml><?xml version="1.0" encoding="utf-8"?>
<formControlPr xmlns="http://schemas.microsoft.com/office/spreadsheetml/2009/9/main" objectType="CheckBox" fmlaLink="'C4_D Termine_Kom'!O102" lockText="1" noThreeD="1"/>
</file>

<file path=xl/ctrlProps/ctrlProp696.xml><?xml version="1.0" encoding="utf-8"?>
<formControlPr xmlns="http://schemas.microsoft.com/office/spreadsheetml/2009/9/main" objectType="CheckBox" fmlaLink="'C4_D Termine_Kom'!P102" lockText="1" noThreeD="1"/>
</file>

<file path=xl/ctrlProps/ctrlProp697.xml><?xml version="1.0" encoding="utf-8"?>
<formControlPr xmlns="http://schemas.microsoft.com/office/spreadsheetml/2009/9/main" objectType="CheckBox" fmlaLink="'C4_D Termine_Kom'!Q102" lockText="1" noThreeD="1"/>
</file>

<file path=xl/ctrlProps/ctrlProp698.xml><?xml version="1.0" encoding="utf-8"?>
<formControlPr xmlns="http://schemas.microsoft.com/office/spreadsheetml/2009/9/main" objectType="CheckBox" checked="Checked" fmlaLink="'C4_D Termine_Kom'!R102" lockText="1" noThreeD="1"/>
</file>

<file path=xl/ctrlProps/ctrlProp699.xml><?xml version="1.0" encoding="utf-8"?>
<formControlPr xmlns="http://schemas.microsoft.com/office/spreadsheetml/2009/9/main" objectType="CheckBox" checked="Checked" fmlaLink="'C4_D Termine_Kom'!S102" lockText="1" noThreeD="1"/>
</file>

<file path=xl/ctrlProps/ctrlProp7.xml><?xml version="1.0" encoding="utf-8"?>
<formControlPr xmlns="http://schemas.microsoft.com/office/spreadsheetml/2009/9/main" objectType="CheckBox" fmlaLink="$Q$16" lockText="1" noThreeD="1"/>
</file>

<file path=xl/ctrlProps/ctrlProp70.xml><?xml version="1.0" encoding="utf-8"?>
<formControlPr xmlns="http://schemas.microsoft.com/office/spreadsheetml/2009/9/main" objectType="CheckBox" fmlaLink="$T$251" lockText="1" noThreeD="1"/>
</file>

<file path=xl/ctrlProps/ctrlProp700.xml><?xml version="1.0" encoding="utf-8"?>
<formControlPr xmlns="http://schemas.microsoft.com/office/spreadsheetml/2009/9/main" objectType="CheckBox" fmlaLink="'C4_D Termine_Kom'!T102" lockText="1" noThreeD="1"/>
</file>

<file path=xl/ctrlProps/ctrlProp701.xml><?xml version="1.0" encoding="utf-8"?>
<formControlPr xmlns="http://schemas.microsoft.com/office/spreadsheetml/2009/9/main" objectType="CheckBox" fmlaLink="$O$74" lockText="1" noThreeD="1"/>
</file>

<file path=xl/ctrlProps/ctrlProp702.xml><?xml version="1.0" encoding="utf-8"?>
<formControlPr xmlns="http://schemas.microsoft.com/office/spreadsheetml/2009/9/main" objectType="CheckBox" fmlaLink="$P$76" lockText="1" noThreeD="1"/>
</file>

<file path=xl/ctrlProps/ctrlProp703.xml><?xml version="1.0" encoding="utf-8"?>
<formControlPr xmlns="http://schemas.microsoft.com/office/spreadsheetml/2009/9/main" objectType="CheckBox" fmlaLink="$Q$78" lockText="1" noThreeD="1"/>
</file>

<file path=xl/ctrlProps/ctrlProp704.xml><?xml version="1.0" encoding="utf-8"?>
<formControlPr xmlns="http://schemas.microsoft.com/office/spreadsheetml/2009/9/main" objectType="CheckBox" fmlaLink="$R$80" lockText="1" noThreeD="1"/>
</file>

<file path=xl/ctrlProps/ctrlProp705.xml><?xml version="1.0" encoding="utf-8"?>
<formControlPr xmlns="http://schemas.microsoft.com/office/spreadsheetml/2009/9/main" objectType="CheckBox" fmlaLink="$S$82" lockText="1" noThreeD="1"/>
</file>

<file path=xl/ctrlProps/ctrlProp706.xml><?xml version="1.0" encoding="utf-8"?>
<formControlPr xmlns="http://schemas.microsoft.com/office/spreadsheetml/2009/9/main" objectType="CheckBox" fmlaLink="$T$84" lockText="1" noThreeD="1"/>
</file>

<file path=xl/ctrlProps/ctrlProp707.xml><?xml version="1.0" encoding="utf-8"?>
<formControlPr xmlns="http://schemas.microsoft.com/office/spreadsheetml/2009/9/main" objectType="CheckBox" fmlaLink="$P$48" lockText="1" noThreeD="1"/>
</file>

<file path=xl/ctrlProps/ctrlProp708.xml><?xml version="1.0" encoding="utf-8"?>
<formControlPr xmlns="http://schemas.microsoft.com/office/spreadsheetml/2009/9/main" objectType="CheckBox" fmlaLink="$Q$50" lockText="1" noThreeD="1"/>
</file>

<file path=xl/ctrlProps/ctrlProp709.xml><?xml version="1.0" encoding="utf-8"?>
<formControlPr xmlns="http://schemas.microsoft.com/office/spreadsheetml/2009/9/main" objectType="CheckBox" fmlaLink="$R$52" lockText="1" noThreeD="1"/>
</file>

<file path=xl/ctrlProps/ctrlProp71.xml><?xml version="1.0" encoding="utf-8"?>
<formControlPr xmlns="http://schemas.microsoft.com/office/spreadsheetml/2009/9/main" objectType="CheckBox" fmlaLink="$O$268" lockText="1" noThreeD="1"/>
</file>

<file path=xl/ctrlProps/ctrlProp710.xml><?xml version="1.0" encoding="utf-8"?>
<formControlPr xmlns="http://schemas.microsoft.com/office/spreadsheetml/2009/9/main" objectType="CheckBox" fmlaLink="$O$46" lockText="1" noThreeD="1"/>
</file>

<file path=xl/ctrlProps/ctrlProp711.xml><?xml version="1.0" encoding="utf-8"?>
<formControlPr xmlns="http://schemas.microsoft.com/office/spreadsheetml/2009/9/main" objectType="CheckBox" fmlaLink="$S$54" lockText="1" noThreeD="1"/>
</file>

<file path=xl/ctrlProps/ctrlProp712.xml><?xml version="1.0" encoding="utf-8"?>
<formControlPr xmlns="http://schemas.microsoft.com/office/spreadsheetml/2009/9/main" objectType="CheckBox" fmlaLink="$T$56" lockText="1" noThreeD="1"/>
</file>

<file path=xl/ctrlProps/ctrlProp713.xml><?xml version="1.0" encoding="utf-8"?>
<formControlPr xmlns="http://schemas.microsoft.com/office/spreadsheetml/2009/9/main" objectType="CheckBox" fmlaLink="$O$60" lockText="1" noThreeD="1"/>
</file>

<file path=xl/ctrlProps/ctrlProp714.xml><?xml version="1.0" encoding="utf-8"?>
<formControlPr xmlns="http://schemas.microsoft.com/office/spreadsheetml/2009/9/main" objectType="CheckBox" fmlaLink="$P$62" lockText="1" noThreeD="1"/>
</file>

<file path=xl/ctrlProps/ctrlProp715.xml><?xml version="1.0" encoding="utf-8"?>
<formControlPr xmlns="http://schemas.microsoft.com/office/spreadsheetml/2009/9/main" objectType="CheckBox" fmlaLink="$Q$64" lockText="1" noThreeD="1"/>
</file>

<file path=xl/ctrlProps/ctrlProp716.xml><?xml version="1.0" encoding="utf-8"?>
<formControlPr xmlns="http://schemas.microsoft.com/office/spreadsheetml/2009/9/main" objectType="CheckBox" fmlaLink="$R$66" lockText="1" noThreeD="1"/>
</file>

<file path=xl/ctrlProps/ctrlProp717.xml><?xml version="1.0" encoding="utf-8"?>
<formControlPr xmlns="http://schemas.microsoft.com/office/spreadsheetml/2009/9/main" objectType="CheckBox" fmlaLink="$S$68" lockText="1" noThreeD="1"/>
</file>

<file path=xl/ctrlProps/ctrlProp718.xml><?xml version="1.0" encoding="utf-8"?>
<formControlPr xmlns="http://schemas.microsoft.com/office/spreadsheetml/2009/9/main" objectType="CheckBox" fmlaLink="$T$70" lockText="1" noThreeD="1"/>
</file>

<file path=xl/ctrlProps/ctrlProp719.xml><?xml version="1.0" encoding="utf-8"?>
<formControlPr xmlns="http://schemas.microsoft.com/office/spreadsheetml/2009/9/main" objectType="CheckBox" fmlaLink="'C5_E Verträge_Versich_Kom'!O16" lockText="1" noThreeD="1"/>
</file>

<file path=xl/ctrlProps/ctrlProp72.xml><?xml version="1.0" encoding="utf-8"?>
<formControlPr xmlns="http://schemas.microsoft.com/office/spreadsheetml/2009/9/main" objectType="CheckBox" fmlaLink="$P$268" lockText="1" noThreeD="1"/>
</file>

<file path=xl/ctrlProps/ctrlProp720.xml><?xml version="1.0" encoding="utf-8"?>
<formControlPr xmlns="http://schemas.microsoft.com/office/spreadsheetml/2009/9/main" objectType="CheckBox" fmlaLink="'C5_E Verträge_Versich_Kom'!P16" lockText="1" noThreeD="1"/>
</file>

<file path=xl/ctrlProps/ctrlProp721.xml><?xml version="1.0" encoding="utf-8"?>
<formControlPr xmlns="http://schemas.microsoft.com/office/spreadsheetml/2009/9/main" objectType="CheckBox" fmlaLink="'C5_E Verträge_Versich_Kom'!Q16" lockText="1" noThreeD="1"/>
</file>

<file path=xl/ctrlProps/ctrlProp722.xml><?xml version="1.0" encoding="utf-8"?>
<formControlPr xmlns="http://schemas.microsoft.com/office/spreadsheetml/2009/9/main" objectType="CheckBox" fmlaLink="'C5_E Verträge_Versich_Kom'!R16" lockText="1" noThreeD="1"/>
</file>

<file path=xl/ctrlProps/ctrlProp723.xml><?xml version="1.0" encoding="utf-8"?>
<formControlPr xmlns="http://schemas.microsoft.com/office/spreadsheetml/2009/9/main" objectType="CheckBox" fmlaLink="'C5_E Verträge_Versich_Kom'!S16" lockText="1" noThreeD="1"/>
</file>

<file path=xl/ctrlProps/ctrlProp724.xml><?xml version="1.0" encoding="utf-8"?>
<formControlPr xmlns="http://schemas.microsoft.com/office/spreadsheetml/2009/9/main" objectType="CheckBox" fmlaLink="'C5_E Verträge_Versich_Kom'!T16" lockText="1" noThreeD="1"/>
</file>

<file path=xl/ctrlProps/ctrlProp725.xml><?xml version="1.0" encoding="utf-8"?>
<formControlPr xmlns="http://schemas.microsoft.com/office/spreadsheetml/2009/9/main" objectType="CheckBox" fmlaLink="'C5_E Verträge_Versich_Kom'!O32" lockText="1" noThreeD="1"/>
</file>

<file path=xl/ctrlProps/ctrlProp726.xml><?xml version="1.0" encoding="utf-8"?>
<formControlPr xmlns="http://schemas.microsoft.com/office/spreadsheetml/2009/9/main" objectType="CheckBox" fmlaLink="'C5_E Verträge_Versich_Kom'!P32" lockText="1" noThreeD="1"/>
</file>

<file path=xl/ctrlProps/ctrlProp727.xml><?xml version="1.0" encoding="utf-8"?>
<formControlPr xmlns="http://schemas.microsoft.com/office/spreadsheetml/2009/9/main" objectType="CheckBox" fmlaLink="'C5_E Verträge_Versich_Kom'!Q32" lockText="1" noThreeD="1"/>
</file>

<file path=xl/ctrlProps/ctrlProp728.xml><?xml version="1.0" encoding="utf-8"?>
<formControlPr xmlns="http://schemas.microsoft.com/office/spreadsheetml/2009/9/main" objectType="CheckBox" fmlaLink="'C5_E Verträge_Versich_Kom'!R32" lockText="1" noThreeD="1"/>
</file>

<file path=xl/ctrlProps/ctrlProp729.xml><?xml version="1.0" encoding="utf-8"?>
<formControlPr xmlns="http://schemas.microsoft.com/office/spreadsheetml/2009/9/main" objectType="CheckBox" fmlaLink="'C5_E Verträge_Versich_Kom'!S32" lockText="1" noThreeD="1"/>
</file>

<file path=xl/ctrlProps/ctrlProp73.xml><?xml version="1.0" encoding="utf-8"?>
<formControlPr xmlns="http://schemas.microsoft.com/office/spreadsheetml/2009/9/main" objectType="CheckBox" fmlaLink="$Q$268" lockText="1" noThreeD="1"/>
</file>

<file path=xl/ctrlProps/ctrlProp730.xml><?xml version="1.0" encoding="utf-8"?>
<formControlPr xmlns="http://schemas.microsoft.com/office/spreadsheetml/2009/9/main" objectType="CheckBox" fmlaLink="'C5_E Verträge_Versich_Kom'!T32" lockText="1" noThreeD="1"/>
</file>

<file path=xl/ctrlProps/ctrlProp731.xml><?xml version="1.0" encoding="utf-8"?>
<formControlPr xmlns="http://schemas.microsoft.com/office/spreadsheetml/2009/9/main" objectType="CheckBox" checked="Checked" fmlaLink="#REF!" lockText="1" noThreeD="1"/>
</file>

<file path=xl/ctrlProps/ctrlProp732.xml><?xml version="1.0" encoding="utf-8"?>
<formControlPr xmlns="http://schemas.microsoft.com/office/spreadsheetml/2009/9/main" objectType="CheckBox" fmlaLink="#REF!" lockText="1" noThreeD="1"/>
</file>

<file path=xl/ctrlProps/ctrlProp733.xml><?xml version="1.0" encoding="utf-8"?>
<formControlPr xmlns="http://schemas.microsoft.com/office/spreadsheetml/2009/9/main" objectType="CheckBox" fmlaLink="#REF!" lockText="1" noThreeD="1"/>
</file>

<file path=xl/ctrlProps/ctrlProp734.xml><?xml version="1.0" encoding="utf-8"?>
<formControlPr xmlns="http://schemas.microsoft.com/office/spreadsheetml/2009/9/main" objectType="CheckBox" fmlaLink="#REF!" lockText="1" noThreeD="1"/>
</file>

<file path=xl/ctrlProps/ctrlProp735.xml><?xml version="1.0" encoding="utf-8"?>
<formControlPr xmlns="http://schemas.microsoft.com/office/spreadsheetml/2009/9/main" objectType="CheckBox" fmlaLink="#REF!" lockText="1" noThreeD="1"/>
</file>

<file path=xl/ctrlProps/ctrlProp736.xml><?xml version="1.0" encoding="utf-8"?>
<formControlPr xmlns="http://schemas.microsoft.com/office/spreadsheetml/2009/9/main" objectType="CheckBox" fmlaLink="#REF!" lockText="1" noThreeD="1"/>
</file>

<file path=xl/ctrlProps/ctrlProp737.xml><?xml version="1.0" encoding="utf-8"?>
<formControlPr xmlns="http://schemas.microsoft.com/office/spreadsheetml/2009/9/main" objectType="CheckBox" fmlaLink="'C5_E Verträge_Versich_Kom'!O103" lockText="1" noThreeD="1"/>
</file>

<file path=xl/ctrlProps/ctrlProp738.xml><?xml version="1.0" encoding="utf-8"?>
<formControlPr xmlns="http://schemas.microsoft.com/office/spreadsheetml/2009/9/main" objectType="CheckBox" fmlaLink="'C5_E Verträge_Versich_Kom'!P103" lockText="1" noThreeD="1"/>
</file>

<file path=xl/ctrlProps/ctrlProp739.xml><?xml version="1.0" encoding="utf-8"?>
<formControlPr xmlns="http://schemas.microsoft.com/office/spreadsheetml/2009/9/main" objectType="CheckBox" fmlaLink="'C5_E Verträge_Versich_Kom'!Q103" lockText="1" noThreeD="1"/>
</file>

<file path=xl/ctrlProps/ctrlProp74.xml><?xml version="1.0" encoding="utf-8"?>
<formControlPr xmlns="http://schemas.microsoft.com/office/spreadsheetml/2009/9/main" objectType="CheckBox" fmlaLink="$R$268" lockText="1" noThreeD="1"/>
</file>

<file path=xl/ctrlProps/ctrlProp740.xml><?xml version="1.0" encoding="utf-8"?>
<formControlPr xmlns="http://schemas.microsoft.com/office/spreadsheetml/2009/9/main" objectType="CheckBox" fmlaLink="'C5_E Verträge_Versich_Kom'!R103" lockText="1" noThreeD="1"/>
</file>

<file path=xl/ctrlProps/ctrlProp741.xml><?xml version="1.0" encoding="utf-8"?>
<formControlPr xmlns="http://schemas.microsoft.com/office/spreadsheetml/2009/9/main" objectType="CheckBox" fmlaLink="'C5_E Verträge_Versich_Kom'!S103" lockText="1" noThreeD="1"/>
</file>

<file path=xl/ctrlProps/ctrlProp742.xml><?xml version="1.0" encoding="utf-8"?>
<formControlPr xmlns="http://schemas.microsoft.com/office/spreadsheetml/2009/9/main" objectType="CheckBox" fmlaLink="'C5_E Verträge_Versich_Kom'!T103" lockText="1" noThreeD="1"/>
</file>

<file path=xl/ctrlProps/ctrlProp743.xml><?xml version="1.0" encoding="utf-8"?>
<formControlPr xmlns="http://schemas.microsoft.com/office/spreadsheetml/2009/9/main" objectType="CheckBox" fmlaLink="'C5_E Verträge_Versich_Kom'!O105" lockText="1" noThreeD="1"/>
</file>

<file path=xl/ctrlProps/ctrlProp744.xml><?xml version="1.0" encoding="utf-8"?>
<formControlPr xmlns="http://schemas.microsoft.com/office/spreadsheetml/2009/9/main" objectType="CheckBox" fmlaLink="'C5_E Verträge_Versich_Kom'!P105" lockText="1" noThreeD="1"/>
</file>

<file path=xl/ctrlProps/ctrlProp745.xml><?xml version="1.0" encoding="utf-8"?>
<formControlPr xmlns="http://schemas.microsoft.com/office/spreadsheetml/2009/9/main" objectType="CheckBox" fmlaLink="'C5_E Verträge_Versich_Kom'!Q105" lockText="1" noThreeD="1"/>
</file>

<file path=xl/ctrlProps/ctrlProp746.xml><?xml version="1.0" encoding="utf-8"?>
<formControlPr xmlns="http://schemas.microsoft.com/office/spreadsheetml/2009/9/main" objectType="CheckBox" fmlaLink="'C5_E Verträge_Versich_Kom'!R105" lockText="1" noThreeD="1"/>
</file>

<file path=xl/ctrlProps/ctrlProp747.xml><?xml version="1.0" encoding="utf-8"?>
<formControlPr xmlns="http://schemas.microsoft.com/office/spreadsheetml/2009/9/main" objectType="CheckBox" checked="Checked" fmlaLink="'C5_E Verträge_Versich_Kom'!S105" lockText="1" noThreeD="1"/>
</file>

<file path=xl/ctrlProps/ctrlProp748.xml><?xml version="1.0" encoding="utf-8"?>
<formControlPr xmlns="http://schemas.microsoft.com/office/spreadsheetml/2009/9/main" objectType="CheckBox" checked="Checked" fmlaLink="'C5_E Verträge_Versich_Kom'!T105" lockText="1" noThreeD="1"/>
</file>

<file path=xl/ctrlProps/ctrlProp749.xml><?xml version="1.0" encoding="utf-8"?>
<formControlPr xmlns="http://schemas.microsoft.com/office/spreadsheetml/2009/9/main" objectType="CheckBox" fmlaLink="'C5_E Verträge_Versich_Kom'!O123" lockText="1" noThreeD="1"/>
</file>

<file path=xl/ctrlProps/ctrlProp75.xml><?xml version="1.0" encoding="utf-8"?>
<formControlPr xmlns="http://schemas.microsoft.com/office/spreadsheetml/2009/9/main" objectType="CheckBox" fmlaLink="$S$268" lockText="1" noThreeD="1"/>
</file>

<file path=xl/ctrlProps/ctrlProp750.xml><?xml version="1.0" encoding="utf-8"?>
<formControlPr xmlns="http://schemas.microsoft.com/office/spreadsheetml/2009/9/main" objectType="CheckBox" fmlaLink="'C5_E Verträge_Versich_Kom'!P123" lockText="1" noThreeD="1"/>
</file>

<file path=xl/ctrlProps/ctrlProp751.xml><?xml version="1.0" encoding="utf-8"?>
<formControlPr xmlns="http://schemas.microsoft.com/office/spreadsheetml/2009/9/main" objectType="CheckBox" fmlaLink="'C5_E Verträge_Versich_Kom'!Q123" lockText="1" noThreeD="1"/>
</file>

<file path=xl/ctrlProps/ctrlProp752.xml><?xml version="1.0" encoding="utf-8"?>
<formControlPr xmlns="http://schemas.microsoft.com/office/spreadsheetml/2009/9/main" objectType="CheckBox" checked="Checked" fmlaLink="'C5_E Verträge_Versich_Kom'!R123" lockText="1" noThreeD="1"/>
</file>

<file path=xl/ctrlProps/ctrlProp753.xml><?xml version="1.0" encoding="utf-8"?>
<formControlPr xmlns="http://schemas.microsoft.com/office/spreadsheetml/2009/9/main" objectType="CheckBox" checked="Checked" fmlaLink="'C5_E Verträge_Versich_Kom'!S123" lockText="1" noThreeD="1"/>
</file>

<file path=xl/ctrlProps/ctrlProp754.xml><?xml version="1.0" encoding="utf-8"?>
<formControlPr xmlns="http://schemas.microsoft.com/office/spreadsheetml/2009/9/main" objectType="CheckBox" checked="Checked" fmlaLink="'C5_E Verträge_Versich_Kom'!T123" lockText="1" noThreeD="1"/>
</file>

<file path=xl/ctrlProps/ctrlProp755.xml><?xml version="1.0" encoding="utf-8"?>
<formControlPr xmlns="http://schemas.microsoft.com/office/spreadsheetml/2009/9/main" objectType="CheckBox" fmlaLink="'C5_E Verträge_Versich_Kom'!O139" lockText="1" noThreeD="1"/>
</file>

<file path=xl/ctrlProps/ctrlProp756.xml><?xml version="1.0" encoding="utf-8"?>
<formControlPr xmlns="http://schemas.microsoft.com/office/spreadsheetml/2009/9/main" objectType="CheckBox" fmlaLink="'C5_E Verträge_Versich_Kom'!P139" lockText="1" noThreeD="1"/>
</file>

<file path=xl/ctrlProps/ctrlProp757.xml><?xml version="1.0" encoding="utf-8"?>
<formControlPr xmlns="http://schemas.microsoft.com/office/spreadsheetml/2009/9/main" objectType="CheckBox" fmlaLink="'C5_E Verträge_Versich_Kom'!Q139" lockText="1" noThreeD="1"/>
</file>

<file path=xl/ctrlProps/ctrlProp758.xml><?xml version="1.0" encoding="utf-8"?>
<formControlPr xmlns="http://schemas.microsoft.com/office/spreadsheetml/2009/9/main" objectType="CheckBox" checked="Checked" fmlaLink="'C5_E Verträge_Versich_Kom'!R139" lockText="1" noThreeD="1"/>
</file>

<file path=xl/ctrlProps/ctrlProp759.xml><?xml version="1.0" encoding="utf-8"?>
<formControlPr xmlns="http://schemas.microsoft.com/office/spreadsheetml/2009/9/main" objectType="CheckBox" fmlaLink="'C5_E Verträge_Versich_Kom'!S139" lockText="1" noThreeD="1"/>
</file>

<file path=xl/ctrlProps/ctrlProp76.xml><?xml version="1.0" encoding="utf-8"?>
<formControlPr xmlns="http://schemas.microsoft.com/office/spreadsheetml/2009/9/main" objectType="CheckBox" checked="Checked" fmlaLink="$T$268" lockText="1" noThreeD="1"/>
</file>

<file path=xl/ctrlProps/ctrlProp760.xml><?xml version="1.0" encoding="utf-8"?>
<formControlPr xmlns="http://schemas.microsoft.com/office/spreadsheetml/2009/9/main" objectType="CheckBox" fmlaLink="'C5_E Verträge_Versich_Kom'!T139" lockText="1" noThreeD="1"/>
</file>

<file path=xl/ctrlProps/ctrlProp761.xml><?xml version="1.0" encoding="utf-8"?>
<formControlPr xmlns="http://schemas.microsoft.com/office/spreadsheetml/2009/9/main" objectType="CheckBox" fmlaLink="'C5_E Verträge_Versich_Kom'!O169" lockText="1" noThreeD="1"/>
</file>

<file path=xl/ctrlProps/ctrlProp762.xml><?xml version="1.0" encoding="utf-8"?>
<formControlPr xmlns="http://schemas.microsoft.com/office/spreadsheetml/2009/9/main" objectType="CheckBox" fmlaLink="'C5_E Verträge_Versich_Kom'!P169" lockText="1" noThreeD="1"/>
</file>

<file path=xl/ctrlProps/ctrlProp763.xml><?xml version="1.0" encoding="utf-8"?>
<formControlPr xmlns="http://schemas.microsoft.com/office/spreadsheetml/2009/9/main" objectType="CheckBox" fmlaLink="'C5_E Verträge_Versich_Kom'!Q169" lockText="1" noThreeD="1"/>
</file>

<file path=xl/ctrlProps/ctrlProp764.xml><?xml version="1.0" encoding="utf-8"?>
<formControlPr xmlns="http://schemas.microsoft.com/office/spreadsheetml/2009/9/main" objectType="CheckBox" checked="Checked" fmlaLink="'C5_E Verträge_Versich_Kom'!R169" lockText="1" noThreeD="1"/>
</file>

<file path=xl/ctrlProps/ctrlProp765.xml><?xml version="1.0" encoding="utf-8"?>
<formControlPr xmlns="http://schemas.microsoft.com/office/spreadsheetml/2009/9/main" objectType="CheckBox" fmlaLink="'C5_E Verträge_Versich_Kom'!S169" lockText="1" noThreeD="1"/>
</file>

<file path=xl/ctrlProps/ctrlProp766.xml><?xml version="1.0" encoding="utf-8"?>
<formControlPr xmlns="http://schemas.microsoft.com/office/spreadsheetml/2009/9/main" objectType="CheckBox" fmlaLink="'C5_E Verträge_Versich_Kom'!T169" lockText="1" noThreeD="1"/>
</file>

<file path=xl/ctrlProps/ctrlProp767.xml><?xml version="1.0" encoding="utf-8"?>
<formControlPr xmlns="http://schemas.microsoft.com/office/spreadsheetml/2009/9/main" objectType="CheckBox" fmlaLink="'C5_E Verträge_Versich_Kom'!O56" lockText="1" noThreeD="1"/>
</file>

<file path=xl/ctrlProps/ctrlProp768.xml><?xml version="1.0" encoding="utf-8"?>
<formControlPr xmlns="http://schemas.microsoft.com/office/spreadsheetml/2009/9/main" objectType="CheckBox" fmlaLink="'C5_E Verträge_Versich_Kom'!P56" lockText="1" noThreeD="1"/>
</file>

<file path=xl/ctrlProps/ctrlProp769.xml><?xml version="1.0" encoding="utf-8"?>
<formControlPr xmlns="http://schemas.microsoft.com/office/spreadsheetml/2009/9/main" objectType="CheckBox" fmlaLink="'C5_E Verträge_Versich_Kom'!Q56" lockText="1" noThreeD="1"/>
</file>

<file path=xl/ctrlProps/ctrlProp77.xml><?xml version="1.0" encoding="utf-8"?>
<formControlPr xmlns="http://schemas.microsoft.com/office/spreadsheetml/2009/9/main" objectType="CheckBox" fmlaLink="$O$16" lockText="1" noThreeD="1"/>
</file>

<file path=xl/ctrlProps/ctrlProp770.xml><?xml version="1.0" encoding="utf-8"?>
<formControlPr xmlns="http://schemas.microsoft.com/office/spreadsheetml/2009/9/main" objectType="CheckBox" fmlaLink="'C5_E Verträge_Versich_Kom'!R56" lockText="1" noThreeD="1"/>
</file>

<file path=xl/ctrlProps/ctrlProp771.xml><?xml version="1.0" encoding="utf-8"?>
<formControlPr xmlns="http://schemas.microsoft.com/office/spreadsheetml/2009/9/main" objectType="CheckBox" fmlaLink="'C5_E Verträge_Versich_Kom'!S56" lockText="1" noThreeD="1"/>
</file>

<file path=xl/ctrlProps/ctrlProp772.xml><?xml version="1.0" encoding="utf-8"?>
<formControlPr xmlns="http://schemas.microsoft.com/office/spreadsheetml/2009/9/main" objectType="CheckBox" fmlaLink="'C5_E Verträge_Versich_Kom'!T56" lockText="1" noThreeD="1"/>
</file>

<file path=xl/ctrlProps/ctrlProp773.xml><?xml version="1.0" encoding="utf-8"?>
<formControlPr xmlns="http://schemas.microsoft.com/office/spreadsheetml/2009/9/main" objectType="CheckBox" fmlaLink="$Q$60" lockText="1" noThreeD="1"/>
</file>

<file path=xl/ctrlProps/ctrlProp774.xml><?xml version="1.0" encoding="utf-8"?>
<formControlPr xmlns="http://schemas.microsoft.com/office/spreadsheetml/2009/9/main" objectType="CheckBox" fmlaLink="'C5_E Verträge_Versich_Kom'!O155" lockText="1" noThreeD="1"/>
</file>

<file path=xl/ctrlProps/ctrlProp775.xml><?xml version="1.0" encoding="utf-8"?>
<formControlPr xmlns="http://schemas.microsoft.com/office/spreadsheetml/2009/9/main" objectType="CheckBox" fmlaLink="'C5_E Verträge_Versich_Kom'!P155" lockText="1" noThreeD="1"/>
</file>

<file path=xl/ctrlProps/ctrlProp776.xml><?xml version="1.0" encoding="utf-8"?>
<formControlPr xmlns="http://schemas.microsoft.com/office/spreadsheetml/2009/9/main" objectType="CheckBox" fmlaLink="'C5_E Verträge_Versich_Kom'!Q155" lockText="1" noThreeD="1"/>
</file>

<file path=xl/ctrlProps/ctrlProp777.xml><?xml version="1.0" encoding="utf-8"?>
<formControlPr xmlns="http://schemas.microsoft.com/office/spreadsheetml/2009/9/main" objectType="CheckBox" checked="Checked" fmlaLink="'C5_E Verträge_Versich_Kom'!R155" lockText="1" noThreeD="1"/>
</file>

<file path=xl/ctrlProps/ctrlProp778.xml><?xml version="1.0" encoding="utf-8"?>
<formControlPr xmlns="http://schemas.microsoft.com/office/spreadsheetml/2009/9/main" objectType="CheckBox" fmlaLink="'C5_E Verträge_Versich_Kom'!S155" lockText="1" noThreeD="1"/>
</file>

<file path=xl/ctrlProps/ctrlProp779.xml><?xml version="1.0" encoding="utf-8"?>
<formControlPr xmlns="http://schemas.microsoft.com/office/spreadsheetml/2009/9/main" objectType="CheckBox" fmlaLink="'C5_E Verträge_Versich_Kom'!T155" lockText="1" noThreeD="1"/>
</file>

<file path=xl/ctrlProps/ctrlProp78.xml><?xml version="1.0" encoding="utf-8"?>
<formControlPr xmlns="http://schemas.microsoft.com/office/spreadsheetml/2009/9/main" objectType="CheckBox" fmlaLink="$P$16" lockText="1" noThreeD="1"/>
</file>

<file path=xl/ctrlProps/ctrlProp780.xml><?xml version="1.0" encoding="utf-8"?>
<formControlPr xmlns="http://schemas.microsoft.com/office/spreadsheetml/2009/9/main" objectType="CheckBox" fmlaLink="$O$112" lockText="1" noThreeD="1"/>
</file>

<file path=xl/ctrlProps/ctrlProp781.xml><?xml version="1.0" encoding="utf-8"?>
<formControlPr xmlns="http://schemas.microsoft.com/office/spreadsheetml/2009/9/main" objectType="CheckBox" fmlaLink="$P$114" lockText="1" noThreeD="1"/>
</file>

<file path=xl/ctrlProps/ctrlProp782.xml><?xml version="1.0" encoding="utf-8"?>
<formControlPr xmlns="http://schemas.microsoft.com/office/spreadsheetml/2009/9/main" objectType="CheckBox" fmlaLink="$Q$116" lockText="1" noThreeD="1"/>
</file>

<file path=xl/ctrlProps/ctrlProp783.xml><?xml version="1.0" encoding="utf-8"?>
<formControlPr xmlns="http://schemas.microsoft.com/office/spreadsheetml/2009/9/main" objectType="CheckBox" fmlaLink="$R$118" lockText="1" noThreeD="1"/>
</file>

<file path=xl/ctrlProps/ctrlProp784.xml><?xml version="1.0" encoding="utf-8"?>
<formControlPr xmlns="http://schemas.microsoft.com/office/spreadsheetml/2009/9/main" objectType="CheckBox" fmlaLink="$S$120" lockText="1" noThreeD="1"/>
</file>

<file path=xl/ctrlProps/ctrlProp785.xml><?xml version="1.0" encoding="utf-8"?>
<formControlPr xmlns="http://schemas.microsoft.com/office/spreadsheetml/2009/9/main" objectType="CheckBox" fmlaLink="$T$122" lockText="1" noThreeD="1"/>
</file>

<file path=xl/ctrlProps/ctrlProp786.xml><?xml version="1.0" encoding="utf-8"?>
<formControlPr xmlns="http://schemas.microsoft.com/office/spreadsheetml/2009/9/main" objectType="CheckBox" fmlaLink="'C5_E Verträge_Versich_Kom'!O237" lockText="1" noThreeD="1"/>
</file>

<file path=xl/ctrlProps/ctrlProp787.xml><?xml version="1.0" encoding="utf-8"?>
<formControlPr xmlns="http://schemas.microsoft.com/office/spreadsheetml/2009/9/main" objectType="CheckBox" fmlaLink="'C5_E Verträge_Versich_Kom'!P237" lockText="1" noThreeD="1"/>
</file>

<file path=xl/ctrlProps/ctrlProp788.xml><?xml version="1.0" encoding="utf-8"?>
<formControlPr xmlns="http://schemas.microsoft.com/office/spreadsheetml/2009/9/main" objectType="CheckBox" fmlaLink="'C5_E Verträge_Versich_Kom'!Q237" lockText="1" noThreeD="1"/>
</file>

<file path=xl/ctrlProps/ctrlProp789.xml><?xml version="1.0" encoding="utf-8"?>
<formControlPr xmlns="http://schemas.microsoft.com/office/spreadsheetml/2009/9/main" objectType="CheckBox" fmlaLink="'C5_E Verträge_Versich_Kom'!R237" lockText="1" noThreeD="1"/>
</file>

<file path=xl/ctrlProps/ctrlProp79.xml><?xml version="1.0" encoding="utf-8"?>
<formControlPr xmlns="http://schemas.microsoft.com/office/spreadsheetml/2009/9/main" objectType="CheckBox" fmlaLink="$Q$16" lockText="1" noThreeD="1"/>
</file>

<file path=xl/ctrlProps/ctrlProp790.xml><?xml version="1.0" encoding="utf-8"?>
<formControlPr xmlns="http://schemas.microsoft.com/office/spreadsheetml/2009/9/main" objectType="CheckBox" fmlaLink="'C5_E Verträge_Versich_Kom'!S237" lockText="1" noThreeD="1"/>
</file>

<file path=xl/ctrlProps/ctrlProp791.xml><?xml version="1.0" encoding="utf-8"?>
<formControlPr xmlns="http://schemas.microsoft.com/office/spreadsheetml/2009/9/main" objectType="CheckBox" checked="Checked" fmlaLink="'C5_E Verträge_Versich_Kom'!T237" lockText="1" noThreeD="1"/>
</file>

<file path=xl/ctrlProps/ctrlProp792.xml><?xml version="1.0" encoding="utf-8"?>
<formControlPr xmlns="http://schemas.microsoft.com/office/spreadsheetml/2009/9/main" objectType="CheckBox" fmlaLink="'C5_E Verträge_Versich_Kom'!O224" lockText="1" noThreeD="1"/>
</file>

<file path=xl/ctrlProps/ctrlProp793.xml><?xml version="1.0" encoding="utf-8"?>
<formControlPr xmlns="http://schemas.microsoft.com/office/spreadsheetml/2009/9/main" objectType="CheckBox" fmlaLink="'C5_E Verträge_Versich_Kom'!P224" lockText="1" noThreeD="1"/>
</file>

<file path=xl/ctrlProps/ctrlProp794.xml><?xml version="1.0" encoding="utf-8"?>
<formControlPr xmlns="http://schemas.microsoft.com/office/spreadsheetml/2009/9/main" objectType="CheckBox" fmlaLink="'C5_E Verträge_Versich_Kom'!Q224" lockText="1" noThreeD="1"/>
</file>

<file path=xl/ctrlProps/ctrlProp795.xml><?xml version="1.0" encoding="utf-8"?>
<formControlPr xmlns="http://schemas.microsoft.com/office/spreadsheetml/2009/9/main" objectType="CheckBox" fmlaLink="'C5_E Verträge_Versich_Kom'!R224" lockText="1" noThreeD="1"/>
</file>

<file path=xl/ctrlProps/ctrlProp796.xml><?xml version="1.0" encoding="utf-8"?>
<formControlPr xmlns="http://schemas.microsoft.com/office/spreadsheetml/2009/9/main" objectType="CheckBox" fmlaLink="'C5_E Verträge_Versich_Kom'!S224" lockText="1" noThreeD="1"/>
</file>

<file path=xl/ctrlProps/ctrlProp797.xml><?xml version="1.0" encoding="utf-8"?>
<formControlPr xmlns="http://schemas.microsoft.com/office/spreadsheetml/2009/9/main" objectType="CheckBox" checked="Checked" fmlaLink="'C5_E Verträge_Versich_Kom'!T224" lockText="1" noThreeD="1"/>
</file>

<file path=xl/ctrlProps/ctrlProp798.xml><?xml version="1.0" encoding="utf-8"?>
<formControlPr xmlns="http://schemas.microsoft.com/office/spreadsheetml/2009/9/main" objectType="CheckBox" fmlaLink="'C5_E Verträge_Versich_Kom'!O206" lockText="1" noThreeD="1"/>
</file>

<file path=xl/ctrlProps/ctrlProp799.xml><?xml version="1.0" encoding="utf-8"?>
<formControlPr xmlns="http://schemas.microsoft.com/office/spreadsheetml/2009/9/main" objectType="CheckBox" fmlaLink="'C5_E Verträge_Versich_Kom'!P206" lockText="1" noThreeD="1"/>
</file>

<file path=xl/ctrlProps/ctrlProp8.xml><?xml version="1.0" encoding="utf-8"?>
<formControlPr xmlns="http://schemas.microsoft.com/office/spreadsheetml/2009/9/main" objectType="CheckBox" fmlaLink="$R$16" lockText="1" noThreeD="1"/>
</file>

<file path=xl/ctrlProps/ctrlProp80.xml><?xml version="1.0" encoding="utf-8"?>
<formControlPr xmlns="http://schemas.microsoft.com/office/spreadsheetml/2009/9/main" objectType="CheckBox" fmlaLink="$R$16" lockText="1" noThreeD="1"/>
</file>

<file path=xl/ctrlProps/ctrlProp800.xml><?xml version="1.0" encoding="utf-8"?>
<formControlPr xmlns="http://schemas.microsoft.com/office/spreadsheetml/2009/9/main" objectType="CheckBox" fmlaLink="'C5_E Verträge_Versich_Kom'!Q206" lockText="1" noThreeD="1"/>
</file>

<file path=xl/ctrlProps/ctrlProp801.xml><?xml version="1.0" encoding="utf-8"?>
<formControlPr xmlns="http://schemas.microsoft.com/office/spreadsheetml/2009/9/main" objectType="CheckBox" fmlaLink="'C5_E Verträge_Versich_Kom'!R206" lockText="1" noThreeD="1"/>
</file>

<file path=xl/ctrlProps/ctrlProp802.xml><?xml version="1.0" encoding="utf-8"?>
<formControlPr xmlns="http://schemas.microsoft.com/office/spreadsheetml/2009/9/main" objectType="CheckBox" checked="Checked" fmlaLink="'C5_E Verträge_Versich_Kom'!S206" lockText="1" noThreeD="1"/>
</file>

<file path=xl/ctrlProps/ctrlProp803.xml><?xml version="1.0" encoding="utf-8"?>
<formControlPr xmlns="http://schemas.microsoft.com/office/spreadsheetml/2009/9/main" objectType="CheckBox" fmlaLink="'C5_E Verträge_Versich_Kom'!T206" lockText="1" noThreeD="1"/>
</file>

<file path=xl/ctrlProps/ctrlProp804.xml><?xml version="1.0" encoding="utf-8"?>
<formControlPr xmlns="http://schemas.microsoft.com/office/spreadsheetml/2009/9/main" objectType="CheckBox" fmlaLink="'C5_E Verträge_Versich_Kom'!O182" lockText="1" noThreeD="1"/>
</file>

<file path=xl/ctrlProps/ctrlProp805.xml><?xml version="1.0" encoding="utf-8"?>
<formControlPr xmlns="http://schemas.microsoft.com/office/spreadsheetml/2009/9/main" objectType="CheckBox" fmlaLink="'C5_E Verträge_Versich_Kom'!P182" lockText="1" noThreeD="1"/>
</file>

<file path=xl/ctrlProps/ctrlProp806.xml><?xml version="1.0" encoding="utf-8"?>
<formControlPr xmlns="http://schemas.microsoft.com/office/spreadsheetml/2009/9/main" objectType="CheckBox" fmlaLink="'C5_E Verträge_Versich_Kom'!Q182" lockText="1" noThreeD="1"/>
</file>

<file path=xl/ctrlProps/ctrlProp807.xml><?xml version="1.0" encoding="utf-8"?>
<formControlPr xmlns="http://schemas.microsoft.com/office/spreadsheetml/2009/9/main" objectType="CheckBox" fmlaLink="'C5_E Verträge_Versich_Kom'!R182" lockText="1" noThreeD="1"/>
</file>

<file path=xl/ctrlProps/ctrlProp808.xml><?xml version="1.0" encoding="utf-8"?>
<formControlPr xmlns="http://schemas.microsoft.com/office/spreadsheetml/2009/9/main" objectType="CheckBox" checked="Checked" fmlaLink="'C5_E Verträge_Versich_Kom'!S182" lockText="1" noThreeD="1"/>
</file>

<file path=xl/ctrlProps/ctrlProp809.xml><?xml version="1.0" encoding="utf-8"?>
<formControlPr xmlns="http://schemas.microsoft.com/office/spreadsheetml/2009/9/main" objectType="CheckBox" checked="Checked" fmlaLink="'C5_E Verträge_Versich_Kom'!T182" lockText="1" noThreeD="1"/>
</file>

<file path=xl/ctrlProps/ctrlProp81.xml><?xml version="1.0" encoding="utf-8"?>
<formControlPr xmlns="http://schemas.microsoft.com/office/spreadsheetml/2009/9/main" objectType="CheckBox" fmlaLink="$S$16" lockText="1" noThreeD="1"/>
</file>

<file path=xl/ctrlProps/ctrlProp810.xml><?xml version="1.0" encoding="utf-8"?>
<formControlPr xmlns="http://schemas.microsoft.com/office/spreadsheetml/2009/9/main" objectType="CheckBox" fmlaLink="'C5_E Verträge_Versich_Kom'!O85" lockText="1" noThreeD="1"/>
</file>

<file path=xl/ctrlProps/ctrlProp811.xml><?xml version="1.0" encoding="utf-8"?>
<formControlPr xmlns="http://schemas.microsoft.com/office/spreadsheetml/2009/9/main" objectType="CheckBox" fmlaLink="'C5_E Verträge_Versich_Kom'!P85" lockText="1" noThreeD="1"/>
</file>

<file path=xl/ctrlProps/ctrlProp812.xml><?xml version="1.0" encoding="utf-8"?>
<formControlPr xmlns="http://schemas.microsoft.com/office/spreadsheetml/2009/9/main" objectType="CheckBox" fmlaLink="'C5_E Verträge_Versich_Kom'!Q85" lockText="1" noThreeD="1"/>
</file>

<file path=xl/ctrlProps/ctrlProp813.xml><?xml version="1.0" encoding="utf-8"?>
<formControlPr xmlns="http://schemas.microsoft.com/office/spreadsheetml/2009/9/main" objectType="CheckBox" fmlaLink="'C5_E Verträge_Versich_Kom'!R85" lockText="1" noThreeD="1"/>
</file>

<file path=xl/ctrlProps/ctrlProp814.xml><?xml version="1.0" encoding="utf-8"?>
<formControlPr xmlns="http://schemas.microsoft.com/office/spreadsheetml/2009/9/main" objectType="CheckBox" fmlaLink="'C5_E Verträge_Versich_Kom'!S85" lockText="1" noThreeD="1"/>
</file>

<file path=xl/ctrlProps/ctrlProp815.xml><?xml version="1.0" encoding="utf-8"?>
<formControlPr xmlns="http://schemas.microsoft.com/office/spreadsheetml/2009/9/main" objectType="CheckBox" fmlaLink="'C5_E Verträge_Versich_Kom'!T85" lockText="1" noThreeD="1"/>
</file>

<file path=xl/ctrlProps/ctrlProp816.xml><?xml version="1.0" encoding="utf-8"?>
<formControlPr xmlns="http://schemas.microsoft.com/office/spreadsheetml/2009/9/main" objectType="CheckBox" fmlaLink="$O$70" lockText="1" noThreeD="1"/>
</file>

<file path=xl/ctrlProps/ctrlProp817.xml><?xml version="1.0" encoding="utf-8"?>
<formControlPr xmlns="http://schemas.microsoft.com/office/spreadsheetml/2009/9/main" objectType="CheckBox" fmlaLink="$P$72" lockText="1" noThreeD="1"/>
</file>

<file path=xl/ctrlProps/ctrlProp818.xml><?xml version="1.0" encoding="utf-8"?>
<formControlPr xmlns="http://schemas.microsoft.com/office/spreadsheetml/2009/9/main" objectType="CheckBox" fmlaLink="$Q$74" lockText="1" noThreeD="1"/>
</file>

<file path=xl/ctrlProps/ctrlProp819.xml><?xml version="1.0" encoding="utf-8"?>
<formControlPr xmlns="http://schemas.microsoft.com/office/spreadsheetml/2009/9/main" objectType="CheckBox" fmlaLink="$R$76" lockText="1" noThreeD="1"/>
</file>

<file path=xl/ctrlProps/ctrlProp82.xml><?xml version="1.0" encoding="utf-8"?>
<formControlPr xmlns="http://schemas.microsoft.com/office/spreadsheetml/2009/9/main" objectType="CheckBox" fmlaLink="$T$16" lockText="1" noThreeD="1"/>
</file>

<file path=xl/ctrlProps/ctrlProp820.xml><?xml version="1.0" encoding="utf-8"?>
<formControlPr xmlns="http://schemas.microsoft.com/office/spreadsheetml/2009/9/main" objectType="CheckBox" fmlaLink="$S$78" lockText="1" noThreeD="1"/>
</file>

<file path=xl/ctrlProps/ctrlProp821.xml><?xml version="1.0" encoding="utf-8"?>
<formControlPr xmlns="http://schemas.microsoft.com/office/spreadsheetml/2009/9/main" objectType="CheckBox" fmlaLink="$T$80" lockText="1" noThreeD="1"/>
</file>

<file path=xl/ctrlProps/ctrlProp822.xml><?xml version="1.0" encoding="utf-8"?>
<formControlPr xmlns="http://schemas.microsoft.com/office/spreadsheetml/2009/9/main" objectType="CheckBox" fmlaLink="$O$84" lockText="1" noThreeD="1"/>
</file>

<file path=xl/ctrlProps/ctrlProp823.xml><?xml version="1.0" encoding="utf-8"?>
<formControlPr xmlns="http://schemas.microsoft.com/office/spreadsheetml/2009/9/main" objectType="CheckBox" fmlaLink="$P$86" lockText="1" noThreeD="1"/>
</file>

<file path=xl/ctrlProps/ctrlProp824.xml><?xml version="1.0" encoding="utf-8"?>
<formControlPr xmlns="http://schemas.microsoft.com/office/spreadsheetml/2009/9/main" objectType="CheckBox" fmlaLink="$Q$88" lockText="1" noThreeD="1"/>
</file>

<file path=xl/ctrlProps/ctrlProp825.xml><?xml version="1.0" encoding="utf-8"?>
<formControlPr xmlns="http://schemas.microsoft.com/office/spreadsheetml/2009/9/main" objectType="CheckBox" fmlaLink="$R$90" lockText="1" noThreeD="1"/>
</file>

<file path=xl/ctrlProps/ctrlProp826.xml><?xml version="1.0" encoding="utf-8"?>
<formControlPr xmlns="http://schemas.microsoft.com/office/spreadsheetml/2009/9/main" objectType="CheckBox" fmlaLink="$S$92" lockText="1" noThreeD="1"/>
</file>

<file path=xl/ctrlProps/ctrlProp827.xml><?xml version="1.0" encoding="utf-8"?>
<formControlPr xmlns="http://schemas.microsoft.com/office/spreadsheetml/2009/9/main" objectType="CheckBox" fmlaLink="$T$94" lockText="1" noThreeD="1"/>
</file>

<file path=xl/ctrlProps/ctrlProp828.xml><?xml version="1.0" encoding="utf-8"?>
<formControlPr xmlns="http://schemas.microsoft.com/office/spreadsheetml/2009/9/main" objectType="CheckBox" fmlaLink="$O$98" lockText="1" noThreeD="1"/>
</file>

<file path=xl/ctrlProps/ctrlProp829.xml><?xml version="1.0" encoding="utf-8"?>
<formControlPr xmlns="http://schemas.microsoft.com/office/spreadsheetml/2009/9/main" objectType="CheckBox" fmlaLink="$P$100" lockText="1" noThreeD="1"/>
</file>

<file path=xl/ctrlProps/ctrlProp83.xml><?xml version="1.0" encoding="utf-8"?>
<formControlPr xmlns="http://schemas.microsoft.com/office/spreadsheetml/2009/9/main" objectType="CheckBox" fmlaLink="$O$35" lockText="1" noThreeD="1"/>
</file>

<file path=xl/ctrlProps/ctrlProp830.xml><?xml version="1.0" encoding="utf-8"?>
<formControlPr xmlns="http://schemas.microsoft.com/office/spreadsheetml/2009/9/main" objectType="CheckBox" fmlaLink="$Q$102" lockText="1" noThreeD="1"/>
</file>

<file path=xl/ctrlProps/ctrlProp831.xml><?xml version="1.0" encoding="utf-8"?>
<formControlPr xmlns="http://schemas.microsoft.com/office/spreadsheetml/2009/9/main" objectType="CheckBox" fmlaLink="$R$104" lockText="1" noThreeD="1"/>
</file>

<file path=xl/ctrlProps/ctrlProp832.xml><?xml version="1.0" encoding="utf-8"?>
<formControlPr xmlns="http://schemas.microsoft.com/office/spreadsheetml/2009/9/main" objectType="CheckBox" checked="Checked" fmlaLink="$S$106" lockText="1" noThreeD="1"/>
</file>

<file path=xl/ctrlProps/ctrlProp833.xml><?xml version="1.0" encoding="utf-8"?>
<formControlPr xmlns="http://schemas.microsoft.com/office/spreadsheetml/2009/9/main" objectType="CheckBox" checked="Checked" fmlaLink="$T$108" lockText="1" noThreeD="1"/>
</file>

<file path=xl/ctrlProps/ctrlProp834.xml><?xml version="1.0" encoding="utf-8"?>
<formControlPr xmlns="http://schemas.microsoft.com/office/spreadsheetml/2009/9/main" objectType="CheckBox" fmlaLink="$O$56" lockText="1" noThreeD="1"/>
</file>

<file path=xl/ctrlProps/ctrlProp835.xml><?xml version="1.0" encoding="utf-8"?>
<formControlPr xmlns="http://schemas.microsoft.com/office/spreadsheetml/2009/9/main" objectType="CheckBox" fmlaLink="$P$584" lockText="1" noThreeD="1"/>
</file>

<file path=xl/ctrlProps/ctrlProp836.xml><?xml version="1.0" encoding="utf-8"?>
<formControlPr xmlns="http://schemas.microsoft.com/office/spreadsheetml/2009/9/main" objectType="CheckBox" fmlaLink="$R$62" lockText="1" noThreeD="1"/>
</file>

<file path=xl/ctrlProps/ctrlProp837.xml><?xml version="1.0" encoding="utf-8"?>
<formControlPr xmlns="http://schemas.microsoft.com/office/spreadsheetml/2009/9/main" objectType="CheckBox" fmlaLink="$S$64" lockText="1" noThreeD="1"/>
</file>

<file path=xl/ctrlProps/ctrlProp838.xml><?xml version="1.0" encoding="utf-8"?>
<formControlPr xmlns="http://schemas.microsoft.com/office/spreadsheetml/2009/9/main" objectType="CheckBox" fmlaLink="$T$66" lockText="1" noThreeD="1"/>
</file>

<file path=xl/ctrlProps/ctrlProp839.xml><?xml version="1.0" encoding="utf-8"?>
<formControlPr xmlns="http://schemas.microsoft.com/office/spreadsheetml/2009/9/main" objectType="CheckBox" fmlaLink="$L$32" lockText="1" noThreeD="1"/>
</file>

<file path=xl/ctrlProps/ctrlProp84.xml><?xml version="1.0" encoding="utf-8"?>
<formControlPr xmlns="http://schemas.microsoft.com/office/spreadsheetml/2009/9/main" objectType="CheckBox" fmlaLink="$P$35" lockText="1" noThreeD="1"/>
</file>

<file path=xl/ctrlProps/ctrlProp840.xml><?xml version="1.0" encoding="utf-8"?>
<formControlPr xmlns="http://schemas.microsoft.com/office/spreadsheetml/2009/9/main" objectType="CheckBox" checked="Checked" fmlaLink="$L$31" lockText="1" noThreeD="1"/>
</file>

<file path=xl/ctrlProps/ctrlProp841.xml><?xml version="1.0" encoding="utf-8"?>
<formControlPr xmlns="http://schemas.microsoft.com/office/spreadsheetml/2009/9/main" objectType="CheckBox" checked="Checked" fmlaLink="L47" lockText="1" noThreeD="1"/>
</file>

<file path=xl/ctrlProps/ctrlProp842.xml><?xml version="1.0" encoding="utf-8"?>
<formControlPr xmlns="http://schemas.microsoft.com/office/spreadsheetml/2009/9/main" objectType="CheckBox" checked="Checked" fmlaLink="L48" lockText="1" noThreeD="1"/>
</file>

<file path=xl/ctrlProps/ctrlProp843.xml><?xml version="1.0" encoding="utf-8"?>
<formControlPr xmlns="http://schemas.microsoft.com/office/spreadsheetml/2009/9/main" objectType="CheckBox" checked="Checked" fmlaLink="L49" lockText="1" noThreeD="1"/>
</file>

<file path=xl/ctrlProps/ctrlProp844.xml><?xml version="1.0" encoding="utf-8"?>
<formControlPr xmlns="http://schemas.microsoft.com/office/spreadsheetml/2009/9/main" objectType="CheckBox" fmlaLink="L36" lockText="1" noThreeD="1"/>
</file>

<file path=xl/ctrlProps/ctrlProp845.xml><?xml version="1.0" encoding="utf-8"?>
<formControlPr xmlns="http://schemas.microsoft.com/office/spreadsheetml/2009/9/main" objectType="CheckBox" fmlaLink="L37" lockText="1" noThreeD="1"/>
</file>

<file path=xl/ctrlProps/ctrlProp846.xml><?xml version="1.0" encoding="utf-8"?>
<formControlPr xmlns="http://schemas.microsoft.com/office/spreadsheetml/2009/9/main" objectType="CheckBox" fmlaLink="$L$33" lockText="1" noThreeD="1"/>
</file>

<file path=xl/ctrlProps/ctrlProp847.xml><?xml version="1.0" encoding="utf-8"?>
<formControlPr xmlns="http://schemas.microsoft.com/office/spreadsheetml/2009/9/main" objectType="CheckBox" checked="Checked" fmlaLink="$L$16" lockText="1" noThreeD="1"/>
</file>

<file path=xl/ctrlProps/ctrlProp848.xml><?xml version="1.0" encoding="utf-8"?>
<formControlPr xmlns="http://schemas.microsoft.com/office/spreadsheetml/2009/9/main" objectType="CheckBox" checked="Checked" fmlaLink="$L$57" lockText="1" noThreeD="1"/>
</file>

<file path=xl/ctrlProps/ctrlProp849.xml><?xml version="1.0" encoding="utf-8"?>
<formControlPr xmlns="http://schemas.microsoft.com/office/spreadsheetml/2009/9/main" objectType="CheckBox" fmlaLink="$L$17" lockText="1" noThreeD="1"/>
</file>

<file path=xl/ctrlProps/ctrlProp85.xml><?xml version="1.0" encoding="utf-8"?>
<formControlPr xmlns="http://schemas.microsoft.com/office/spreadsheetml/2009/9/main" objectType="CheckBox" fmlaLink="$Q$35" lockText="1" noThreeD="1"/>
</file>

<file path=xl/ctrlProps/ctrlProp850.xml><?xml version="1.0" encoding="utf-8"?>
<formControlPr xmlns="http://schemas.microsoft.com/office/spreadsheetml/2009/9/main" objectType="CheckBox" fmlaLink="$L$30" lockText="1" noThreeD="1"/>
</file>

<file path=xl/ctrlProps/ctrlProp851.xml><?xml version="1.0" encoding="utf-8"?>
<formControlPr xmlns="http://schemas.microsoft.com/office/spreadsheetml/2009/9/main" objectType="CheckBox" fmlaLink="L34" lockText="1" noThreeD="1"/>
</file>

<file path=xl/ctrlProps/ctrlProp852.xml><?xml version="1.0" encoding="utf-8"?>
<formControlPr xmlns="http://schemas.microsoft.com/office/spreadsheetml/2009/9/main" objectType="CheckBox" fmlaLink="$K$18" lockText="1" noThreeD="1"/>
</file>

<file path=xl/ctrlProps/ctrlProp853.xml><?xml version="1.0" encoding="utf-8"?>
<formControlPr xmlns="http://schemas.microsoft.com/office/spreadsheetml/2009/9/main" objectType="CheckBox" fmlaLink="$K$19" lockText="1" noThreeD="1"/>
</file>

<file path=xl/ctrlProps/ctrlProp854.xml><?xml version="1.0" encoding="utf-8"?>
<formControlPr xmlns="http://schemas.microsoft.com/office/spreadsheetml/2009/9/main" objectType="CheckBox" fmlaLink="$K$20" lockText="1" noThreeD="1"/>
</file>

<file path=xl/ctrlProps/ctrlProp855.xml><?xml version="1.0" encoding="utf-8"?>
<formControlPr xmlns="http://schemas.microsoft.com/office/spreadsheetml/2009/9/main" objectType="CheckBox" checked="Checked" fmlaLink="$K$21" lockText="1" noThreeD="1"/>
</file>

<file path=xl/ctrlProps/ctrlProp856.xml><?xml version="1.0" encoding="utf-8"?>
<formControlPr xmlns="http://schemas.microsoft.com/office/spreadsheetml/2009/9/main" objectType="CheckBox" checked="Checked" fmlaLink="$K$22" lockText="1" noThreeD="1"/>
</file>

<file path=xl/ctrlProps/ctrlProp857.xml><?xml version="1.0" encoding="utf-8"?>
<formControlPr xmlns="http://schemas.microsoft.com/office/spreadsheetml/2009/9/main" objectType="CheckBox" fmlaLink="$K$23" lockText="1" noThreeD="1"/>
</file>

<file path=xl/ctrlProps/ctrlProp86.xml><?xml version="1.0" encoding="utf-8"?>
<formControlPr xmlns="http://schemas.microsoft.com/office/spreadsheetml/2009/9/main" objectType="CheckBox" fmlaLink="$R$35" lockText="1" noThreeD="1"/>
</file>

<file path=xl/ctrlProps/ctrlProp87.xml><?xml version="1.0" encoding="utf-8"?>
<formControlPr xmlns="http://schemas.microsoft.com/office/spreadsheetml/2009/9/main" objectType="CheckBox" fmlaLink="$S$35" lockText="1" noThreeD="1"/>
</file>

<file path=xl/ctrlProps/ctrlProp88.xml><?xml version="1.0" encoding="utf-8"?>
<formControlPr xmlns="http://schemas.microsoft.com/office/spreadsheetml/2009/9/main" objectType="CheckBox" fmlaLink="$T$35" lockText="1" noThreeD="1"/>
</file>

<file path=xl/ctrlProps/ctrlProp89.xml><?xml version="1.0" encoding="utf-8"?>
<formControlPr xmlns="http://schemas.microsoft.com/office/spreadsheetml/2009/9/main" objectType="CheckBox" fmlaLink="$O$61" lockText="1" noThreeD="1"/>
</file>

<file path=xl/ctrlProps/ctrlProp9.xml><?xml version="1.0" encoding="utf-8"?>
<formControlPr xmlns="http://schemas.microsoft.com/office/spreadsheetml/2009/9/main" objectType="CheckBox" fmlaLink="$S$16" lockText="1" noThreeD="1"/>
</file>

<file path=xl/ctrlProps/ctrlProp90.xml><?xml version="1.0" encoding="utf-8"?>
<formControlPr xmlns="http://schemas.microsoft.com/office/spreadsheetml/2009/9/main" objectType="CheckBox" fmlaLink="$P$61" lockText="1" noThreeD="1"/>
</file>

<file path=xl/ctrlProps/ctrlProp91.xml><?xml version="1.0" encoding="utf-8"?>
<formControlPr xmlns="http://schemas.microsoft.com/office/spreadsheetml/2009/9/main" objectType="CheckBox" fmlaLink="$Q$61" lockText="1" noThreeD="1"/>
</file>

<file path=xl/ctrlProps/ctrlProp92.xml><?xml version="1.0" encoding="utf-8"?>
<formControlPr xmlns="http://schemas.microsoft.com/office/spreadsheetml/2009/9/main" objectType="CheckBox" checked="Checked" fmlaLink="$R$61" lockText="1" noThreeD="1"/>
</file>

<file path=xl/ctrlProps/ctrlProp93.xml><?xml version="1.0" encoding="utf-8"?>
<formControlPr xmlns="http://schemas.microsoft.com/office/spreadsheetml/2009/9/main" objectType="CheckBox" fmlaLink="$S$61" lockText="1" noThreeD="1"/>
</file>

<file path=xl/ctrlProps/ctrlProp94.xml><?xml version="1.0" encoding="utf-8"?>
<formControlPr xmlns="http://schemas.microsoft.com/office/spreadsheetml/2009/9/main" objectType="CheckBox" fmlaLink="$T$61" lockText="1" noThreeD="1"/>
</file>

<file path=xl/ctrlProps/ctrlProp95.xml><?xml version="1.0" encoding="utf-8"?>
<formControlPr xmlns="http://schemas.microsoft.com/office/spreadsheetml/2009/9/main" objectType="CheckBox" fmlaLink="$O$155" lockText="1" noThreeD="1"/>
</file>

<file path=xl/ctrlProps/ctrlProp96.xml><?xml version="1.0" encoding="utf-8"?>
<formControlPr xmlns="http://schemas.microsoft.com/office/spreadsheetml/2009/9/main" objectType="CheckBox" fmlaLink="$P$155" lockText="1" noThreeD="1"/>
</file>

<file path=xl/ctrlProps/ctrlProp97.xml><?xml version="1.0" encoding="utf-8"?>
<formControlPr xmlns="http://schemas.microsoft.com/office/spreadsheetml/2009/9/main" objectType="CheckBox" fmlaLink="$Q$155" lockText="1" noThreeD="1"/>
</file>

<file path=xl/ctrlProps/ctrlProp98.xml><?xml version="1.0" encoding="utf-8"?>
<formControlPr xmlns="http://schemas.microsoft.com/office/spreadsheetml/2009/9/main" objectType="CheckBox" checked="Checked" fmlaLink="$R$155" lockText="1" noThreeD="1"/>
</file>

<file path=xl/ctrlProps/ctrlProp99.xml><?xml version="1.0" encoding="utf-8"?>
<formControlPr xmlns="http://schemas.microsoft.com/office/spreadsheetml/2009/9/main" objectType="CheckBox" fmlaLink="$S$15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3</xdr:col>
          <xdr:colOff>0</xdr:colOff>
          <xdr:row>13</xdr:row>
          <xdr:rowOff>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0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0</xdr:colOff>
          <xdr:row>14</xdr:row>
          <xdr:rowOff>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0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0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0</xdr:colOff>
          <xdr:row>17</xdr:row>
          <xdr:rowOff>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0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219075</xdr:colOff>
          <xdr:row>16</xdr:row>
          <xdr:rowOff>0</xdr:rowOff>
        </xdr:to>
        <xdr:sp macro="" textlink="">
          <xdr:nvSpPr>
            <xdr:cNvPr id="82945" name="Kontrollkästchen 2" hidden="1">
              <a:extLst>
                <a:ext uri="{63B3BB69-23CF-44E3-9099-C40C66FF867C}">
                  <a14:compatExt spid="_x0000_s82945"/>
                </a:ext>
                <a:ext uri="{FF2B5EF4-FFF2-40B4-BE49-F238E27FC236}">
                  <a16:creationId xmlns:a16="http://schemas.microsoft.com/office/drawing/2014/main" id="{00000000-0008-0000-0900-000001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219075</xdr:colOff>
          <xdr:row>16</xdr:row>
          <xdr:rowOff>0</xdr:rowOff>
        </xdr:to>
        <xdr:sp macro="" textlink="">
          <xdr:nvSpPr>
            <xdr:cNvPr id="82946" name="Kontrollkästchen 2" hidden="1">
              <a:extLst>
                <a:ext uri="{63B3BB69-23CF-44E3-9099-C40C66FF867C}">
                  <a14:compatExt spid="_x0000_s82946"/>
                </a:ext>
                <a:ext uri="{FF2B5EF4-FFF2-40B4-BE49-F238E27FC236}">
                  <a16:creationId xmlns:a16="http://schemas.microsoft.com/office/drawing/2014/main" id="{00000000-0008-0000-0900-000002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219075</xdr:colOff>
          <xdr:row>16</xdr:row>
          <xdr:rowOff>0</xdr:rowOff>
        </xdr:to>
        <xdr:sp macro="" textlink="">
          <xdr:nvSpPr>
            <xdr:cNvPr id="82947" name="Kontrollkästchen 2" hidden="1">
              <a:extLst>
                <a:ext uri="{63B3BB69-23CF-44E3-9099-C40C66FF867C}">
                  <a14:compatExt spid="_x0000_s82947"/>
                </a:ext>
                <a:ext uri="{FF2B5EF4-FFF2-40B4-BE49-F238E27FC236}">
                  <a16:creationId xmlns:a16="http://schemas.microsoft.com/office/drawing/2014/main" id="{00000000-0008-0000-0900-000003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4</xdr:col>
          <xdr:colOff>219075</xdr:colOff>
          <xdr:row>16</xdr:row>
          <xdr:rowOff>0</xdr:rowOff>
        </xdr:to>
        <xdr:sp macro="" textlink="">
          <xdr:nvSpPr>
            <xdr:cNvPr id="82948" name="Kontrollkästchen 2" hidden="1">
              <a:extLst>
                <a:ext uri="{63B3BB69-23CF-44E3-9099-C40C66FF867C}">
                  <a14:compatExt spid="_x0000_s82948"/>
                </a:ext>
                <a:ext uri="{FF2B5EF4-FFF2-40B4-BE49-F238E27FC236}">
                  <a16:creationId xmlns:a16="http://schemas.microsoft.com/office/drawing/2014/main" id="{00000000-0008-0000-0900-000004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5</xdr:col>
          <xdr:colOff>219075</xdr:colOff>
          <xdr:row>16</xdr:row>
          <xdr:rowOff>0</xdr:rowOff>
        </xdr:to>
        <xdr:sp macro="" textlink="">
          <xdr:nvSpPr>
            <xdr:cNvPr id="82949" name="Kontrollkästchen 2" hidden="1">
              <a:extLst>
                <a:ext uri="{63B3BB69-23CF-44E3-9099-C40C66FF867C}">
                  <a14:compatExt spid="_x0000_s82949"/>
                </a:ext>
                <a:ext uri="{FF2B5EF4-FFF2-40B4-BE49-F238E27FC236}">
                  <a16:creationId xmlns:a16="http://schemas.microsoft.com/office/drawing/2014/main" id="{00000000-0008-0000-0900-000005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6</xdr:col>
          <xdr:colOff>219075</xdr:colOff>
          <xdr:row>16</xdr:row>
          <xdr:rowOff>0</xdr:rowOff>
        </xdr:to>
        <xdr:sp macro="" textlink="">
          <xdr:nvSpPr>
            <xdr:cNvPr id="82950" name="Kontrollkästchen 2" hidden="1">
              <a:extLst>
                <a:ext uri="{63B3BB69-23CF-44E3-9099-C40C66FF867C}">
                  <a14:compatExt spid="_x0000_s82950"/>
                </a:ext>
                <a:ext uri="{FF2B5EF4-FFF2-40B4-BE49-F238E27FC236}">
                  <a16:creationId xmlns:a16="http://schemas.microsoft.com/office/drawing/2014/main" id="{00000000-0008-0000-0900-00000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219075</xdr:colOff>
          <xdr:row>18</xdr:row>
          <xdr:rowOff>0</xdr:rowOff>
        </xdr:to>
        <xdr:sp macro="" textlink="">
          <xdr:nvSpPr>
            <xdr:cNvPr id="82951" name="Kontrollkästchen 2" hidden="1">
              <a:extLst>
                <a:ext uri="{63B3BB69-23CF-44E3-9099-C40C66FF867C}">
                  <a14:compatExt spid="_x0000_s82951"/>
                </a:ext>
                <a:ext uri="{FF2B5EF4-FFF2-40B4-BE49-F238E27FC236}">
                  <a16:creationId xmlns:a16="http://schemas.microsoft.com/office/drawing/2014/main" id="{00000000-0008-0000-0900-000007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0</xdr:colOff>
          <xdr:row>18</xdr:row>
          <xdr:rowOff>0</xdr:rowOff>
        </xdr:to>
        <xdr:sp macro="" textlink="">
          <xdr:nvSpPr>
            <xdr:cNvPr id="82952" name="Check Box 8" hidden="1">
              <a:extLst>
                <a:ext uri="{63B3BB69-23CF-44E3-9099-C40C66FF867C}">
                  <a14:compatExt spid="_x0000_s82952"/>
                </a:ext>
                <a:ext uri="{FF2B5EF4-FFF2-40B4-BE49-F238E27FC236}">
                  <a16:creationId xmlns:a16="http://schemas.microsoft.com/office/drawing/2014/main" id="{00000000-0008-0000-0900-000008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219075</xdr:colOff>
          <xdr:row>18</xdr:row>
          <xdr:rowOff>0</xdr:rowOff>
        </xdr:to>
        <xdr:sp macro="" textlink="">
          <xdr:nvSpPr>
            <xdr:cNvPr id="82953" name="Check Box 9" hidden="1">
              <a:extLst>
                <a:ext uri="{63B3BB69-23CF-44E3-9099-C40C66FF867C}">
                  <a14:compatExt spid="_x0000_s82953"/>
                </a:ext>
                <a:ext uri="{FF2B5EF4-FFF2-40B4-BE49-F238E27FC236}">
                  <a16:creationId xmlns:a16="http://schemas.microsoft.com/office/drawing/2014/main" id="{00000000-0008-0000-0900-000009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4</xdr:col>
          <xdr:colOff>219075</xdr:colOff>
          <xdr:row>18</xdr:row>
          <xdr:rowOff>0</xdr:rowOff>
        </xdr:to>
        <xdr:sp macro="" textlink="">
          <xdr:nvSpPr>
            <xdr:cNvPr id="82954" name="Check Box 10" hidden="1">
              <a:extLst>
                <a:ext uri="{63B3BB69-23CF-44E3-9099-C40C66FF867C}">
                  <a14:compatExt spid="_x0000_s82954"/>
                </a:ext>
                <a:ext uri="{FF2B5EF4-FFF2-40B4-BE49-F238E27FC236}">
                  <a16:creationId xmlns:a16="http://schemas.microsoft.com/office/drawing/2014/main" id="{00000000-0008-0000-0900-00000A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5</xdr:col>
          <xdr:colOff>219075</xdr:colOff>
          <xdr:row>18</xdr:row>
          <xdr:rowOff>0</xdr:rowOff>
        </xdr:to>
        <xdr:sp macro="" textlink="">
          <xdr:nvSpPr>
            <xdr:cNvPr id="82955" name="Check Box 11" hidden="1">
              <a:extLst>
                <a:ext uri="{63B3BB69-23CF-44E3-9099-C40C66FF867C}">
                  <a14:compatExt spid="_x0000_s82955"/>
                </a:ext>
                <a:ext uri="{FF2B5EF4-FFF2-40B4-BE49-F238E27FC236}">
                  <a16:creationId xmlns:a16="http://schemas.microsoft.com/office/drawing/2014/main" id="{00000000-0008-0000-0900-00000B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6</xdr:col>
          <xdr:colOff>219075</xdr:colOff>
          <xdr:row>18</xdr:row>
          <xdr:rowOff>0</xdr:rowOff>
        </xdr:to>
        <xdr:sp macro="" textlink="">
          <xdr:nvSpPr>
            <xdr:cNvPr id="82956" name="Check Box 12" hidden="1">
              <a:extLst>
                <a:ext uri="{63B3BB69-23CF-44E3-9099-C40C66FF867C}">
                  <a14:compatExt spid="_x0000_s82956"/>
                </a:ext>
                <a:ext uri="{FF2B5EF4-FFF2-40B4-BE49-F238E27FC236}">
                  <a16:creationId xmlns:a16="http://schemas.microsoft.com/office/drawing/2014/main" id="{00000000-0008-0000-0900-00000C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219075</xdr:colOff>
          <xdr:row>22</xdr:row>
          <xdr:rowOff>0</xdr:rowOff>
        </xdr:to>
        <xdr:sp macro="" textlink="">
          <xdr:nvSpPr>
            <xdr:cNvPr id="82957" name="Kontrollkästchen 2" hidden="1">
              <a:extLst>
                <a:ext uri="{63B3BB69-23CF-44E3-9099-C40C66FF867C}">
                  <a14:compatExt spid="_x0000_s82957"/>
                </a:ext>
                <a:ext uri="{FF2B5EF4-FFF2-40B4-BE49-F238E27FC236}">
                  <a16:creationId xmlns:a16="http://schemas.microsoft.com/office/drawing/2014/main" id="{00000000-0008-0000-0900-00000D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219075</xdr:colOff>
          <xdr:row>22</xdr:row>
          <xdr:rowOff>0</xdr:rowOff>
        </xdr:to>
        <xdr:sp macro="" textlink="">
          <xdr:nvSpPr>
            <xdr:cNvPr id="82958" name="Check Box 14" hidden="1">
              <a:extLst>
                <a:ext uri="{63B3BB69-23CF-44E3-9099-C40C66FF867C}">
                  <a14:compatExt spid="_x0000_s82958"/>
                </a:ext>
                <a:ext uri="{FF2B5EF4-FFF2-40B4-BE49-F238E27FC236}">
                  <a16:creationId xmlns:a16="http://schemas.microsoft.com/office/drawing/2014/main" id="{00000000-0008-0000-0900-00000E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219075</xdr:colOff>
          <xdr:row>22</xdr:row>
          <xdr:rowOff>0</xdr:rowOff>
        </xdr:to>
        <xdr:sp macro="" textlink="">
          <xdr:nvSpPr>
            <xdr:cNvPr id="82959" name="Check Box 15" hidden="1">
              <a:extLst>
                <a:ext uri="{63B3BB69-23CF-44E3-9099-C40C66FF867C}">
                  <a14:compatExt spid="_x0000_s82959"/>
                </a:ext>
                <a:ext uri="{FF2B5EF4-FFF2-40B4-BE49-F238E27FC236}">
                  <a16:creationId xmlns:a16="http://schemas.microsoft.com/office/drawing/2014/main" id="{00000000-0008-0000-0900-00000F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219075</xdr:colOff>
          <xdr:row>22</xdr:row>
          <xdr:rowOff>0</xdr:rowOff>
        </xdr:to>
        <xdr:sp macro="" textlink="">
          <xdr:nvSpPr>
            <xdr:cNvPr id="82960" name="Check Box 16" hidden="1">
              <a:extLst>
                <a:ext uri="{63B3BB69-23CF-44E3-9099-C40C66FF867C}">
                  <a14:compatExt spid="_x0000_s82960"/>
                </a:ext>
                <a:ext uri="{FF2B5EF4-FFF2-40B4-BE49-F238E27FC236}">
                  <a16:creationId xmlns:a16="http://schemas.microsoft.com/office/drawing/2014/main" id="{00000000-0008-0000-0900-000010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219075</xdr:colOff>
          <xdr:row>22</xdr:row>
          <xdr:rowOff>0</xdr:rowOff>
        </xdr:to>
        <xdr:sp macro="" textlink="">
          <xdr:nvSpPr>
            <xdr:cNvPr id="82961" name="Check Box 17" hidden="1">
              <a:extLst>
                <a:ext uri="{63B3BB69-23CF-44E3-9099-C40C66FF867C}">
                  <a14:compatExt spid="_x0000_s82961"/>
                </a:ext>
                <a:ext uri="{FF2B5EF4-FFF2-40B4-BE49-F238E27FC236}">
                  <a16:creationId xmlns:a16="http://schemas.microsoft.com/office/drawing/2014/main" id="{00000000-0008-0000-0900-000011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6</xdr:col>
          <xdr:colOff>219075</xdr:colOff>
          <xdr:row>22</xdr:row>
          <xdr:rowOff>0</xdr:rowOff>
        </xdr:to>
        <xdr:sp macro="" textlink="">
          <xdr:nvSpPr>
            <xdr:cNvPr id="82962" name="Check Box 18" hidden="1">
              <a:extLst>
                <a:ext uri="{63B3BB69-23CF-44E3-9099-C40C66FF867C}">
                  <a14:compatExt spid="_x0000_s82962"/>
                </a:ext>
                <a:ext uri="{FF2B5EF4-FFF2-40B4-BE49-F238E27FC236}">
                  <a16:creationId xmlns:a16="http://schemas.microsoft.com/office/drawing/2014/main" id="{00000000-0008-0000-0900-000012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219075</xdr:colOff>
          <xdr:row>24</xdr:row>
          <xdr:rowOff>0</xdr:rowOff>
        </xdr:to>
        <xdr:sp macro="" textlink="">
          <xdr:nvSpPr>
            <xdr:cNvPr id="82963" name="Kontrollkästchen 2" hidden="1">
              <a:extLst>
                <a:ext uri="{63B3BB69-23CF-44E3-9099-C40C66FF867C}">
                  <a14:compatExt spid="_x0000_s82963"/>
                </a:ext>
                <a:ext uri="{FF2B5EF4-FFF2-40B4-BE49-F238E27FC236}">
                  <a16:creationId xmlns:a16="http://schemas.microsoft.com/office/drawing/2014/main" id="{00000000-0008-0000-0900-000013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219075</xdr:colOff>
          <xdr:row>24</xdr:row>
          <xdr:rowOff>0</xdr:rowOff>
        </xdr:to>
        <xdr:sp macro="" textlink="">
          <xdr:nvSpPr>
            <xdr:cNvPr id="82964" name="Check Box 20" hidden="1">
              <a:extLst>
                <a:ext uri="{63B3BB69-23CF-44E3-9099-C40C66FF867C}">
                  <a14:compatExt spid="_x0000_s82964"/>
                </a:ext>
                <a:ext uri="{FF2B5EF4-FFF2-40B4-BE49-F238E27FC236}">
                  <a16:creationId xmlns:a16="http://schemas.microsoft.com/office/drawing/2014/main" id="{00000000-0008-0000-0900-000014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219075</xdr:colOff>
          <xdr:row>24</xdr:row>
          <xdr:rowOff>0</xdr:rowOff>
        </xdr:to>
        <xdr:sp macro="" textlink="">
          <xdr:nvSpPr>
            <xdr:cNvPr id="82965" name="Check Box 21" hidden="1">
              <a:extLst>
                <a:ext uri="{63B3BB69-23CF-44E3-9099-C40C66FF867C}">
                  <a14:compatExt spid="_x0000_s82965"/>
                </a:ext>
                <a:ext uri="{FF2B5EF4-FFF2-40B4-BE49-F238E27FC236}">
                  <a16:creationId xmlns:a16="http://schemas.microsoft.com/office/drawing/2014/main" id="{00000000-0008-0000-0900-000015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0</xdr:rowOff>
        </xdr:from>
        <xdr:to>
          <xdr:col>4</xdr:col>
          <xdr:colOff>219075</xdr:colOff>
          <xdr:row>24</xdr:row>
          <xdr:rowOff>0</xdr:rowOff>
        </xdr:to>
        <xdr:sp macro="" textlink="">
          <xdr:nvSpPr>
            <xdr:cNvPr id="82966" name="Check Box 22" hidden="1">
              <a:extLst>
                <a:ext uri="{63B3BB69-23CF-44E3-9099-C40C66FF867C}">
                  <a14:compatExt spid="_x0000_s82966"/>
                </a:ext>
                <a:ext uri="{FF2B5EF4-FFF2-40B4-BE49-F238E27FC236}">
                  <a16:creationId xmlns:a16="http://schemas.microsoft.com/office/drawing/2014/main" id="{00000000-0008-0000-0900-00001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5</xdr:col>
          <xdr:colOff>219075</xdr:colOff>
          <xdr:row>24</xdr:row>
          <xdr:rowOff>0</xdr:rowOff>
        </xdr:to>
        <xdr:sp macro="" textlink="">
          <xdr:nvSpPr>
            <xdr:cNvPr id="82967" name="Check Box 23" hidden="1">
              <a:extLst>
                <a:ext uri="{63B3BB69-23CF-44E3-9099-C40C66FF867C}">
                  <a14:compatExt spid="_x0000_s82967"/>
                </a:ext>
                <a:ext uri="{FF2B5EF4-FFF2-40B4-BE49-F238E27FC236}">
                  <a16:creationId xmlns:a16="http://schemas.microsoft.com/office/drawing/2014/main" id="{00000000-0008-0000-0900-000017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6</xdr:col>
          <xdr:colOff>219075</xdr:colOff>
          <xdr:row>24</xdr:row>
          <xdr:rowOff>0</xdr:rowOff>
        </xdr:to>
        <xdr:sp macro="" textlink="">
          <xdr:nvSpPr>
            <xdr:cNvPr id="82968" name="Check Box 24" hidden="1">
              <a:extLst>
                <a:ext uri="{63B3BB69-23CF-44E3-9099-C40C66FF867C}">
                  <a14:compatExt spid="_x0000_s82968"/>
                </a:ext>
                <a:ext uri="{FF2B5EF4-FFF2-40B4-BE49-F238E27FC236}">
                  <a16:creationId xmlns:a16="http://schemas.microsoft.com/office/drawing/2014/main" id="{00000000-0008-0000-0900-000018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219075</xdr:colOff>
          <xdr:row>26</xdr:row>
          <xdr:rowOff>0</xdr:rowOff>
        </xdr:to>
        <xdr:sp macro="" textlink="">
          <xdr:nvSpPr>
            <xdr:cNvPr id="82969" name="Kontrollkästchen 2" hidden="1">
              <a:extLst>
                <a:ext uri="{63B3BB69-23CF-44E3-9099-C40C66FF867C}">
                  <a14:compatExt spid="_x0000_s82969"/>
                </a:ext>
                <a:ext uri="{FF2B5EF4-FFF2-40B4-BE49-F238E27FC236}">
                  <a16:creationId xmlns:a16="http://schemas.microsoft.com/office/drawing/2014/main" id="{00000000-0008-0000-0900-000019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219075</xdr:colOff>
          <xdr:row>26</xdr:row>
          <xdr:rowOff>0</xdr:rowOff>
        </xdr:to>
        <xdr:sp macro="" textlink="">
          <xdr:nvSpPr>
            <xdr:cNvPr id="82970" name="Check Box 26" hidden="1">
              <a:extLst>
                <a:ext uri="{63B3BB69-23CF-44E3-9099-C40C66FF867C}">
                  <a14:compatExt spid="_x0000_s82970"/>
                </a:ext>
                <a:ext uri="{FF2B5EF4-FFF2-40B4-BE49-F238E27FC236}">
                  <a16:creationId xmlns:a16="http://schemas.microsoft.com/office/drawing/2014/main" id="{00000000-0008-0000-0900-00001A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219075</xdr:colOff>
          <xdr:row>26</xdr:row>
          <xdr:rowOff>0</xdr:rowOff>
        </xdr:to>
        <xdr:sp macro="" textlink="">
          <xdr:nvSpPr>
            <xdr:cNvPr id="82971" name="Check Box 27" hidden="1">
              <a:extLst>
                <a:ext uri="{63B3BB69-23CF-44E3-9099-C40C66FF867C}">
                  <a14:compatExt spid="_x0000_s82971"/>
                </a:ext>
                <a:ext uri="{FF2B5EF4-FFF2-40B4-BE49-F238E27FC236}">
                  <a16:creationId xmlns:a16="http://schemas.microsoft.com/office/drawing/2014/main" id="{00000000-0008-0000-0900-00001B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219075</xdr:colOff>
          <xdr:row>26</xdr:row>
          <xdr:rowOff>0</xdr:rowOff>
        </xdr:to>
        <xdr:sp macro="" textlink="">
          <xdr:nvSpPr>
            <xdr:cNvPr id="82972" name="Check Box 28" hidden="1">
              <a:extLst>
                <a:ext uri="{63B3BB69-23CF-44E3-9099-C40C66FF867C}">
                  <a14:compatExt spid="_x0000_s82972"/>
                </a:ext>
                <a:ext uri="{FF2B5EF4-FFF2-40B4-BE49-F238E27FC236}">
                  <a16:creationId xmlns:a16="http://schemas.microsoft.com/office/drawing/2014/main" id="{00000000-0008-0000-0900-00001C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5</xdr:col>
          <xdr:colOff>219075</xdr:colOff>
          <xdr:row>26</xdr:row>
          <xdr:rowOff>0</xdr:rowOff>
        </xdr:to>
        <xdr:sp macro="" textlink="">
          <xdr:nvSpPr>
            <xdr:cNvPr id="82973" name="Check Box 29" hidden="1">
              <a:extLst>
                <a:ext uri="{63B3BB69-23CF-44E3-9099-C40C66FF867C}">
                  <a14:compatExt spid="_x0000_s82973"/>
                </a:ext>
                <a:ext uri="{FF2B5EF4-FFF2-40B4-BE49-F238E27FC236}">
                  <a16:creationId xmlns:a16="http://schemas.microsoft.com/office/drawing/2014/main" id="{00000000-0008-0000-0900-00001D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6</xdr:col>
          <xdr:colOff>219075</xdr:colOff>
          <xdr:row>26</xdr:row>
          <xdr:rowOff>0</xdr:rowOff>
        </xdr:to>
        <xdr:sp macro="" textlink="">
          <xdr:nvSpPr>
            <xdr:cNvPr id="82974" name="Check Box 30" hidden="1">
              <a:extLst>
                <a:ext uri="{63B3BB69-23CF-44E3-9099-C40C66FF867C}">
                  <a14:compatExt spid="_x0000_s82974"/>
                </a:ext>
                <a:ext uri="{FF2B5EF4-FFF2-40B4-BE49-F238E27FC236}">
                  <a16:creationId xmlns:a16="http://schemas.microsoft.com/office/drawing/2014/main" id="{00000000-0008-0000-0900-00001E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219075</xdr:colOff>
          <xdr:row>28</xdr:row>
          <xdr:rowOff>0</xdr:rowOff>
        </xdr:to>
        <xdr:sp macro="" textlink="">
          <xdr:nvSpPr>
            <xdr:cNvPr id="82975" name="Kontrollkästchen 2" hidden="1">
              <a:extLst>
                <a:ext uri="{63B3BB69-23CF-44E3-9099-C40C66FF867C}">
                  <a14:compatExt spid="_x0000_s82975"/>
                </a:ext>
                <a:ext uri="{FF2B5EF4-FFF2-40B4-BE49-F238E27FC236}">
                  <a16:creationId xmlns:a16="http://schemas.microsoft.com/office/drawing/2014/main" id="{00000000-0008-0000-0900-00001F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219075</xdr:colOff>
          <xdr:row>28</xdr:row>
          <xdr:rowOff>0</xdr:rowOff>
        </xdr:to>
        <xdr:sp macro="" textlink="">
          <xdr:nvSpPr>
            <xdr:cNvPr id="82976" name="Check Box 32" hidden="1">
              <a:extLst>
                <a:ext uri="{63B3BB69-23CF-44E3-9099-C40C66FF867C}">
                  <a14:compatExt spid="_x0000_s82976"/>
                </a:ext>
                <a:ext uri="{FF2B5EF4-FFF2-40B4-BE49-F238E27FC236}">
                  <a16:creationId xmlns:a16="http://schemas.microsoft.com/office/drawing/2014/main" id="{00000000-0008-0000-0900-000020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219075</xdr:colOff>
          <xdr:row>28</xdr:row>
          <xdr:rowOff>0</xdr:rowOff>
        </xdr:to>
        <xdr:sp macro="" textlink="">
          <xdr:nvSpPr>
            <xdr:cNvPr id="82977" name="Check Box 33" hidden="1">
              <a:extLst>
                <a:ext uri="{63B3BB69-23CF-44E3-9099-C40C66FF867C}">
                  <a14:compatExt spid="_x0000_s82977"/>
                </a:ext>
                <a:ext uri="{FF2B5EF4-FFF2-40B4-BE49-F238E27FC236}">
                  <a16:creationId xmlns:a16="http://schemas.microsoft.com/office/drawing/2014/main" id="{00000000-0008-0000-0900-000021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0</xdr:rowOff>
        </xdr:from>
        <xdr:to>
          <xdr:col>4</xdr:col>
          <xdr:colOff>219075</xdr:colOff>
          <xdr:row>28</xdr:row>
          <xdr:rowOff>0</xdr:rowOff>
        </xdr:to>
        <xdr:sp macro="" textlink="">
          <xdr:nvSpPr>
            <xdr:cNvPr id="82978" name="Check Box 34" hidden="1">
              <a:extLst>
                <a:ext uri="{63B3BB69-23CF-44E3-9099-C40C66FF867C}">
                  <a14:compatExt spid="_x0000_s82978"/>
                </a:ext>
                <a:ext uri="{FF2B5EF4-FFF2-40B4-BE49-F238E27FC236}">
                  <a16:creationId xmlns:a16="http://schemas.microsoft.com/office/drawing/2014/main" id="{00000000-0008-0000-0900-000022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5</xdr:col>
          <xdr:colOff>219075</xdr:colOff>
          <xdr:row>28</xdr:row>
          <xdr:rowOff>0</xdr:rowOff>
        </xdr:to>
        <xdr:sp macro="" textlink="">
          <xdr:nvSpPr>
            <xdr:cNvPr id="82979" name="Check Box 35" hidden="1">
              <a:extLst>
                <a:ext uri="{63B3BB69-23CF-44E3-9099-C40C66FF867C}">
                  <a14:compatExt spid="_x0000_s82979"/>
                </a:ext>
                <a:ext uri="{FF2B5EF4-FFF2-40B4-BE49-F238E27FC236}">
                  <a16:creationId xmlns:a16="http://schemas.microsoft.com/office/drawing/2014/main" id="{00000000-0008-0000-0900-000023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6</xdr:col>
          <xdr:colOff>219075</xdr:colOff>
          <xdr:row>28</xdr:row>
          <xdr:rowOff>0</xdr:rowOff>
        </xdr:to>
        <xdr:sp macro="" textlink="">
          <xdr:nvSpPr>
            <xdr:cNvPr id="82980" name="Check Box 36" hidden="1">
              <a:extLst>
                <a:ext uri="{63B3BB69-23CF-44E3-9099-C40C66FF867C}">
                  <a14:compatExt spid="_x0000_s82980"/>
                </a:ext>
                <a:ext uri="{FF2B5EF4-FFF2-40B4-BE49-F238E27FC236}">
                  <a16:creationId xmlns:a16="http://schemas.microsoft.com/office/drawing/2014/main" id="{00000000-0008-0000-0900-000024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219075</xdr:colOff>
          <xdr:row>20</xdr:row>
          <xdr:rowOff>0</xdr:rowOff>
        </xdr:to>
        <xdr:sp macro="" textlink="">
          <xdr:nvSpPr>
            <xdr:cNvPr id="82994" name="Kontrollkästchen 2" hidden="1">
              <a:extLst>
                <a:ext uri="{63B3BB69-23CF-44E3-9099-C40C66FF867C}">
                  <a14:compatExt spid="_x0000_s82994"/>
                </a:ext>
                <a:ext uri="{FF2B5EF4-FFF2-40B4-BE49-F238E27FC236}">
                  <a16:creationId xmlns:a16="http://schemas.microsoft.com/office/drawing/2014/main" id="{00000000-0008-0000-0900-000032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219075</xdr:colOff>
          <xdr:row>20</xdr:row>
          <xdr:rowOff>0</xdr:rowOff>
        </xdr:to>
        <xdr:sp macro="" textlink="">
          <xdr:nvSpPr>
            <xdr:cNvPr id="82995" name="Check Box 51" hidden="1">
              <a:extLst>
                <a:ext uri="{63B3BB69-23CF-44E3-9099-C40C66FF867C}">
                  <a14:compatExt spid="_x0000_s82995"/>
                </a:ext>
                <a:ext uri="{FF2B5EF4-FFF2-40B4-BE49-F238E27FC236}">
                  <a16:creationId xmlns:a16="http://schemas.microsoft.com/office/drawing/2014/main" id="{00000000-0008-0000-0900-000033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219075</xdr:colOff>
          <xdr:row>20</xdr:row>
          <xdr:rowOff>0</xdr:rowOff>
        </xdr:to>
        <xdr:sp macro="" textlink="">
          <xdr:nvSpPr>
            <xdr:cNvPr id="82996" name="Check Box 52" hidden="1">
              <a:extLst>
                <a:ext uri="{63B3BB69-23CF-44E3-9099-C40C66FF867C}">
                  <a14:compatExt spid="_x0000_s82996"/>
                </a:ext>
                <a:ext uri="{FF2B5EF4-FFF2-40B4-BE49-F238E27FC236}">
                  <a16:creationId xmlns:a16="http://schemas.microsoft.com/office/drawing/2014/main" id="{00000000-0008-0000-0900-000034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4</xdr:col>
          <xdr:colOff>219075</xdr:colOff>
          <xdr:row>20</xdr:row>
          <xdr:rowOff>0</xdr:rowOff>
        </xdr:to>
        <xdr:sp macro="" textlink="">
          <xdr:nvSpPr>
            <xdr:cNvPr id="82997" name="Check Box 53" hidden="1">
              <a:extLst>
                <a:ext uri="{63B3BB69-23CF-44E3-9099-C40C66FF867C}">
                  <a14:compatExt spid="_x0000_s82997"/>
                </a:ext>
                <a:ext uri="{FF2B5EF4-FFF2-40B4-BE49-F238E27FC236}">
                  <a16:creationId xmlns:a16="http://schemas.microsoft.com/office/drawing/2014/main" id="{00000000-0008-0000-0900-000035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5</xdr:col>
          <xdr:colOff>219075</xdr:colOff>
          <xdr:row>20</xdr:row>
          <xdr:rowOff>0</xdr:rowOff>
        </xdr:to>
        <xdr:sp macro="" textlink="">
          <xdr:nvSpPr>
            <xdr:cNvPr id="82998" name="Check Box 54" hidden="1">
              <a:extLst>
                <a:ext uri="{63B3BB69-23CF-44E3-9099-C40C66FF867C}">
                  <a14:compatExt spid="_x0000_s82998"/>
                </a:ext>
                <a:ext uri="{FF2B5EF4-FFF2-40B4-BE49-F238E27FC236}">
                  <a16:creationId xmlns:a16="http://schemas.microsoft.com/office/drawing/2014/main" id="{00000000-0008-0000-0900-00003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0</xdr:rowOff>
        </xdr:from>
        <xdr:to>
          <xdr:col>6</xdr:col>
          <xdr:colOff>219075</xdr:colOff>
          <xdr:row>20</xdr:row>
          <xdr:rowOff>0</xdr:rowOff>
        </xdr:to>
        <xdr:sp macro="" textlink="">
          <xdr:nvSpPr>
            <xdr:cNvPr id="82999" name="Check Box 55" hidden="1">
              <a:extLst>
                <a:ext uri="{63B3BB69-23CF-44E3-9099-C40C66FF867C}">
                  <a14:compatExt spid="_x0000_s82999"/>
                </a:ext>
                <a:ext uri="{FF2B5EF4-FFF2-40B4-BE49-F238E27FC236}">
                  <a16:creationId xmlns:a16="http://schemas.microsoft.com/office/drawing/2014/main" id="{00000000-0008-0000-0900-000037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1</xdr:col>
          <xdr:colOff>219075</xdr:colOff>
          <xdr:row>74</xdr:row>
          <xdr:rowOff>0</xdr:rowOff>
        </xdr:to>
        <xdr:sp macro="" textlink="">
          <xdr:nvSpPr>
            <xdr:cNvPr id="83039" name="Check Box 95" hidden="1">
              <a:extLst>
                <a:ext uri="{63B3BB69-23CF-44E3-9099-C40C66FF867C}">
                  <a14:compatExt spid="_x0000_s83039"/>
                </a:ext>
                <a:ext uri="{FF2B5EF4-FFF2-40B4-BE49-F238E27FC236}">
                  <a16:creationId xmlns:a16="http://schemas.microsoft.com/office/drawing/2014/main" id="{00000000-0008-0000-0900-00005F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75</xdr:row>
          <xdr:rowOff>0</xdr:rowOff>
        </xdr:from>
        <xdr:to>
          <xdr:col>2</xdr:col>
          <xdr:colOff>219075</xdr:colOff>
          <xdr:row>76</xdr:row>
          <xdr:rowOff>0</xdr:rowOff>
        </xdr:to>
        <xdr:sp macro="" textlink="">
          <xdr:nvSpPr>
            <xdr:cNvPr id="83040" name="Check Box 96" hidden="1">
              <a:extLst>
                <a:ext uri="{63B3BB69-23CF-44E3-9099-C40C66FF867C}">
                  <a14:compatExt spid="_x0000_s83040"/>
                </a:ext>
                <a:ext uri="{FF2B5EF4-FFF2-40B4-BE49-F238E27FC236}">
                  <a16:creationId xmlns:a16="http://schemas.microsoft.com/office/drawing/2014/main" id="{00000000-0008-0000-0900-000060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77</xdr:row>
          <xdr:rowOff>0</xdr:rowOff>
        </xdr:from>
        <xdr:to>
          <xdr:col>3</xdr:col>
          <xdr:colOff>219075</xdr:colOff>
          <xdr:row>78</xdr:row>
          <xdr:rowOff>0</xdr:rowOff>
        </xdr:to>
        <xdr:sp macro="" textlink="">
          <xdr:nvSpPr>
            <xdr:cNvPr id="83041" name="Check Box 97" hidden="1">
              <a:extLst>
                <a:ext uri="{63B3BB69-23CF-44E3-9099-C40C66FF867C}">
                  <a14:compatExt spid="_x0000_s83041"/>
                </a:ext>
                <a:ext uri="{FF2B5EF4-FFF2-40B4-BE49-F238E27FC236}">
                  <a16:creationId xmlns:a16="http://schemas.microsoft.com/office/drawing/2014/main" id="{00000000-0008-0000-0900-000061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4</xdr:col>
          <xdr:colOff>219075</xdr:colOff>
          <xdr:row>80</xdr:row>
          <xdr:rowOff>0</xdr:rowOff>
        </xdr:to>
        <xdr:sp macro="" textlink="">
          <xdr:nvSpPr>
            <xdr:cNvPr id="83042" name="Check Box 98" hidden="1">
              <a:extLst>
                <a:ext uri="{63B3BB69-23CF-44E3-9099-C40C66FF867C}">
                  <a14:compatExt spid="_x0000_s83042"/>
                </a:ext>
                <a:ext uri="{FF2B5EF4-FFF2-40B4-BE49-F238E27FC236}">
                  <a16:creationId xmlns:a16="http://schemas.microsoft.com/office/drawing/2014/main" id="{00000000-0008-0000-0900-000062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81</xdr:row>
          <xdr:rowOff>0</xdr:rowOff>
        </xdr:from>
        <xdr:to>
          <xdr:col>5</xdr:col>
          <xdr:colOff>219075</xdr:colOff>
          <xdr:row>82</xdr:row>
          <xdr:rowOff>0</xdr:rowOff>
        </xdr:to>
        <xdr:sp macro="" textlink="">
          <xdr:nvSpPr>
            <xdr:cNvPr id="83043" name="Check Box 99" hidden="1">
              <a:extLst>
                <a:ext uri="{63B3BB69-23CF-44E3-9099-C40C66FF867C}">
                  <a14:compatExt spid="_x0000_s83043"/>
                </a:ext>
                <a:ext uri="{FF2B5EF4-FFF2-40B4-BE49-F238E27FC236}">
                  <a16:creationId xmlns:a16="http://schemas.microsoft.com/office/drawing/2014/main" id="{00000000-0008-0000-0900-000063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83</xdr:row>
          <xdr:rowOff>0</xdr:rowOff>
        </xdr:from>
        <xdr:to>
          <xdr:col>6</xdr:col>
          <xdr:colOff>219075</xdr:colOff>
          <xdr:row>84</xdr:row>
          <xdr:rowOff>0</xdr:rowOff>
        </xdr:to>
        <xdr:sp macro="" textlink="">
          <xdr:nvSpPr>
            <xdr:cNvPr id="83044" name="Check Box 100" hidden="1">
              <a:extLst>
                <a:ext uri="{63B3BB69-23CF-44E3-9099-C40C66FF867C}">
                  <a14:compatExt spid="_x0000_s83044"/>
                </a:ext>
                <a:ext uri="{FF2B5EF4-FFF2-40B4-BE49-F238E27FC236}">
                  <a16:creationId xmlns:a16="http://schemas.microsoft.com/office/drawing/2014/main" id="{00000000-0008-0000-0900-000064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2</xdr:col>
          <xdr:colOff>219075</xdr:colOff>
          <xdr:row>48</xdr:row>
          <xdr:rowOff>0</xdr:rowOff>
        </xdr:to>
        <xdr:sp macro="" textlink="">
          <xdr:nvSpPr>
            <xdr:cNvPr id="83076" name="Check Box 132" hidden="1">
              <a:extLst>
                <a:ext uri="{63B3BB69-23CF-44E3-9099-C40C66FF867C}">
                  <a14:compatExt spid="_x0000_s83076"/>
                </a:ext>
                <a:ext uri="{FF2B5EF4-FFF2-40B4-BE49-F238E27FC236}">
                  <a16:creationId xmlns:a16="http://schemas.microsoft.com/office/drawing/2014/main" id="{00000000-0008-0000-0900-000084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3</xdr:col>
          <xdr:colOff>219075</xdr:colOff>
          <xdr:row>50</xdr:row>
          <xdr:rowOff>0</xdr:rowOff>
        </xdr:to>
        <xdr:sp macro="" textlink="">
          <xdr:nvSpPr>
            <xdr:cNvPr id="83077" name="Check Box 133" hidden="1">
              <a:extLst>
                <a:ext uri="{63B3BB69-23CF-44E3-9099-C40C66FF867C}">
                  <a14:compatExt spid="_x0000_s83077"/>
                </a:ext>
                <a:ext uri="{FF2B5EF4-FFF2-40B4-BE49-F238E27FC236}">
                  <a16:creationId xmlns:a16="http://schemas.microsoft.com/office/drawing/2014/main" id="{00000000-0008-0000-0900-000085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0</xdr:rowOff>
        </xdr:from>
        <xdr:to>
          <xdr:col>4</xdr:col>
          <xdr:colOff>219075</xdr:colOff>
          <xdr:row>52</xdr:row>
          <xdr:rowOff>0</xdr:rowOff>
        </xdr:to>
        <xdr:sp macro="" textlink="">
          <xdr:nvSpPr>
            <xdr:cNvPr id="83078" name="Check Box 134" hidden="1">
              <a:extLst>
                <a:ext uri="{63B3BB69-23CF-44E3-9099-C40C66FF867C}">
                  <a14:compatExt spid="_x0000_s83078"/>
                </a:ext>
                <a:ext uri="{FF2B5EF4-FFF2-40B4-BE49-F238E27FC236}">
                  <a16:creationId xmlns:a16="http://schemas.microsoft.com/office/drawing/2014/main" id="{00000000-0008-0000-0900-00008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219075</xdr:colOff>
          <xdr:row>46</xdr:row>
          <xdr:rowOff>0</xdr:rowOff>
        </xdr:to>
        <xdr:sp macro="" textlink="">
          <xdr:nvSpPr>
            <xdr:cNvPr id="83080" name="Check Box 136" hidden="1">
              <a:extLst>
                <a:ext uri="{63B3BB69-23CF-44E3-9099-C40C66FF867C}">
                  <a14:compatExt spid="_x0000_s83080"/>
                </a:ext>
                <a:ext uri="{FF2B5EF4-FFF2-40B4-BE49-F238E27FC236}">
                  <a16:creationId xmlns:a16="http://schemas.microsoft.com/office/drawing/2014/main" id="{00000000-0008-0000-0900-000088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53</xdr:row>
          <xdr:rowOff>0</xdr:rowOff>
        </xdr:from>
        <xdr:to>
          <xdr:col>5</xdr:col>
          <xdr:colOff>219075</xdr:colOff>
          <xdr:row>54</xdr:row>
          <xdr:rowOff>0</xdr:rowOff>
        </xdr:to>
        <xdr:sp macro="" textlink="">
          <xdr:nvSpPr>
            <xdr:cNvPr id="83081" name="Check Box 137" hidden="1">
              <a:extLst>
                <a:ext uri="{63B3BB69-23CF-44E3-9099-C40C66FF867C}">
                  <a14:compatExt spid="_x0000_s83081"/>
                </a:ext>
                <a:ext uri="{FF2B5EF4-FFF2-40B4-BE49-F238E27FC236}">
                  <a16:creationId xmlns:a16="http://schemas.microsoft.com/office/drawing/2014/main" id="{00000000-0008-0000-0900-000089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0</xdr:rowOff>
        </xdr:from>
        <xdr:to>
          <xdr:col>6</xdr:col>
          <xdr:colOff>219075</xdr:colOff>
          <xdr:row>56</xdr:row>
          <xdr:rowOff>0</xdr:rowOff>
        </xdr:to>
        <xdr:sp macro="" textlink="">
          <xdr:nvSpPr>
            <xdr:cNvPr id="83082" name="Check Box 138" hidden="1">
              <a:extLst>
                <a:ext uri="{63B3BB69-23CF-44E3-9099-C40C66FF867C}">
                  <a14:compatExt spid="_x0000_s83082"/>
                </a:ext>
                <a:ext uri="{FF2B5EF4-FFF2-40B4-BE49-F238E27FC236}">
                  <a16:creationId xmlns:a16="http://schemas.microsoft.com/office/drawing/2014/main" id="{00000000-0008-0000-0900-00008A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1</xdr:col>
          <xdr:colOff>219075</xdr:colOff>
          <xdr:row>60</xdr:row>
          <xdr:rowOff>0</xdr:rowOff>
        </xdr:to>
        <xdr:sp macro="" textlink="">
          <xdr:nvSpPr>
            <xdr:cNvPr id="83083" name="Check Box 139" hidden="1">
              <a:extLst>
                <a:ext uri="{63B3BB69-23CF-44E3-9099-C40C66FF867C}">
                  <a14:compatExt spid="_x0000_s83083"/>
                </a:ext>
                <a:ext uri="{FF2B5EF4-FFF2-40B4-BE49-F238E27FC236}">
                  <a16:creationId xmlns:a16="http://schemas.microsoft.com/office/drawing/2014/main" id="{00000000-0008-0000-0900-00008B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0</xdr:rowOff>
        </xdr:from>
        <xdr:to>
          <xdr:col>2</xdr:col>
          <xdr:colOff>219075</xdr:colOff>
          <xdr:row>62</xdr:row>
          <xdr:rowOff>0</xdr:rowOff>
        </xdr:to>
        <xdr:sp macro="" textlink="">
          <xdr:nvSpPr>
            <xdr:cNvPr id="83084" name="Check Box 140" hidden="1">
              <a:extLst>
                <a:ext uri="{63B3BB69-23CF-44E3-9099-C40C66FF867C}">
                  <a14:compatExt spid="_x0000_s83084"/>
                </a:ext>
                <a:ext uri="{FF2B5EF4-FFF2-40B4-BE49-F238E27FC236}">
                  <a16:creationId xmlns:a16="http://schemas.microsoft.com/office/drawing/2014/main" id="{00000000-0008-0000-0900-00008C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63</xdr:row>
          <xdr:rowOff>0</xdr:rowOff>
        </xdr:from>
        <xdr:to>
          <xdr:col>3</xdr:col>
          <xdr:colOff>219075</xdr:colOff>
          <xdr:row>64</xdr:row>
          <xdr:rowOff>0</xdr:rowOff>
        </xdr:to>
        <xdr:sp macro="" textlink="">
          <xdr:nvSpPr>
            <xdr:cNvPr id="83085" name="Check Box 141" hidden="1">
              <a:extLst>
                <a:ext uri="{63B3BB69-23CF-44E3-9099-C40C66FF867C}">
                  <a14:compatExt spid="_x0000_s83085"/>
                </a:ext>
                <a:ext uri="{FF2B5EF4-FFF2-40B4-BE49-F238E27FC236}">
                  <a16:creationId xmlns:a16="http://schemas.microsoft.com/office/drawing/2014/main" id="{00000000-0008-0000-0900-00008D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0</xdr:rowOff>
        </xdr:from>
        <xdr:to>
          <xdr:col>4</xdr:col>
          <xdr:colOff>219075</xdr:colOff>
          <xdr:row>66</xdr:row>
          <xdr:rowOff>0</xdr:rowOff>
        </xdr:to>
        <xdr:sp macro="" textlink="">
          <xdr:nvSpPr>
            <xdr:cNvPr id="83086" name="Check Box 142" hidden="1">
              <a:extLst>
                <a:ext uri="{63B3BB69-23CF-44E3-9099-C40C66FF867C}">
                  <a14:compatExt spid="_x0000_s83086"/>
                </a:ext>
                <a:ext uri="{FF2B5EF4-FFF2-40B4-BE49-F238E27FC236}">
                  <a16:creationId xmlns:a16="http://schemas.microsoft.com/office/drawing/2014/main" id="{00000000-0008-0000-0900-00008E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67</xdr:row>
          <xdr:rowOff>0</xdr:rowOff>
        </xdr:from>
        <xdr:to>
          <xdr:col>5</xdr:col>
          <xdr:colOff>219075</xdr:colOff>
          <xdr:row>68</xdr:row>
          <xdr:rowOff>0</xdr:rowOff>
        </xdr:to>
        <xdr:sp macro="" textlink="">
          <xdr:nvSpPr>
            <xdr:cNvPr id="83087" name="Check Box 143" hidden="1">
              <a:extLst>
                <a:ext uri="{63B3BB69-23CF-44E3-9099-C40C66FF867C}">
                  <a14:compatExt spid="_x0000_s83087"/>
                </a:ext>
                <a:ext uri="{FF2B5EF4-FFF2-40B4-BE49-F238E27FC236}">
                  <a16:creationId xmlns:a16="http://schemas.microsoft.com/office/drawing/2014/main" id="{00000000-0008-0000-0900-00008F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69</xdr:row>
          <xdr:rowOff>0</xdr:rowOff>
        </xdr:from>
        <xdr:to>
          <xdr:col>6</xdr:col>
          <xdr:colOff>219075</xdr:colOff>
          <xdr:row>70</xdr:row>
          <xdr:rowOff>0</xdr:rowOff>
        </xdr:to>
        <xdr:sp macro="" textlink="">
          <xdr:nvSpPr>
            <xdr:cNvPr id="83088" name="Check Box 144" hidden="1">
              <a:extLst>
                <a:ext uri="{63B3BB69-23CF-44E3-9099-C40C66FF867C}">
                  <a14:compatExt spid="_x0000_s83088"/>
                </a:ext>
                <a:ext uri="{FF2B5EF4-FFF2-40B4-BE49-F238E27FC236}">
                  <a16:creationId xmlns:a16="http://schemas.microsoft.com/office/drawing/2014/main" id="{00000000-0008-0000-0900-000090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219075</xdr:colOff>
          <xdr:row>16</xdr:row>
          <xdr:rowOff>0</xdr:rowOff>
        </xdr:to>
        <xdr:sp macro="" textlink="">
          <xdr:nvSpPr>
            <xdr:cNvPr id="83969" name="Kontrollkästchen 2" hidden="1">
              <a:extLst>
                <a:ext uri="{63B3BB69-23CF-44E3-9099-C40C66FF867C}">
                  <a14:compatExt spid="_x0000_s83969"/>
                </a:ext>
                <a:ext uri="{FF2B5EF4-FFF2-40B4-BE49-F238E27FC236}">
                  <a16:creationId xmlns:a16="http://schemas.microsoft.com/office/drawing/2014/main" id="{00000000-0008-0000-0A00-000001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219075</xdr:colOff>
          <xdr:row>16</xdr:row>
          <xdr:rowOff>0</xdr:rowOff>
        </xdr:to>
        <xdr:sp macro="" textlink="">
          <xdr:nvSpPr>
            <xdr:cNvPr id="83970" name="Kontrollkästchen 2" hidden="1">
              <a:extLst>
                <a:ext uri="{63B3BB69-23CF-44E3-9099-C40C66FF867C}">
                  <a14:compatExt spid="_x0000_s83970"/>
                </a:ext>
                <a:ext uri="{FF2B5EF4-FFF2-40B4-BE49-F238E27FC236}">
                  <a16:creationId xmlns:a16="http://schemas.microsoft.com/office/drawing/2014/main" id="{00000000-0008-0000-0A00-000002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219075</xdr:colOff>
          <xdr:row>16</xdr:row>
          <xdr:rowOff>0</xdr:rowOff>
        </xdr:to>
        <xdr:sp macro="" textlink="">
          <xdr:nvSpPr>
            <xdr:cNvPr id="83971" name="Kontrollkästchen 2" hidden="1">
              <a:extLst>
                <a:ext uri="{63B3BB69-23CF-44E3-9099-C40C66FF867C}">
                  <a14:compatExt spid="_x0000_s83971"/>
                </a:ext>
                <a:ext uri="{FF2B5EF4-FFF2-40B4-BE49-F238E27FC236}">
                  <a16:creationId xmlns:a16="http://schemas.microsoft.com/office/drawing/2014/main" id="{00000000-0008-0000-0A00-000003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4</xdr:col>
          <xdr:colOff>219075</xdr:colOff>
          <xdr:row>16</xdr:row>
          <xdr:rowOff>0</xdr:rowOff>
        </xdr:to>
        <xdr:sp macro="" textlink="">
          <xdr:nvSpPr>
            <xdr:cNvPr id="83972" name="Kontrollkästchen 2" hidden="1">
              <a:extLst>
                <a:ext uri="{63B3BB69-23CF-44E3-9099-C40C66FF867C}">
                  <a14:compatExt spid="_x0000_s83972"/>
                </a:ext>
                <a:ext uri="{FF2B5EF4-FFF2-40B4-BE49-F238E27FC236}">
                  <a16:creationId xmlns:a16="http://schemas.microsoft.com/office/drawing/2014/main" id="{00000000-0008-0000-0A00-000004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5</xdr:col>
          <xdr:colOff>219075</xdr:colOff>
          <xdr:row>16</xdr:row>
          <xdr:rowOff>0</xdr:rowOff>
        </xdr:to>
        <xdr:sp macro="" textlink="">
          <xdr:nvSpPr>
            <xdr:cNvPr id="83973" name="Kontrollkästchen 2" hidden="1">
              <a:extLst>
                <a:ext uri="{63B3BB69-23CF-44E3-9099-C40C66FF867C}">
                  <a14:compatExt spid="_x0000_s83973"/>
                </a:ext>
                <a:ext uri="{FF2B5EF4-FFF2-40B4-BE49-F238E27FC236}">
                  <a16:creationId xmlns:a16="http://schemas.microsoft.com/office/drawing/2014/main" id="{00000000-0008-0000-0A00-000005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6</xdr:col>
          <xdr:colOff>219075</xdr:colOff>
          <xdr:row>16</xdr:row>
          <xdr:rowOff>0</xdr:rowOff>
        </xdr:to>
        <xdr:sp macro="" textlink="">
          <xdr:nvSpPr>
            <xdr:cNvPr id="83974" name="Kontrollkästchen 2" hidden="1">
              <a:extLst>
                <a:ext uri="{63B3BB69-23CF-44E3-9099-C40C66FF867C}">
                  <a14:compatExt spid="_x0000_s83974"/>
                </a:ext>
                <a:ext uri="{FF2B5EF4-FFF2-40B4-BE49-F238E27FC236}">
                  <a16:creationId xmlns:a16="http://schemas.microsoft.com/office/drawing/2014/main" id="{00000000-0008-0000-0A00-000006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219075</xdr:colOff>
          <xdr:row>18</xdr:row>
          <xdr:rowOff>0</xdr:rowOff>
        </xdr:to>
        <xdr:sp macro="" textlink="">
          <xdr:nvSpPr>
            <xdr:cNvPr id="83975" name="Kontrollkästchen 2" hidden="1">
              <a:extLst>
                <a:ext uri="{63B3BB69-23CF-44E3-9099-C40C66FF867C}">
                  <a14:compatExt spid="_x0000_s83975"/>
                </a:ext>
                <a:ext uri="{FF2B5EF4-FFF2-40B4-BE49-F238E27FC236}">
                  <a16:creationId xmlns:a16="http://schemas.microsoft.com/office/drawing/2014/main" id="{00000000-0008-0000-0A00-000007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219075</xdr:colOff>
          <xdr:row>18</xdr:row>
          <xdr:rowOff>0</xdr:rowOff>
        </xdr:to>
        <xdr:sp macro="" textlink="">
          <xdr:nvSpPr>
            <xdr:cNvPr id="83976" name="Check Box 8" hidden="1">
              <a:extLst>
                <a:ext uri="{63B3BB69-23CF-44E3-9099-C40C66FF867C}">
                  <a14:compatExt spid="_x0000_s83976"/>
                </a:ext>
                <a:ext uri="{FF2B5EF4-FFF2-40B4-BE49-F238E27FC236}">
                  <a16:creationId xmlns:a16="http://schemas.microsoft.com/office/drawing/2014/main" id="{00000000-0008-0000-0A00-000008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219075</xdr:colOff>
          <xdr:row>18</xdr:row>
          <xdr:rowOff>0</xdr:rowOff>
        </xdr:to>
        <xdr:sp macro="" textlink="">
          <xdr:nvSpPr>
            <xdr:cNvPr id="83977" name="Check Box 9" hidden="1">
              <a:extLst>
                <a:ext uri="{63B3BB69-23CF-44E3-9099-C40C66FF867C}">
                  <a14:compatExt spid="_x0000_s83977"/>
                </a:ext>
                <a:ext uri="{FF2B5EF4-FFF2-40B4-BE49-F238E27FC236}">
                  <a16:creationId xmlns:a16="http://schemas.microsoft.com/office/drawing/2014/main" id="{00000000-0008-0000-0A00-000009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4</xdr:col>
          <xdr:colOff>219075</xdr:colOff>
          <xdr:row>18</xdr:row>
          <xdr:rowOff>0</xdr:rowOff>
        </xdr:to>
        <xdr:sp macro="" textlink="">
          <xdr:nvSpPr>
            <xdr:cNvPr id="83978" name="Check Box 10" hidden="1">
              <a:extLst>
                <a:ext uri="{63B3BB69-23CF-44E3-9099-C40C66FF867C}">
                  <a14:compatExt spid="_x0000_s83978"/>
                </a:ext>
                <a:ext uri="{FF2B5EF4-FFF2-40B4-BE49-F238E27FC236}">
                  <a16:creationId xmlns:a16="http://schemas.microsoft.com/office/drawing/2014/main" id="{00000000-0008-0000-0A00-00000A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5</xdr:col>
          <xdr:colOff>219075</xdr:colOff>
          <xdr:row>18</xdr:row>
          <xdr:rowOff>0</xdr:rowOff>
        </xdr:to>
        <xdr:sp macro="" textlink="">
          <xdr:nvSpPr>
            <xdr:cNvPr id="83979" name="Check Box 11" hidden="1">
              <a:extLst>
                <a:ext uri="{63B3BB69-23CF-44E3-9099-C40C66FF867C}">
                  <a14:compatExt spid="_x0000_s83979"/>
                </a:ext>
                <a:ext uri="{FF2B5EF4-FFF2-40B4-BE49-F238E27FC236}">
                  <a16:creationId xmlns:a16="http://schemas.microsoft.com/office/drawing/2014/main" id="{00000000-0008-0000-0A00-00000B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6</xdr:col>
          <xdr:colOff>219075</xdr:colOff>
          <xdr:row>18</xdr:row>
          <xdr:rowOff>0</xdr:rowOff>
        </xdr:to>
        <xdr:sp macro="" textlink="">
          <xdr:nvSpPr>
            <xdr:cNvPr id="83980" name="Check Box 12" hidden="1">
              <a:extLst>
                <a:ext uri="{63B3BB69-23CF-44E3-9099-C40C66FF867C}">
                  <a14:compatExt spid="_x0000_s83980"/>
                </a:ext>
                <a:ext uri="{FF2B5EF4-FFF2-40B4-BE49-F238E27FC236}">
                  <a16:creationId xmlns:a16="http://schemas.microsoft.com/office/drawing/2014/main" id="{00000000-0008-0000-0A00-00000C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219075</xdr:colOff>
          <xdr:row>24</xdr:row>
          <xdr:rowOff>0</xdr:rowOff>
        </xdr:to>
        <xdr:sp macro="" textlink="">
          <xdr:nvSpPr>
            <xdr:cNvPr id="83981" name="Kontrollkästchen 2" hidden="1">
              <a:extLst>
                <a:ext uri="{63B3BB69-23CF-44E3-9099-C40C66FF867C}">
                  <a14:compatExt spid="_x0000_s83981"/>
                </a:ext>
                <a:ext uri="{FF2B5EF4-FFF2-40B4-BE49-F238E27FC236}">
                  <a16:creationId xmlns:a16="http://schemas.microsoft.com/office/drawing/2014/main" id="{00000000-0008-0000-0A00-00000D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219075</xdr:colOff>
          <xdr:row>24</xdr:row>
          <xdr:rowOff>0</xdr:rowOff>
        </xdr:to>
        <xdr:sp macro="" textlink="">
          <xdr:nvSpPr>
            <xdr:cNvPr id="83982" name="Check Box 14" hidden="1">
              <a:extLst>
                <a:ext uri="{63B3BB69-23CF-44E3-9099-C40C66FF867C}">
                  <a14:compatExt spid="_x0000_s83982"/>
                </a:ext>
                <a:ext uri="{FF2B5EF4-FFF2-40B4-BE49-F238E27FC236}">
                  <a16:creationId xmlns:a16="http://schemas.microsoft.com/office/drawing/2014/main" id="{00000000-0008-0000-0A00-00000E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219075</xdr:colOff>
          <xdr:row>24</xdr:row>
          <xdr:rowOff>0</xdr:rowOff>
        </xdr:to>
        <xdr:sp macro="" textlink="">
          <xdr:nvSpPr>
            <xdr:cNvPr id="83983" name="Check Box 15" hidden="1">
              <a:extLst>
                <a:ext uri="{63B3BB69-23CF-44E3-9099-C40C66FF867C}">
                  <a14:compatExt spid="_x0000_s83983"/>
                </a:ext>
                <a:ext uri="{FF2B5EF4-FFF2-40B4-BE49-F238E27FC236}">
                  <a16:creationId xmlns:a16="http://schemas.microsoft.com/office/drawing/2014/main" id="{00000000-0008-0000-0A00-00000F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0</xdr:rowOff>
        </xdr:from>
        <xdr:to>
          <xdr:col>4</xdr:col>
          <xdr:colOff>219075</xdr:colOff>
          <xdr:row>24</xdr:row>
          <xdr:rowOff>0</xdr:rowOff>
        </xdr:to>
        <xdr:sp macro="" textlink="">
          <xdr:nvSpPr>
            <xdr:cNvPr id="83984" name="Check Box 16" hidden="1">
              <a:extLst>
                <a:ext uri="{63B3BB69-23CF-44E3-9099-C40C66FF867C}">
                  <a14:compatExt spid="_x0000_s83984"/>
                </a:ext>
                <a:ext uri="{FF2B5EF4-FFF2-40B4-BE49-F238E27FC236}">
                  <a16:creationId xmlns:a16="http://schemas.microsoft.com/office/drawing/2014/main" id="{00000000-0008-0000-0A00-000010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5</xdr:col>
          <xdr:colOff>219075</xdr:colOff>
          <xdr:row>24</xdr:row>
          <xdr:rowOff>0</xdr:rowOff>
        </xdr:to>
        <xdr:sp macro="" textlink="">
          <xdr:nvSpPr>
            <xdr:cNvPr id="83985" name="Check Box 17" hidden="1">
              <a:extLst>
                <a:ext uri="{63B3BB69-23CF-44E3-9099-C40C66FF867C}">
                  <a14:compatExt spid="_x0000_s83985"/>
                </a:ext>
                <a:ext uri="{FF2B5EF4-FFF2-40B4-BE49-F238E27FC236}">
                  <a16:creationId xmlns:a16="http://schemas.microsoft.com/office/drawing/2014/main" id="{00000000-0008-0000-0A00-000011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6</xdr:col>
          <xdr:colOff>219075</xdr:colOff>
          <xdr:row>24</xdr:row>
          <xdr:rowOff>0</xdr:rowOff>
        </xdr:to>
        <xdr:sp macro="" textlink="">
          <xdr:nvSpPr>
            <xdr:cNvPr id="83986" name="Check Box 18" hidden="1">
              <a:extLst>
                <a:ext uri="{63B3BB69-23CF-44E3-9099-C40C66FF867C}">
                  <a14:compatExt spid="_x0000_s83986"/>
                </a:ext>
                <a:ext uri="{FF2B5EF4-FFF2-40B4-BE49-F238E27FC236}">
                  <a16:creationId xmlns:a16="http://schemas.microsoft.com/office/drawing/2014/main" id="{00000000-0008-0000-0A00-000012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219075</xdr:colOff>
          <xdr:row>24</xdr:row>
          <xdr:rowOff>0</xdr:rowOff>
        </xdr:to>
        <xdr:sp macro="" textlink="">
          <xdr:nvSpPr>
            <xdr:cNvPr id="83987" name="Kontrollkästchen 2" hidden="1">
              <a:extLst>
                <a:ext uri="{63B3BB69-23CF-44E3-9099-C40C66FF867C}">
                  <a14:compatExt spid="_x0000_s83987"/>
                </a:ext>
                <a:ext uri="{FF2B5EF4-FFF2-40B4-BE49-F238E27FC236}">
                  <a16:creationId xmlns:a16="http://schemas.microsoft.com/office/drawing/2014/main" id="{00000000-0008-0000-0A00-000013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219075</xdr:colOff>
          <xdr:row>24</xdr:row>
          <xdr:rowOff>0</xdr:rowOff>
        </xdr:to>
        <xdr:sp macro="" textlink="">
          <xdr:nvSpPr>
            <xdr:cNvPr id="83988" name="Check Box 20" hidden="1">
              <a:extLst>
                <a:ext uri="{63B3BB69-23CF-44E3-9099-C40C66FF867C}">
                  <a14:compatExt spid="_x0000_s83988"/>
                </a:ext>
                <a:ext uri="{FF2B5EF4-FFF2-40B4-BE49-F238E27FC236}">
                  <a16:creationId xmlns:a16="http://schemas.microsoft.com/office/drawing/2014/main" id="{00000000-0008-0000-0A00-000014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219075</xdr:colOff>
          <xdr:row>24</xdr:row>
          <xdr:rowOff>0</xdr:rowOff>
        </xdr:to>
        <xdr:sp macro="" textlink="">
          <xdr:nvSpPr>
            <xdr:cNvPr id="83989" name="Check Box 21" hidden="1">
              <a:extLst>
                <a:ext uri="{63B3BB69-23CF-44E3-9099-C40C66FF867C}">
                  <a14:compatExt spid="_x0000_s83989"/>
                </a:ext>
                <a:ext uri="{FF2B5EF4-FFF2-40B4-BE49-F238E27FC236}">
                  <a16:creationId xmlns:a16="http://schemas.microsoft.com/office/drawing/2014/main" id="{00000000-0008-0000-0A00-000015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0</xdr:rowOff>
        </xdr:from>
        <xdr:to>
          <xdr:col>4</xdr:col>
          <xdr:colOff>219075</xdr:colOff>
          <xdr:row>24</xdr:row>
          <xdr:rowOff>0</xdr:rowOff>
        </xdr:to>
        <xdr:sp macro="" textlink="">
          <xdr:nvSpPr>
            <xdr:cNvPr id="83990" name="Check Box 22" hidden="1">
              <a:extLst>
                <a:ext uri="{63B3BB69-23CF-44E3-9099-C40C66FF867C}">
                  <a14:compatExt spid="_x0000_s83990"/>
                </a:ext>
                <a:ext uri="{FF2B5EF4-FFF2-40B4-BE49-F238E27FC236}">
                  <a16:creationId xmlns:a16="http://schemas.microsoft.com/office/drawing/2014/main" id="{00000000-0008-0000-0A00-000016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5</xdr:col>
          <xdr:colOff>219075</xdr:colOff>
          <xdr:row>24</xdr:row>
          <xdr:rowOff>0</xdr:rowOff>
        </xdr:to>
        <xdr:sp macro="" textlink="">
          <xdr:nvSpPr>
            <xdr:cNvPr id="83991" name="Check Box 23" hidden="1">
              <a:extLst>
                <a:ext uri="{63B3BB69-23CF-44E3-9099-C40C66FF867C}">
                  <a14:compatExt spid="_x0000_s83991"/>
                </a:ext>
                <a:ext uri="{FF2B5EF4-FFF2-40B4-BE49-F238E27FC236}">
                  <a16:creationId xmlns:a16="http://schemas.microsoft.com/office/drawing/2014/main" id="{00000000-0008-0000-0A00-000017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6</xdr:col>
          <xdr:colOff>219075</xdr:colOff>
          <xdr:row>24</xdr:row>
          <xdr:rowOff>0</xdr:rowOff>
        </xdr:to>
        <xdr:sp macro="" textlink="">
          <xdr:nvSpPr>
            <xdr:cNvPr id="83992" name="Check Box 24" hidden="1">
              <a:extLst>
                <a:ext uri="{63B3BB69-23CF-44E3-9099-C40C66FF867C}">
                  <a14:compatExt spid="_x0000_s83992"/>
                </a:ext>
                <a:ext uri="{FF2B5EF4-FFF2-40B4-BE49-F238E27FC236}">
                  <a16:creationId xmlns:a16="http://schemas.microsoft.com/office/drawing/2014/main" id="{00000000-0008-0000-0A00-000018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219075</xdr:colOff>
          <xdr:row>26</xdr:row>
          <xdr:rowOff>0</xdr:rowOff>
        </xdr:to>
        <xdr:sp macro="" textlink="">
          <xdr:nvSpPr>
            <xdr:cNvPr id="83993" name="Kontrollkästchen 2" hidden="1">
              <a:extLst>
                <a:ext uri="{63B3BB69-23CF-44E3-9099-C40C66FF867C}">
                  <a14:compatExt spid="_x0000_s83993"/>
                </a:ext>
                <a:ext uri="{FF2B5EF4-FFF2-40B4-BE49-F238E27FC236}">
                  <a16:creationId xmlns:a16="http://schemas.microsoft.com/office/drawing/2014/main" id="{00000000-0008-0000-0A00-000019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219075</xdr:colOff>
          <xdr:row>26</xdr:row>
          <xdr:rowOff>0</xdr:rowOff>
        </xdr:to>
        <xdr:sp macro="" textlink="">
          <xdr:nvSpPr>
            <xdr:cNvPr id="83994" name="Check Box 26" hidden="1">
              <a:extLst>
                <a:ext uri="{63B3BB69-23CF-44E3-9099-C40C66FF867C}">
                  <a14:compatExt spid="_x0000_s83994"/>
                </a:ext>
                <a:ext uri="{FF2B5EF4-FFF2-40B4-BE49-F238E27FC236}">
                  <a16:creationId xmlns:a16="http://schemas.microsoft.com/office/drawing/2014/main" id="{00000000-0008-0000-0A00-00001A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219075</xdr:colOff>
          <xdr:row>26</xdr:row>
          <xdr:rowOff>0</xdr:rowOff>
        </xdr:to>
        <xdr:sp macro="" textlink="">
          <xdr:nvSpPr>
            <xdr:cNvPr id="83995" name="Check Box 27" hidden="1">
              <a:extLst>
                <a:ext uri="{63B3BB69-23CF-44E3-9099-C40C66FF867C}">
                  <a14:compatExt spid="_x0000_s83995"/>
                </a:ext>
                <a:ext uri="{FF2B5EF4-FFF2-40B4-BE49-F238E27FC236}">
                  <a16:creationId xmlns:a16="http://schemas.microsoft.com/office/drawing/2014/main" id="{00000000-0008-0000-0A00-00001B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219075</xdr:colOff>
          <xdr:row>26</xdr:row>
          <xdr:rowOff>0</xdr:rowOff>
        </xdr:to>
        <xdr:sp macro="" textlink="">
          <xdr:nvSpPr>
            <xdr:cNvPr id="83996" name="Check Box 28" hidden="1">
              <a:extLst>
                <a:ext uri="{63B3BB69-23CF-44E3-9099-C40C66FF867C}">
                  <a14:compatExt spid="_x0000_s83996"/>
                </a:ext>
                <a:ext uri="{FF2B5EF4-FFF2-40B4-BE49-F238E27FC236}">
                  <a16:creationId xmlns:a16="http://schemas.microsoft.com/office/drawing/2014/main" id="{00000000-0008-0000-0A00-00001C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5</xdr:col>
          <xdr:colOff>219075</xdr:colOff>
          <xdr:row>26</xdr:row>
          <xdr:rowOff>0</xdr:rowOff>
        </xdr:to>
        <xdr:sp macro="" textlink="">
          <xdr:nvSpPr>
            <xdr:cNvPr id="83997" name="Check Box 29" hidden="1">
              <a:extLst>
                <a:ext uri="{63B3BB69-23CF-44E3-9099-C40C66FF867C}">
                  <a14:compatExt spid="_x0000_s83997"/>
                </a:ext>
                <a:ext uri="{FF2B5EF4-FFF2-40B4-BE49-F238E27FC236}">
                  <a16:creationId xmlns:a16="http://schemas.microsoft.com/office/drawing/2014/main" id="{00000000-0008-0000-0A00-00001D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6</xdr:col>
          <xdr:colOff>219075</xdr:colOff>
          <xdr:row>26</xdr:row>
          <xdr:rowOff>0</xdr:rowOff>
        </xdr:to>
        <xdr:sp macro="" textlink="">
          <xdr:nvSpPr>
            <xdr:cNvPr id="83998" name="Check Box 30" hidden="1">
              <a:extLst>
                <a:ext uri="{63B3BB69-23CF-44E3-9099-C40C66FF867C}">
                  <a14:compatExt spid="_x0000_s83998"/>
                </a:ext>
                <a:ext uri="{FF2B5EF4-FFF2-40B4-BE49-F238E27FC236}">
                  <a16:creationId xmlns:a16="http://schemas.microsoft.com/office/drawing/2014/main" id="{00000000-0008-0000-0A00-00001E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219075</xdr:colOff>
          <xdr:row>28</xdr:row>
          <xdr:rowOff>0</xdr:rowOff>
        </xdr:to>
        <xdr:sp macro="" textlink="">
          <xdr:nvSpPr>
            <xdr:cNvPr id="83999" name="Kontrollkästchen 2" hidden="1">
              <a:extLst>
                <a:ext uri="{63B3BB69-23CF-44E3-9099-C40C66FF867C}">
                  <a14:compatExt spid="_x0000_s83999"/>
                </a:ext>
                <a:ext uri="{FF2B5EF4-FFF2-40B4-BE49-F238E27FC236}">
                  <a16:creationId xmlns:a16="http://schemas.microsoft.com/office/drawing/2014/main" id="{00000000-0008-0000-0A00-00001F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219075</xdr:colOff>
          <xdr:row>28</xdr:row>
          <xdr:rowOff>0</xdr:rowOff>
        </xdr:to>
        <xdr:sp macro="" textlink="">
          <xdr:nvSpPr>
            <xdr:cNvPr id="84000" name="Check Box 32" hidden="1">
              <a:extLst>
                <a:ext uri="{63B3BB69-23CF-44E3-9099-C40C66FF867C}">
                  <a14:compatExt spid="_x0000_s84000"/>
                </a:ext>
                <a:ext uri="{FF2B5EF4-FFF2-40B4-BE49-F238E27FC236}">
                  <a16:creationId xmlns:a16="http://schemas.microsoft.com/office/drawing/2014/main" id="{00000000-0008-0000-0A00-000020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219075</xdr:colOff>
          <xdr:row>28</xdr:row>
          <xdr:rowOff>0</xdr:rowOff>
        </xdr:to>
        <xdr:sp macro="" textlink="">
          <xdr:nvSpPr>
            <xdr:cNvPr id="84001" name="Check Box 33" hidden="1">
              <a:extLst>
                <a:ext uri="{63B3BB69-23CF-44E3-9099-C40C66FF867C}">
                  <a14:compatExt spid="_x0000_s84001"/>
                </a:ext>
                <a:ext uri="{FF2B5EF4-FFF2-40B4-BE49-F238E27FC236}">
                  <a16:creationId xmlns:a16="http://schemas.microsoft.com/office/drawing/2014/main" id="{00000000-0008-0000-0A00-000021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0</xdr:rowOff>
        </xdr:from>
        <xdr:to>
          <xdr:col>4</xdr:col>
          <xdr:colOff>219075</xdr:colOff>
          <xdr:row>28</xdr:row>
          <xdr:rowOff>0</xdr:rowOff>
        </xdr:to>
        <xdr:sp macro="" textlink="">
          <xdr:nvSpPr>
            <xdr:cNvPr id="84002" name="Check Box 34" hidden="1">
              <a:extLst>
                <a:ext uri="{63B3BB69-23CF-44E3-9099-C40C66FF867C}">
                  <a14:compatExt spid="_x0000_s84002"/>
                </a:ext>
                <a:ext uri="{FF2B5EF4-FFF2-40B4-BE49-F238E27FC236}">
                  <a16:creationId xmlns:a16="http://schemas.microsoft.com/office/drawing/2014/main" id="{00000000-0008-0000-0A00-000022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5</xdr:col>
          <xdr:colOff>219075</xdr:colOff>
          <xdr:row>28</xdr:row>
          <xdr:rowOff>0</xdr:rowOff>
        </xdr:to>
        <xdr:sp macro="" textlink="">
          <xdr:nvSpPr>
            <xdr:cNvPr id="84003" name="Check Box 35" hidden="1">
              <a:extLst>
                <a:ext uri="{63B3BB69-23CF-44E3-9099-C40C66FF867C}">
                  <a14:compatExt spid="_x0000_s84003"/>
                </a:ext>
                <a:ext uri="{FF2B5EF4-FFF2-40B4-BE49-F238E27FC236}">
                  <a16:creationId xmlns:a16="http://schemas.microsoft.com/office/drawing/2014/main" id="{00000000-0008-0000-0A00-000023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6</xdr:col>
          <xdr:colOff>219075</xdr:colOff>
          <xdr:row>28</xdr:row>
          <xdr:rowOff>0</xdr:rowOff>
        </xdr:to>
        <xdr:sp macro="" textlink="">
          <xdr:nvSpPr>
            <xdr:cNvPr id="84004" name="Check Box 36" hidden="1">
              <a:extLst>
                <a:ext uri="{63B3BB69-23CF-44E3-9099-C40C66FF867C}">
                  <a14:compatExt spid="_x0000_s84004"/>
                </a:ext>
                <a:ext uri="{FF2B5EF4-FFF2-40B4-BE49-F238E27FC236}">
                  <a16:creationId xmlns:a16="http://schemas.microsoft.com/office/drawing/2014/main" id="{00000000-0008-0000-0A00-000024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219075</xdr:colOff>
          <xdr:row>30</xdr:row>
          <xdr:rowOff>0</xdr:rowOff>
        </xdr:to>
        <xdr:sp macro="" textlink="">
          <xdr:nvSpPr>
            <xdr:cNvPr id="84005" name="Kontrollkästchen 2" hidden="1">
              <a:extLst>
                <a:ext uri="{63B3BB69-23CF-44E3-9099-C40C66FF867C}">
                  <a14:compatExt spid="_x0000_s84005"/>
                </a:ext>
                <a:ext uri="{FF2B5EF4-FFF2-40B4-BE49-F238E27FC236}">
                  <a16:creationId xmlns:a16="http://schemas.microsoft.com/office/drawing/2014/main" id="{00000000-0008-0000-0A00-000025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219075</xdr:colOff>
          <xdr:row>30</xdr:row>
          <xdr:rowOff>0</xdr:rowOff>
        </xdr:to>
        <xdr:sp macro="" textlink="">
          <xdr:nvSpPr>
            <xdr:cNvPr id="84006" name="Check Box 38" hidden="1">
              <a:extLst>
                <a:ext uri="{63B3BB69-23CF-44E3-9099-C40C66FF867C}">
                  <a14:compatExt spid="_x0000_s84006"/>
                </a:ext>
                <a:ext uri="{FF2B5EF4-FFF2-40B4-BE49-F238E27FC236}">
                  <a16:creationId xmlns:a16="http://schemas.microsoft.com/office/drawing/2014/main" id="{00000000-0008-0000-0A00-000026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219075</xdr:colOff>
          <xdr:row>30</xdr:row>
          <xdr:rowOff>0</xdr:rowOff>
        </xdr:to>
        <xdr:sp macro="" textlink="">
          <xdr:nvSpPr>
            <xdr:cNvPr id="84007" name="Check Box 39" hidden="1">
              <a:extLst>
                <a:ext uri="{63B3BB69-23CF-44E3-9099-C40C66FF867C}">
                  <a14:compatExt spid="_x0000_s84007"/>
                </a:ext>
                <a:ext uri="{FF2B5EF4-FFF2-40B4-BE49-F238E27FC236}">
                  <a16:creationId xmlns:a16="http://schemas.microsoft.com/office/drawing/2014/main" id="{00000000-0008-0000-0A00-000027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0</xdr:rowOff>
        </xdr:from>
        <xdr:to>
          <xdr:col>4</xdr:col>
          <xdr:colOff>219075</xdr:colOff>
          <xdr:row>30</xdr:row>
          <xdr:rowOff>0</xdr:rowOff>
        </xdr:to>
        <xdr:sp macro="" textlink="">
          <xdr:nvSpPr>
            <xdr:cNvPr id="84008" name="Check Box 40" hidden="1">
              <a:extLst>
                <a:ext uri="{63B3BB69-23CF-44E3-9099-C40C66FF867C}">
                  <a14:compatExt spid="_x0000_s84008"/>
                </a:ext>
                <a:ext uri="{FF2B5EF4-FFF2-40B4-BE49-F238E27FC236}">
                  <a16:creationId xmlns:a16="http://schemas.microsoft.com/office/drawing/2014/main" id="{00000000-0008-0000-0A00-000028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5</xdr:col>
          <xdr:colOff>219075</xdr:colOff>
          <xdr:row>30</xdr:row>
          <xdr:rowOff>0</xdr:rowOff>
        </xdr:to>
        <xdr:sp macro="" textlink="">
          <xdr:nvSpPr>
            <xdr:cNvPr id="84009" name="Check Box 41" hidden="1">
              <a:extLst>
                <a:ext uri="{63B3BB69-23CF-44E3-9099-C40C66FF867C}">
                  <a14:compatExt spid="_x0000_s84009"/>
                </a:ext>
                <a:ext uri="{FF2B5EF4-FFF2-40B4-BE49-F238E27FC236}">
                  <a16:creationId xmlns:a16="http://schemas.microsoft.com/office/drawing/2014/main" id="{00000000-0008-0000-0A00-000029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6</xdr:col>
          <xdr:colOff>219075</xdr:colOff>
          <xdr:row>30</xdr:row>
          <xdr:rowOff>0</xdr:rowOff>
        </xdr:to>
        <xdr:sp macro="" textlink="">
          <xdr:nvSpPr>
            <xdr:cNvPr id="84010" name="Check Box 42" hidden="1">
              <a:extLst>
                <a:ext uri="{63B3BB69-23CF-44E3-9099-C40C66FF867C}">
                  <a14:compatExt spid="_x0000_s84010"/>
                </a:ext>
                <a:ext uri="{FF2B5EF4-FFF2-40B4-BE49-F238E27FC236}">
                  <a16:creationId xmlns:a16="http://schemas.microsoft.com/office/drawing/2014/main" id="{00000000-0008-0000-0A00-00002A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219075</xdr:colOff>
          <xdr:row>34</xdr:row>
          <xdr:rowOff>0</xdr:rowOff>
        </xdr:to>
        <xdr:sp macro="" textlink="">
          <xdr:nvSpPr>
            <xdr:cNvPr id="84011" name="Kontrollkästchen 2" hidden="1">
              <a:extLst>
                <a:ext uri="{63B3BB69-23CF-44E3-9099-C40C66FF867C}">
                  <a14:compatExt spid="_x0000_s84011"/>
                </a:ext>
                <a:ext uri="{FF2B5EF4-FFF2-40B4-BE49-F238E27FC236}">
                  <a16:creationId xmlns:a16="http://schemas.microsoft.com/office/drawing/2014/main" id="{00000000-0008-0000-0A00-00002B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219075</xdr:colOff>
          <xdr:row>34</xdr:row>
          <xdr:rowOff>0</xdr:rowOff>
        </xdr:to>
        <xdr:sp macro="" textlink="">
          <xdr:nvSpPr>
            <xdr:cNvPr id="84012" name="Check Box 44" hidden="1">
              <a:extLst>
                <a:ext uri="{63B3BB69-23CF-44E3-9099-C40C66FF867C}">
                  <a14:compatExt spid="_x0000_s84012"/>
                </a:ext>
                <a:ext uri="{FF2B5EF4-FFF2-40B4-BE49-F238E27FC236}">
                  <a16:creationId xmlns:a16="http://schemas.microsoft.com/office/drawing/2014/main" id="{00000000-0008-0000-0A00-00002C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219075</xdr:colOff>
          <xdr:row>34</xdr:row>
          <xdr:rowOff>0</xdr:rowOff>
        </xdr:to>
        <xdr:sp macro="" textlink="">
          <xdr:nvSpPr>
            <xdr:cNvPr id="84013" name="Check Box 45" hidden="1">
              <a:extLst>
                <a:ext uri="{63B3BB69-23CF-44E3-9099-C40C66FF867C}">
                  <a14:compatExt spid="_x0000_s84013"/>
                </a:ext>
                <a:ext uri="{FF2B5EF4-FFF2-40B4-BE49-F238E27FC236}">
                  <a16:creationId xmlns:a16="http://schemas.microsoft.com/office/drawing/2014/main" id="{00000000-0008-0000-0A00-00002D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0</xdr:rowOff>
        </xdr:from>
        <xdr:to>
          <xdr:col>4</xdr:col>
          <xdr:colOff>219075</xdr:colOff>
          <xdr:row>34</xdr:row>
          <xdr:rowOff>0</xdr:rowOff>
        </xdr:to>
        <xdr:sp macro="" textlink="">
          <xdr:nvSpPr>
            <xdr:cNvPr id="84014" name="Check Box 46" hidden="1">
              <a:extLst>
                <a:ext uri="{63B3BB69-23CF-44E3-9099-C40C66FF867C}">
                  <a14:compatExt spid="_x0000_s84014"/>
                </a:ext>
                <a:ext uri="{FF2B5EF4-FFF2-40B4-BE49-F238E27FC236}">
                  <a16:creationId xmlns:a16="http://schemas.microsoft.com/office/drawing/2014/main" id="{00000000-0008-0000-0A00-00002E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5</xdr:col>
          <xdr:colOff>219075</xdr:colOff>
          <xdr:row>34</xdr:row>
          <xdr:rowOff>0</xdr:rowOff>
        </xdr:to>
        <xdr:sp macro="" textlink="">
          <xdr:nvSpPr>
            <xdr:cNvPr id="84015" name="Check Box 47" hidden="1">
              <a:extLst>
                <a:ext uri="{63B3BB69-23CF-44E3-9099-C40C66FF867C}">
                  <a14:compatExt spid="_x0000_s84015"/>
                </a:ext>
                <a:ext uri="{FF2B5EF4-FFF2-40B4-BE49-F238E27FC236}">
                  <a16:creationId xmlns:a16="http://schemas.microsoft.com/office/drawing/2014/main" id="{00000000-0008-0000-0A00-00002F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6</xdr:col>
          <xdr:colOff>219075</xdr:colOff>
          <xdr:row>34</xdr:row>
          <xdr:rowOff>0</xdr:rowOff>
        </xdr:to>
        <xdr:sp macro="" textlink="">
          <xdr:nvSpPr>
            <xdr:cNvPr id="84016" name="Check Box 48" hidden="1">
              <a:extLst>
                <a:ext uri="{63B3BB69-23CF-44E3-9099-C40C66FF867C}">
                  <a14:compatExt spid="_x0000_s84016"/>
                </a:ext>
                <a:ext uri="{FF2B5EF4-FFF2-40B4-BE49-F238E27FC236}">
                  <a16:creationId xmlns:a16="http://schemas.microsoft.com/office/drawing/2014/main" id="{00000000-0008-0000-0A00-000030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219075</xdr:colOff>
          <xdr:row>20</xdr:row>
          <xdr:rowOff>0</xdr:rowOff>
        </xdr:to>
        <xdr:sp macro="" textlink="">
          <xdr:nvSpPr>
            <xdr:cNvPr id="84018" name="Kontrollkästchen 2" hidden="1">
              <a:extLst>
                <a:ext uri="{63B3BB69-23CF-44E3-9099-C40C66FF867C}">
                  <a14:compatExt spid="_x0000_s84018"/>
                </a:ext>
                <a:ext uri="{FF2B5EF4-FFF2-40B4-BE49-F238E27FC236}">
                  <a16:creationId xmlns:a16="http://schemas.microsoft.com/office/drawing/2014/main" id="{00000000-0008-0000-0A00-000032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219075</xdr:colOff>
          <xdr:row>20</xdr:row>
          <xdr:rowOff>0</xdr:rowOff>
        </xdr:to>
        <xdr:sp macro="" textlink="">
          <xdr:nvSpPr>
            <xdr:cNvPr id="84019" name="Check Box 51" hidden="1">
              <a:extLst>
                <a:ext uri="{63B3BB69-23CF-44E3-9099-C40C66FF867C}">
                  <a14:compatExt spid="_x0000_s84019"/>
                </a:ext>
                <a:ext uri="{FF2B5EF4-FFF2-40B4-BE49-F238E27FC236}">
                  <a16:creationId xmlns:a16="http://schemas.microsoft.com/office/drawing/2014/main" id="{00000000-0008-0000-0A00-000033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219075</xdr:colOff>
          <xdr:row>20</xdr:row>
          <xdr:rowOff>0</xdr:rowOff>
        </xdr:to>
        <xdr:sp macro="" textlink="">
          <xdr:nvSpPr>
            <xdr:cNvPr id="84020" name="Check Box 52" hidden="1">
              <a:extLst>
                <a:ext uri="{63B3BB69-23CF-44E3-9099-C40C66FF867C}">
                  <a14:compatExt spid="_x0000_s84020"/>
                </a:ext>
                <a:ext uri="{FF2B5EF4-FFF2-40B4-BE49-F238E27FC236}">
                  <a16:creationId xmlns:a16="http://schemas.microsoft.com/office/drawing/2014/main" id="{00000000-0008-0000-0A00-000034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4</xdr:col>
          <xdr:colOff>219075</xdr:colOff>
          <xdr:row>20</xdr:row>
          <xdr:rowOff>0</xdr:rowOff>
        </xdr:to>
        <xdr:sp macro="" textlink="">
          <xdr:nvSpPr>
            <xdr:cNvPr id="84021" name="Check Box 53" hidden="1">
              <a:extLst>
                <a:ext uri="{63B3BB69-23CF-44E3-9099-C40C66FF867C}">
                  <a14:compatExt spid="_x0000_s84021"/>
                </a:ext>
                <a:ext uri="{FF2B5EF4-FFF2-40B4-BE49-F238E27FC236}">
                  <a16:creationId xmlns:a16="http://schemas.microsoft.com/office/drawing/2014/main" id="{00000000-0008-0000-0A00-000035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5</xdr:col>
          <xdr:colOff>219075</xdr:colOff>
          <xdr:row>20</xdr:row>
          <xdr:rowOff>0</xdr:rowOff>
        </xdr:to>
        <xdr:sp macro="" textlink="">
          <xdr:nvSpPr>
            <xdr:cNvPr id="84022" name="Check Box 54" hidden="1">
              <a:extLst>
                <a:ext uri="{63B3BB69-23CF-44E3-9099-C40C66FF867C}">
                  <a14:compatExt spid="_x0000_s84022"/>
                </a:ext>
                <a:ext uri="{FF2B5EF4-FFF2-40B4-BE49-F238E27FC236}">
                  <a16:creationId xmlns:a16="http://schemas.microsoft.com/office/drawing/2014/main" id="{00000000-0008-0000-0A00-000036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0</xdr:rowOff>
        </xdr:from>
        <xdr:to>
          <xdr:col>6</xdr:col>
          <xdr:colOff>219075</xdr:colOff>
          <xdr:row>20</xdr:row>
          <xdr:rowOff>0</xdr:rowOff>
        </xdr:to>
        <xdr:sp macro="" textlink="">
          <xdr:nvSpPr>
            <xdr:cNvPr id="84023" name="Check Box 55" hidden="1">
              <a:extLst>
                <a:ext uri="{63B3BB69-23CF-44E3-9099-C40C66FF867C}">
                  <a14:compatExt spid="_x0000_s84023"/>
                </a:ext>
                <a:ext uri="{FF2B5EF4-FFF2-40B4-BE49-F238E27FC236}">
                  <a16:creationId xmlns:a16="http://schemas.microsoft.com/office/drawing/2014/main" id="{00000000-0008-0000-0A00-000037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59</xdr:row>
          <xdr:rowOff>0</xdr:rowOff>
        </xdr:from>
        <xdr:to>
          <xdr:col>3</xdr:col>
          <xdr:colOff>219075</xdr:colOff>
          <xdr:row>60</xdr:row>
          <xdr:rowOff>0</xdr:rowOff>
        </xdr:to>
        <xdr:sp macro="" textlink="">
          <xdr:nvSpPr>
            <xdr:cNvPr id="84026" name="Check Box 58" hidden="1">
              <a:extLst>
                <a:ext uri="{63B3BB69-23CF-44E3-9099-C40C66FF867C}">
                  <a14:compatExt spid="_x0000_s84026"/>
                </a:ext>
                <a:ext uri="{FF2B5EF4-FFF2-40B4-BE49-F238E27FC236}">
                  <a16:creationId xmlns:a16="http://schemas.microsoft.com/office/drawing/2014/main" id="{00000000-0008-0000-0A00-00003A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219075</xdr:colOff>
          <xdr:row>32</xdr:row>
          <xdr:rowOff>0</xdr:rowOff>
        </xdr:to>
        <xdr:sp macro="" textlink="">
          <xdr:nvSpPr>
            <xdr:cNvPr id="84039" name="Check Box 71" hidden="1">
              <a:extLst>
                <a:ext uri="{63B3BB69-23CF-44E3-9099-C40C66FF867C}">
                  <a14:compatExt spid="_x0000_s84039"/>
                </a:ext>
                <a:ext uri="{FF2B5EF4-FFF2-40B4-BE49-F238E27FC236}">
                  <a16:creationId xmlns:a16="http://schemas.microsoft.com/office/drawing/2014/main" id="{00000000-0008-0000-0A00-000047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219075</xdr:colOff>
          <xdr:row>32</xdr:row>
          <xdr:rowOff>0</xdr:rowOff>
        </xdr:to>
        <xdr:sp macro="" textlink="">
          <xdr:nvSpPr>
            <xdr:cNvPr id="84040" name="Check Box 72" hidden="1">
              <a:extLst>
                <a:ext uri="{63B3BB69-23CF-44E3-9099-C40C66FF867C}">
                  <a14:compatExt spid="_x0000_s84040"/>
                </a:ext>
                <a:ext uri="{FF2B5EF4-FFF2-40B4-BE49-F238E27FC236}">
                  <a16:creationId xmlns:a16="http://schemas.microsoft.com/office/drawing/2014/main" id="{00000000-0008-0000-0A00-000048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219075</xdr:colOff>
          <xdr:row>32</xdr:row>
          <xdr:rowOff>0</xdr:rowOff>
        </xdr:to>
        <xdr:sp macro="" textlink="">
          <xdr:nvSpPr>
            <xdr:cNvPr id="84041" name="Check Box 73" hidden="1">
              <a:extLst>
                <a:ext uri="{63B3BB69-23CF-44E3-9099-C40C66FF867C}">
                  <a14:compatExt spid="_x0000_s84041"/>
                </a:ext>
                <a:ext uri="{FF2B5EF4-FFF2-40B4-BE49-F238E27FC236}">
                  <a16:creationId xmlns:a16="http://schemas.microsoft.com/office/drawing/2014/main" id="{00000000-0008-0000-0A00-000049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4</xdr:col>
          <xdr:colOff>219075</xdr:colOff>
          <xdr:row>32</xdr:row>
          <xdr:rowOff>0</xdr:rowOff>
        </xdr:to>
        <xdr:sp macro="" textlink="">
          <xdr:nvSpPr>
            <xdr:cNvPr id="84042" name="Check Box 74" hidden="1">
              <a:extLst>
                <a:ext uri="{63B3BB69-23CF-44E3-9099-C40C66FF867C}">
                  <a14:compatExt spid="_x0000_s84042"/>
                </a:ext>
                <a:ext uri="{FF2B5EF4-FFF2-40B4-BE49-F238E27FC236}">
                  <a16:creationId xmlns:a16="http://schemas.microsoft.com/office/drawing/2014/main" id="{00000000-0008-0000-0A00-00004A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5</xdr:col>
          <xdr:colOff>219075</xdr:colOff>
          <xdr:row>32</xdr:row>
          <xdr:rowOff>0</xdr:rowOff>
        </xdr:to>
        <xdr:sp macro="" textlink="">
          <xdr:nvSpPr>
            <xdr:cNvPr id="84043" name="Check Box 75" hidden="1">
              <a:extLst>
                <a:ext uri="{63B3BB69-23CF-44E3-9099-C40C66FF867C}">
                  <a14:compatExt spid="_x0000_s84043"/>
                </a:ext>
                <a:ext uri="{FF2B5EF4-FFF2-40B4-BE49-F238E27FC236}">
                  <a16:creationId xmlns:a16="http://schemas.microsoft.com/office/drawing/2014/main" id="{00000000-0008-0000-0A00-00004B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0</xdr:rowOff>
        </xdr:from>
        <xdr:to>
          <xdr:col>6</xdr:col>
          <xdr:colOff>219075</xdr:colOff>
          <xdr:row>32</xdr:row>
          <xdr:rowOff>0</xdr:rowOff>
        </xdr:to>
        <xdr:sp macro="" textlink="">
          <xdr:nvSpPr>
            <xdr:cNvPr id="84044" name="Check Box 76" hidden="1">
              <a:extLst>
                <a:ext uri="{63B3BB69-23CF-44E3-9099-C40C66FF867C}">
                  <a14:compatExt spid="_x0000_s84044"/>
                </a:ext>
                <a:ext uri="{FF2B5EF4-FFF2-40B4-BE49-F238E27FC236}">
                  <a16:creationId xmlns:a16="http://schemas.microsoft.com/office/drawing/2014/main" id="{00000000-0008-0000-0A00-00004C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1</xdr:col>
          <xdr:colOff>219075</xdr:colOff>
          <xdr:row>112</xdr:row>
          <xdr:rowOff>0</xdr:rowOff>
        </xdr:to>
        <xdr:sp macro="" textlink="">
          <xdr:nvSpPr>
            <xdr:cNvPr id="84082" name="Check Box 114" hidden="1">
              <a:extLst>
                <a:ext uri="{63B3BB69-23CF-44E3-9099-C40C66FF867C}">
                  <a14:compatExt spid="_x0000_s84082"/>
                </a:ext>
                <a:ext uri="{FF2B5EF4-FFF2-40B4-BE49-F238E27FC236}">
                  <a16:creationId xmlns:a16="http://schemas.microsoft.com/office/drawing/2014/main" id="{00000000-0008-0000-0A00-000072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2</xdr:col>
          <xdr:colOff>219075</xdr:colOff>
          <xdr:row>114</xdr:row>
          <xdr:rowOff>0</xdr:rowOff>
        </xdr:to>
        <xdr:sp macro="" textlink="">
          <xdr:nvSpPr>
            <xdr:cNvPr id="84083" name="Check Box 115" hidden="1">
              <a:extLst>
                <a:ext uri="{63B3BB69-23CF-44E3-9099-C40C66FF867C}">
                  <a14:compatExt spid="_x0000_s84083"/>
                </a:ext>
                <a:ext uri="{FF2B5EF4-FFF2-40B4-BE49-F238E27FC236}">
                  <a16:creationId xmlns:a16="http://schemas.microsoft.com/office/drawing/2014/main" id="{00000000-0008-0000-0A00-000073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115</xdr:row>
          <xdr:rowOff>0</xdr:rowOff>
        </xdr:from>
        <xdr:to>
          <xdr:col>3</xdr:col>
          <xdr:colOff>219075</xdr:colOff>
          <xdr:row>116</xdr:row>
          <xdr:rowOff>0</xdr:rowOff>
        </xdr:to>
        <xdr:sp macro="" textlink="">
          <xdr:nvSpPr>
            <xdr:cNvPr id="84084" name="Check Box 116" hidden="1">
              <a:extLst>
                <a:ext uri="{63B3BB69-23CF-44E3-9099-C40C66FF867C}">
                  <a14:compatExt spid="_x0000_s84084"/>
                </a:ext>
                <a:ext uri="{FF2B5EF4-FFF2-40B4-BE49-F238E27FC236}">
                  <a16:creationId xmlns:a16="http://schemas.microsoft.com/office/drawing/2014/main" id="{00000000-0008-0000-0A00-000074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117</xdr:row>
          <xdr:rowOff>0</xdr:rowOff>
        </xdr:from>
        <xdr:to>
          <xdr:col>4</xdr:col>
          <xdr:colOff>219075</xdr:colOff>
          <xdr:row>118</xdr:row>
          <xdr:rowOff>0</xdr:rowOff>
        </xdr:to>
        <xdr:sp macro="" textlink="">
          <xdr:nvSpPr>
            <xdr:cNvPr id="84085" name="Check Box 117" hidden="1">
              <a:extLst>
                <a:ext uri="{63B3BB69-23CF-44E3-9099-C40C66FF867C}">
                  <a14:compatExt spid="_x0000_s84085"/>
                </a:ext>
                <a:ext uri="{FF2B5EF4-FFF2-40B4-BE49-F238E27FC236}">
                  <a16:creationId xmlns:a16="http://schemas.microsoft.com/office/drawing/2014/main" id="{00000000-0008-0000-0A00-000075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119</xdr:row>
          <xdr:rowOff>0</xdr:rowOff>
        </xdr:from>
        <xdr:to>
          <xdr:col>5</xdr:col>
          <xdr:colOff>219075</xdr:colOff>
          <xdr:row>120</xdr:row>
          <xdr:rowOff>0</xdr:rowOff>
        </xdr:to>
        <xdr:sp macro="" textlink="">
          <xdr:nvSpPr>
            <xdr:cNvPr id="84086" name="Check Box 118" hidden="1">
              <a:extLst>
                <a:ext uri="{63B3BB69-23CF-44E3-9099-C40C66FF867C}">
                  <a14:compatExt spid="_x0000_s84086"/>
                </a:ext>
                <a:ext uri="{FF2B5EF4-FFF2-40B4-BE49-F238E27FC236}">
                  <a16:creationId xmlns:a16="http://schemas.microsoft.com/office/drawing/2014/main" id="{00000000-0008-0000-0A00-000076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121</xdr:row>
          <xdr:rowOff>0</xdr:rowOff>
        </xdr:from>
        <xdr:to>
          <xdr:col>6</xdr:col>
          <xdr:colOff>219075</xdr:colOff>
          <xdr:row>122</xdr:row>
          <xdr:rowOff>0</xdr:rowOff>
        </xdr:to>
        <xdr:sp macro="" textlink="">
          <xdr:nvSpPr>
            <xdr:cNvPr id="84087" name="Check Box 119" hidden="1">
              <a:extLst>
                <a:ext uri="{63B3BB69-23CF-44E3-9099-C40C66FF867C}">
                  <a14:compatExt spid="_x0000_s84087"/>
                </a:ext>
                <a:ext uri="{FF2B5EF4-FFF2-40B4-BE49-F238E27FC236}">
                  <a16:creationId xmlns:a16="http://schemas.microsoft.com/office/drawing/2014/main" id="{00000000-0008-0000-0A00-000077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1</xdr:col>
          <xdr:colOff>219075</xdr:colOff>
          <xdr:row>42</xdr:row>
          <xdr:rowOff>0</xdr:rowOff>
        </xdr:to>
        <xdr:sp macro="" textlink="">
          <xdr:nvSpPr>
            <xdr:cNvPr id="84088" name="Check Box 120" hidden="1">
              <a:extLst>
                <a:ext uri="{63B3BB69-23CF-44E3-9099-C40C66FF867C}">
                  <a14:compatExt spid="_x0000_s84088"/>
                </a:ext>
                <a:ext uri="{FF2B5EF4-FFF2-40B4-BE49-F238E27FC236}">
                  <a16:creationId xmlns:a16="http://schemas.microsoft.com/office/drawing/2014/main" id="{00000000-0008-0000-0A00-000078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2</xdr:col>
          <xdr:colOff>219075</xdr:colOff>
          <xdr:row>42</xdr:row>
          <xdr:rowOff>0</xdr:rowOff>
        </xdr:to>
        <xdr:sp macro="" textlink="">
          <xdr:nvSpPr>
            <xdr:cNvPr id="84089" name="Check Box 121" hidden="1">
              <a:extLst>
                <a:ext uri="{63B3BB69-23CF-44E3-9099-C40C66FF867C}">
                  <a14:compatExt spid="_x0000_s84089"/>
                </a:ext>
                <a:ext uri="{FF2B5EF4-FFF2-40B4-BE49-F238E27FC236}">
                  <a16:creationId xmlns:a16="http://schemas.microsoft.com/office/drawing/2014/main" id="{00000000-0008-0000-0A00-000079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219075</xdr:colOff>
          <xdr:row>42</xdr:row>
          <xdr:rowOff>0</xdr:rowOff>
        </xdr:to>
        <xdr:sp macro="" textlink="">
          <xdr:nvSpPr>
            <xdr:cNvPr id="84090" name="Check Box 122" hidden="1">
              <a:extLst>
                <a:ext uri="{63B3BB69-23CF-44E3-9099-C40C66FF867C}">
                  <a14:compatExt spid="_x0000_s84090"/>
                </a:ext>
                <a:ext uri="{FF2B5EF4-FFF2-40B4-BE49-F238E27FC236}">
                  <a16:creationId xmlns:a16="http://schemas.microsoft.com/office/drawing/2014/main" id="{00000000-0008-0000-0A00-00007A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0</xdr:rowOff>
        </xdr:from>
        <xdr:to>
          <xdr:col>4</xdr:col>
          <xdr:colOff>219075</xdr:colOff>
          <xdr:row>42</xdr:row>
          <xdr:rowOff>0</xdr:rowOff>
        </xdr:to>
        <xdr:sp macro="" textlink="">
          <xdr:nvSpPr>
            <xdr:cNvPr id="84091" name="Check Box 123" hidden="1">
              <a:extLst>
                <a:ext uri="{63B3BB69-23CF-44E3-9099-C40C66FF867C}">
                  <a14:compatExt spid="_x0000_s84091"/>
                </a:ext>
                <a:ext uri="{FF2B5EF4-FFF2-40B4-BE49-F238E27FC236}">
                  <a16:creationId xmlns:a16="http://schemas.microsoft.com/office/drawing/2014/main" id="{00000000-0008-0000-0A00-00007B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41</xdr:row>
          <xdr:rowOff>0</xdr:rowOff>
        </xdr:from>
        <xdr:to>
          <xdr:col>5</xdr:col>
          <xdr:colOff>219075</xdr:colOff>
          <xdr:row>42</xdr:row>
          <xdr:rowOff>0</xdr:rowOff>
        </xdr:to>
        <xdr:sp macro="" textlink="">
          <xdr:nvSpPr>
            <xdr:cNvPr id="84092" name="Check Box 124" hidden="1">
              <a:extLst>
                <a:ext uri="{63B3BB69-23CF-44E3-9099-C40C66FF867C}">
                  <a14:compatExt spid="_x0000_s84092"/>
                </a:ext>
                <a:ext uri="{FF2B5EF4-FFF2-40B4-BE49-F238E27FC236}">
                  <a16:creationId xmlns:a16="http://schemas.microsoft.com/office/drawing/2014/main" id="{00000000-0008-0000-0A00-00007C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0</xdr:rowOff>
        </xdr:from>
        <xdr:to>
          <xdr:col>6</xdr:col>
          <xdr:colOff>219075</xdr:colOff>
          <xdr:row>42</xdr:row>
          <xdr:rowOff>0</xdr:rowOff>
        </xdr:to>
        <xdr:sp macro="" textlink="">
          <xdr:nvSpPr>
            <xdr:cNvPr id="84093" name="Check Box 125" hidden="1">
              <a:extLst>
                <a:ext uri="{63B3BB69-23CF-44E3-9099-C40C66FF867C}">
                  <a14:compatExt spid="_x0000_s84093"/>
                </a:ext>
                <a:ext uri="{FF2B5EF4-FFF2-40B4-BE49-F238E27FC236}">
                  <a16:creationId xmlns:a16="http://schemas.microsoft.com/office/drawing/2014/main" id="{00000000-0008-0000-0A00-00007D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1</xdr:col>
          <xdr:colOff>219075</xdr:colOff>
          <xdr:row>40</xdr:row>
          <xdr:rowOff>0</xdr:rowOff>
        </xdr:to>
        <xdr:sp macro="" textlink="">
          <xdr:nvSpPr>
            <xdr:cNvPr id="84094" name="Check Box 126" hidden="1">
              <a:extLst>
                <a:ext uri="{63B3BB69-23CF-44E3-9099-C40C66FF867C}">
                  <a14:compatExt spid="_x0000_s84094"/>
                </a:ext>
                <a:ext uri="{FF2B5EF4-FFF2-40B4-BE49-F238E27FC236}">
                  <a16:creationId xmlns:a16="http://schemas.microsoft.com/office/drawing/2014/main" id="{00000000-0008-0000-0A00-00007E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2</xdr:col>
          <xdr:colOff>219075</xdr:colOff>
          <xdr:row>40</xdr:row>
          <xdr:rowOff>0</xdr:rowOff>
        </xdr:to>
        <xdr:sp macro="" textlink="">
          <xdr:nvSpPr>
            <xdr:cNvPr id="84095" name="Check Box 127" hidden="1">
              <a:extLst>
                <a:ext uri="{63B3BB69-23CF-44E3-9099-C40C66FF867C}">
                  <a14:compatExt spid="_x0000_s84095"/>
                </a:ext>
                <a:ext uri="{FF2B5EF4-FFF2-40B4-BE49-F238E27FC236}">
                  <a16:creationId xmlns:a16="http://schemas.microsoft.com/office/drawing/2014/main" id="{00000000-0008-0000-0A00-00007F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3</xdr:col>
          <xdr:colOff>219075</xdr:colOff>
          <xdr:row>40</xdr:row>
          <xdr:rowOff>0</xdr:rowOff>
        </xdr:to>
        <xdr:sp macro="" textlink="">
          <xdr:nvSpPr>
            <xdr:cNvPr id="84096" name="Check Box 128" hidden="1">
              <a:extLst>
                <a:ext uri="{63B3BB69-23CF-44E3-9099-C40C66FF867C}">
                  <a14:compatExt spid="_x0000_s84096"/>
                </a:ext>
                <a:ext uri="{FF2B5EF4-FFF2-40B4-BE49-F238E27FC236}">
                  <a16:creationId xmlns:a16="http://schemas.microsoft.com/office/drawing/2014/main" id="{00000000-0008-0000-0A00-000080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0</xdr:rowOff>
        </xdr:from>
        <xdr:to>
          <xdr:col>4</xdr:col>
          <xdr:colOff>219075</xdr:colOff>
          <xdr:row>40</xdr:row>
          <xdr:rowOff>0</xdr:rowOff>
        </xdr:to>
        <xdr:sp macro="" textlink="">
          <xdr:nvSpPr>
            <xdr:cNvPr id="84097" name="Check Box 129" hidden="1">
              <a:extLst>
                <a:ext uri="{63B3BB69-23CF-44E3-9099-C40C66FF867C}">
                  <a14:compatExt spid="_x0000_s84097"/>
                </a:ext>
                <a:ext uri="{FF2B5EF4-FFF2-40B4-BE49-F238E27FC236}">
                  <a16:creationId xmlns:a16="http://schemas.microsoft.com/office/drawing/2014/main" id="{00000000-0008-0000-0A00-000081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0</xdr:rowOff>
        </xdr:from>
        <xdr:to>
          <xdr:col>5</xdr:col>
          <xdr:colOff>219075</xdr:colOff>
          <xdr:row>40</xdr:row>
          <xdr:rowOff>0</xdr:rowOff>
        </xdr:to>
        <xdr:sp macro="" textlink="">
          <xdr:nvSpPr>
            <xdr:cNvPr id="84098" name="Check Box 130" hidden="1">
              <a:extLst>
                <a:ext uri="{63B3BB69-23CF-44E3-9099-C40C66FF867C}">
                  <a14:compatExt spid="_x0000_s84098"/>
                </a:ext>
                <a:ext uri="{FF2B5EF4-FFF2-40B4-BE49-F238E27FC236}">
                  <a16:creationId xmlns:a16="http://schemas.microsoft.com/office/drawing/2014/main" id="{00000000-0008-0000-0A00-000082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0</xdr:rowOff>
        </xdr:from>
        <xdr:to>
          <xdr:col>6</xdr:col>
          <xdr:colOff>219075</xdr:colOff>
          <xdr:row>40</xdr:row>
          <xdr:rowOff>0</xdr:rowOff>
        </xdr:to>
        <xdr:sp macro="" textlink="">
          <xdr:nvSpPr>
            <xdr:cNvPr id="84099" name="Check Box 131" hidden="1">
              <a:extLst>
                <a:ext uri="{63B3BB69-23CF-44E3-9099-C40C66FF867C}">
                  <a14:compatExt spid="_x0000_s84099"/>
                </a:ext>
                <a:ext uri="{FF2B5EF4-FFF2-40B4-BE49-F238E27FC236}">
                  <a16:creationId xmlns:a16="http://schemas.microsoft.com/office/drawing/2014/main" id="{00000000-0008-0000-0A00-000083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1</xdr:col>
          <xdr:colOff>219075</xdr:colOff>
          <xdr:row>38</xdr:row>
          <xdr:rowOff>0</xdr:rowOff>
        </xdr:to>
        <xdr:sp macro="" textlink="">
          <xdr:nvSpPr>
            <xdr:cNvPr id="84100" name="Check Box 132" hidden="1">
              <a:extLst>
                <a:ext uri="{63B3BB69-23CF-44E3-9099-C40C66FF867C}">
                  <a14:compatExt spid="_x0000_s84100"/>
                </a:ext>
                <a:ext uri="{FF2B5EF4-FFF2-40B4-BE49-F238E27FC236}">
                  <a16:creationId xmlns:a16="http://schemas.microsoft.com/office/drawing/2014/main" id="{00000000-0008-0000-0A00-000084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2</xdr:col>
          <xdr:colOff>219075</xdr:colOff>
          <xdr:row>38</xdr:row>
          <xdr:rowOff>0</xdr:rowOff>
        </xdr:to>
        <xdr:sp macro="" textlink="">
          <xdr:nvSpPr>
            <xdr:cNvPr id="84101" name="Check Box 133" hidden="1">
              <a:extLst>
                <a:ext uri="{63B3BB69-23CF-44E3-9099-C40C66FF867C}">
                  <a14:compatExt spid="_x0000_s84101"/>
                </a:ext>
                <a:ext uri="{FF2B5EF4-FFF2-40B4-BE49-F238E27FC236}">
                  <a16:creationId xmlns:a16="http://schemas.microsoft.com/office/drawing/2014/main" id="{00000000-0008-0000-0A00-000085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3</xdr:col>
          <xdr:colOff>219075</xdr:colOff>
          <xdr:row>38</xdr:row>
          <xdr:rowOff>0</xdr:rowOff>
        </xdr:to>
        <xdr:sp macro="" textlink="">
          <xdr:nvSpPr>
            <xdr:cNvPr id="84102" name="Check Box 134" hidden="1">
              <a:extLst>
                <a:ext uri="{63B3BB69-23CF-44E3-9099-C40C66FF867C}">
                  <a14:compatExt spid="_x0000_s84102"/>
                </a:ext>
                <a:ext uri="{FF2B5EF4-FFF2-40B4-BE49-F238E27FC236}">
                  <a16:creationId xmlns:a16="http://schemas.microsoft.com/office/drawing/2014/main" id="{00000000-0008-0000-0A00-000086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0</xdr:rowOff>
        </xdr:from>
        <xdr:to>
          <xdr:col>4</xdr:col>
          <xdr:colOff>219075</xdr:colOff>
          <xdr:row>38</xdr:row>
          <xdr:rowOff>0</xdr:rowOff>
        </xdr:to>
        <xdr:sp macro="" textlink="">
          <xdr:nvSpPr>
            <xdr:cNvPr id="84103" name="Check Box 135" hidden="1">
              <a:extLst>
                <a:ext uri="{63B3BB69-23CF-44E3-9099-C40C66FF867C}">
                  <a14:compatExt spid="_x0000_s84103"/>
                </a:ext>
                <a:ext uri="{FF2B5EF4-FFF2-40B4-BE49-F238E27FC236}">
                  <a16:creationId xmlns:a16="http://schemas.microsoft.com/office/drawing/2014/main" id="{00000000-0008-0000-0A00-000087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5</xdr:col>
          <xdr:colOff>219075</xdr:colOff>
          <xdr:row>38</xdr:row>
          <xdr:rowOff>0</xdr:rowOff>
        </xdr:to>
        <xdr:sp macro="" textlink="">
          <xdr:nvSpPr>
            <xdr:cNvPr id="84104" name="Check Box 136" hidden="1">
              <a:extLst>
                <a:ext uri="{63B3BB69-23CF-44E3-9099-C40C66FF867C}">
                  <a14:compatExt spid="_x0000_s84104"/>
                </a:ext>
                <a:ext uri="{FF2B5EF4-FFF2-40B4-BE49-F238E27FC236}">
                  <a16:creationId xmlns:a16="http://schemas.microsoft.com/office/drawing/2014/main" id="{00000000-0008-0000-0A00-000088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0</xdr:rowOff>
        </xdr:from>
        <xdr:to>
          <xdr:col>6</xdr:col>
          <xdr:colOff>219075</xdr:colOff>
          <xdr:row>38</xdr:row>
          <xdr:rowOff>0</xdr:rowOff>
        </xdr:to>
        <xdr:sp macro="" textlink="">
          <xdr:nvSpPr>
            <xdr:cNvPr id="84105" name="Check Box 137" hidden="1">
              <a:extLst>
                <a:ext uri="{63B3BB69-23CF-44E3-9099-C40C66FF867C}">
                  <a14:compatExt spid="_x0000_s84105"/>
                </a:ext>
                <a:ext uri="{FF2B5EF4-FFF2-40B4-BE49-F238E27FC236}">
                  <a16:creationId xmlns:a16="http://schemas.microsoft.com/office/drawing/2014/main" id="{00000000-0008-0000-0A00-000089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219075</xdr:colOff>
          <xdr:row>36</xdr:row>
          <xdr:rowOff>0</xdr:rowOff>
        </xdr:to>
        <xdr:sp macro="" textlink="">
          <xdr:nvSpPr>
            <xdr:cNvPr id="84106" name="Check Box 138" hidden="1">
              <a:extLst>
                <a:ext uri="{63B3BB69-23CF-44E3-9099-C40C66FF867C}">
                  <a14:compatExt spid="_x0000_s84106"/>
                </a:ext>
                <a:ext uri="{FF2B5EF4-FFF2-40B4-BE49-F238E27FC236}">
                  <a16:creationId xmlns:a16="http://schemas.microsoft.com/office/drawing/2014/main" id="{00000000-0008-0000-0A00-00008A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219075</xdr:colOff>
          <xdr:row>36</xdr:row>
          <xdr:rowOff>0</xdr:rowOff>
        </xdr:to>
        <xdr:sp macro="" textlink="">
          <xdr:nvSpPr>
            <xdr:cNvPr id="84107" name="Check Box 139" hidden="1">
              <a:extLst>
                <a:ext uri="{63B3BB69-23CF-44E3-9099-C40C66FF867C}">
                  <a14:compatExt spid="_x0000_s84107"/>
                </a:ext>
                <a:ext uri="{FF2B5EF4-FFF2-40B4-BE49-F238E27FC236}">
                  <a16:creationId xmlns:a16="http://schemas.microsoft.com/office/drawing/2014/main" id="{00000000-0008-0000-0A00-00008B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219075</xdr:colOff>
          <xdr:row>36</xdr:row>
          <xdr:rowOff>0</xdr:rowOff>
        </xdr:to>
        <xdr:sp macro="" textlink="">
          <xdr:nvSpPr>
            <xdr:cNvPr id="84108" name="Check Box 140" hidden="1">
              <a:extLst>
                <a:ext uri="{63B3BB69-23CF-44E3-9099-C40C66FF867C}">
                  <a14:compatExt spid="_x0000_s84108"/>
                </a:ext>
                <a:ext uri="{FF2B5EF4-FFF2-40B4-BE49-F238E27FC236}">
                  <a16:creationId xmlns:a16="http://schemas.microsoft.com/office/drawing/2014/main" id="{00000000-0008-0000-0A00-00008C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0</xdr:rowOff>
        </xdr:from>
        <xdr:to>
          <xdr:col>4</xdr:col>
          <xdr:colOff>219075</xdr:colOff>
          <xdr:row>36</xdr:row>
          <xdr:rowOff>0</xdr:rowOff>
        </xdr:to>
        <xdr:sp macro="" textlink="">
          <xdr:nvSpPr>
            <xdr:cNvPr id="84109" name="Check Box 141" hidden="1">
              <a:extLst>
                <a:ext uri="{63B3BB69-23CF-44E3-9099-C40C66FF867C}">
                  <a14:compatExt spid="_x0000_s84109"/>
                </a:ext>
                <a:ext uri="{FF2B5EF4-FFF2-40B4-BE49-F238E27FC236}">
                  <a16:creationId xmlns:a16="http://schemas.microsoft.com/office/drawing/2014/main" id="{00000000-0008-0000-0A00-00008D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5</xdr:col>
          <xdr:colOff>219075</xdr:colOff>
          <xdr:row>36</xdr:row>
          <xdr:rowOff>0</xdr:rowOff>
        </xdr:to>
        <xdr:sp macro="" textlink="">
          <xdr:nvSpPr>
            <xdr:cNvPr id="84110" name="Check Box 142" hidden="1">
              <a:extLst>
                <a:ext uri="{63B3BB69-23CF-44E3-9099-C40C66FF867C}">
                  <a14:compatExt spid="_x0000_s84110"/>
                </a:ext>
                <a:ext uri="{FF2B5EF4-FFF2-40B4-BE49-F238E27FC236}">
                  <a16:creationId xmlns:a16="http://schemas.microsoft.com/office/drawing/2014/main" id="{00000000-0008-0000-0A00-00008E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6</xdr:col>
          <xdr:colOff>219075</xdr:colOff>
          <xdr:row>36</xdr:row>
          <xdr:rowOff>0</xdr:rowOff>
        </xdr:to>
        <xdr:sp macro="" textlink="">
          <xdr:nvSpPr>
            <xdr:cNvPr id="84111" name="Check Box 143" hidden="1">
              <a:extLst>
                <a:ext uri="{63B3BB69-23CF-44E3-9099-C40C66FF867C}">
                  <a14:compatExt spid="_x0000_s84111"/>
                </a:ext>
                <a:ext uri="{FF2B5EF4-FFF2-40B4-BE49-F238E27FC236}">
                  <a16:creationId xmlns:a16="http://schemas.microsoft.com/office/drawing/2014/main" id="{00000000-0008-0000-0A00-00008F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219075</xdr:colOff>
          <xdr:row>22</xdr:row>
          <xdr:rowOff>0</xdr:rowOff>
        </xdr:to>
        <xdr:sp macro="" textlink="">
          <xdr:nvSpPr>
            <xdr:cNvPr id="84112" name="Check Box 144" hidden="1">
              <a:extLst>
                <a:ext uri="{63B3BB69-23CF-44E3-9099-C40C66FF867C}">
                  <a14:compatExt spid="_x0000_s84112"/>
                </a:ext>
                <a:ext uri="{FF2B5EF4-FFF2-40B4-BE49-F238E27FC236}">
                  <a16:creationId xmlns:a16="http://schemas.microsoft.com/office/drawing/2014/main" id="{00000000-0008-0000-0A00-000090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219075</xdr:colOff>
          <xdr:row>22</xdr:row>
          <xdr:rowOff>0</xdr:rowOff>
        </xdr:to>
        <xdr:sp macro="" textlink="">
          <xdr:nvSpPr>
            <xdr:cNvPr id="84113" name="Check Box 145" hidden="1">
              <a:extLst>
                <a:ext uri="{63B3BB69-23CF-44E3-9099-C40C66FF867C}">
                  <a14:compatExt spid="_x0000_s84113"/>
                </a:ext>
                <a:ext uri="{FF2B5EF4-FFF2-40B4-BE49-F238E27FC236}">
                  <a16:creationId xmlns:a16="http://schemas.microsoft.com/office/drawing/2014/main" id="{00000000-0008-0000-0A00-000091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219075</xdr:colOff>
          <xdr:row>22</xdr:row>
          <xdr:rowOff>0</xdr:rowOff>
        </xdr:to>
        <xdr:sp macro="" textlink="">
          <xdr:nvSpPr>
            <xdr:cNvPr id="84114" name="Check Box 146" hidden="1">
              <a:extLst>
                <a:ext uri="{63B3BB69-23CF-44E3-9099-C40C66FF867C}">
                  <a14:compatExt spid="_x0000_s84114"/>
                </a:ext>
                <a:ext uri="{FF2B5EF4-FFF2-40B4-BE49-F238E27FC236}">
                  <a16:creationId xmlns:a16="http://schemas.microsoft.com/office/drawing/2014/main" id="{00000000-0008-0000-0A00-000092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219075</xdr:colOff>
          <xdr:row>22</xdr:row>
          <xdr:rowOff>0</xdr:rowOff>
        </xdr:to>
        <xdr:sp macro="" textlink="">
          <xdr:nvSpPr>
            <xdr:cNvPr id="84115" name="Check Box 147" hidden="1">
              <a:extLst>
                <a:ext uri="{63B3BB69-23CF-44E3-9099-C40C66FF867C}">
                  <a14:compatExt spid="_x0000_s84115"/>
                </a:ext>
                <a:ext uri="{FF2B5EF4-FFF2-40B4-BE49-F238E27FC236}">
                  <a16:creationId xmlns:a16="http://schemas.microsoft.com/office/drawing/2014/main" id="{00000000-0008-0000-0A00-000093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219075</xdr:colOff>
          <xdr:row>22</xdr:row>
          <xdr:rowOff>0</xdr:rowOff>
        </xdr:to>
        <xdr:sp macro="" textlink="">
          <xdr:nvSpPr>
            <xdr:cNvPr id="84116" name="Check Box 148" hidden="1">
              <a:extLst>
                <a:ext uri="{63B3BB69-23CF-44E3-9099-C40C66FF867C}">
                  <a14:compatExt spid="_x0000_s84116"/>
                </a:ext>
                <a:ext uri="{FF2B5EF4-FFF2-40B4-BE49-F238E27FC236}">
                  <a16:creationId xmlns:a16="http://schemas.microsoft.com/office/drawing/2014/main" id="{00000000-0008-0000-0A00-000094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6</xdr:col>
          <xdr:colOff>219075</xdr:colOff>
          <xdr:row>22</xdr:row>
          <xdr:rowOff>0</xdr:rowOff>
        </xdr:to>
        <xdr:sp macro="" textlink="">
          <xdr:nvSpPr>
            <xdr:cNvPr id="84117" name="Check Box 149" hidden="1">
              <a:extLst>
                <a:ext uri="{63B3BB69-23CF-44E3-9099-C40C66FF867C}">
                  <a14:compatExt spid="_x0000_s84117"/>
                </a:ext>
                <a:ext uri="{FF2B5EF4-FFF2-40B4-BE49-F238E27FC236}">
                  <a16:creationId xmlns:a16="http://schemas.microsoft.com/office/drawing/2014/main" id="{00000000-0008-0000-0A00-000095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1</xdr:col>
          <xdr:colOff>219075</xdr:colOff>
          <xdr:row>70</xdr:row>
          <xdr:rowOff>0</xdr:rowOff>
        </xdr:to>
        <xdr:sp macro="" textlink="">
          <xdr:nvSpPr>
            <xdr:cNvPr id="84118" name="Check Box 150" hidden="1">
              <a:extLst>
                <a:ext uri="{63B3BB69-23CF-44E3-9099-C40C66FF867C}">
                  <a14:compatExt spid="_x0000_s84118"/>
                </a:ext>
                <a:ext uri="{FF2B5EF4-FFF2-40B4-BE49-F238E27FC236}">
                  <a16:creationId xmlns:a16="http://schemas.microsoft.com/office/drawing/2014/main" id="{00000000-0008-0000-0A00-000096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2</xdr:col>
          <xdr:colOff>219075</xdr:colOff>
          <xdr:row>72</xdr:row>
          <xdr:rowOff>0</xdr:rowOff>
        </xdr:to>
        <xdr:sp macro="" textlink="">
          <xdr:nvSpPr>
            <xdr:cNvPr id="84119" name="Check Box 151" hidden="1">
              <a:extLst>
                <a:ext uri="{63B3BB69-23CF-44E3-9099-C40C66FF867C}">
                  <a14:compatExt spid="_x0000_s84119"/>
                </a:ext>
                <a:ext uri="{FF2B5EF4-FFF2-40B4-BE49-F238E27FC236}">
                  <a16:creationId xmlns:a16="http://schemas.microsoft.com/office/drawing/2014/main" id="{00000000-0008-0000-0A00-000097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73</xdr:row>
          <xdr:rowOff>0</xdr:rowOff>
        </xdr:from>
        <xdr:to>
          <xdr:col>3</xdr:col>
          <xdr:colOff>219075</xdr:colOff>
          <xdr:row>74</xdr:row>
          <xdr:rowOff>0</xdr:rowOff>
        </xdr:to>
        <xdr:sp macro="" textlink="">
          <xdr:nvSpPr>
            <xdr:cNvPr id="84120" name="Check Box 152" hidden="1">
              <a:extLst>
                <a:ext uri="{63B3BB69-23CF-44E3-9099-C40C66FF867C}">
                  <a14:compatExt spid="_x0000_s84120"/>
                </a:ext>
                <a:ext uri="{FF2B5EF4-FFF2-40B4-BE49-F238E27FC236}">
                  <a16:creationId xmlns:a16="http://schemas.microsoft.com/office/drawing/2014/main" id="{00000000-0008-0000-0A00-000098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75</xdr:row>
          <xdr:rowOff>0</xdr:rowOff>
        </xdr:from>
        <xdr:to>
          <xdr:col>4</xdr:col>
          <xdr:colOff>219075</xdr:colOff>
          <xdr:row>76</xdr:row>
          <xdr:rowOff>0</xdr:rowOff>
        </xdr:to>
        <xdr:sp macro="" textlink="">
          <xdr:nvSpPr>
            <xdr:cNvPr id="84121" name="Check Box 153" hidden="1">
              <a:extLst>
                <a:ext uri="{63B3BB69-23CF-44E3-9099-C40C66FF867C}">
                  <a14:compatExt spid="_x0000_s84121"/>
                </a:ext>
                <a:ext uri="{FF2B5EF4-FFF2-40B4-BE49-F238E27FC236}">
                  <a16:creationId xmlns:a16="http://schemas.microsoft.com/office/drawing/2014/main" id="{00000000-0008-0000-0A00-000099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77</xdr:row>
          <xdr:rowOff>0</xdr:rowOff>
        </xdr:from>
        <xdr:to>
          <xdr:col>5</xdr:col>
          <xdr:colOff>219075</xdr:colOff>
          <xdr:row>78</xdr:row>
          <xdr:rowOff>0</xdr:rowOff>
        </xdr:to>
        <xdr:sp macro="" textlink="">
          <xdr:nvSpPr>
            <xdr:cNvPr id="84122" name="Check Box 154" hidden="1">
              <a:extLst>
                <a:ext uri="{63B3BB69-23CF-44E3-9099-C40C66FF867C}">
                  <a14:compatExt spid="_x0000_s84122"/>
                </a:ext>
                <a:ext uri="{FF2B5EF4-FFF2-40B4-BE49-F238E27FC236}">
                  <a16:creationId xmlns:a16="http://schemas.microsoft.com/office/drawing/2014/main" id="{00000000-0008-0000-0A00-00009A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0</xdr:rowOff>
        </xdr:from>
        <xdr:to>
          <xdr:col>6</xdr:col>
          <xdr:colOff>219075</xdr:colOff>
          <xdr:row>80</xdr:row>
          <xdr:rowOff>0</xdr:rowOff>
        </xdr:to>
        <xdr:sp macro="" textlink="">
          <xdr:nvSpPr>
            <xdr:cNvPr id="84123" name="Check Box 155" hidden="1">
              <a:extLst>
                <a:ext uri="{63B3BB69-23CF-44E3-9099-C40C66FF867C}">
                  <a14:compatExt spid="_x0000_s84123"/>
                </a:ext>
                <a:ext uri="{FF2B5EF4-FFF2-40B4-BE49-F238E27FC236}">
                  <a16:creationId xmlns:a16="http://schemas.microsoft.com/office/drawing/2014/main" id="{00000000-0008-0000-0A00-00009B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83</xdr:row>
          <xdr:rowOff>0</xdr:rowOff>
        </xdr:from>
        <xdr:to>
          <xdr:col>1</xdr:col>
          <xdr:colOff>219075</xdr:colOff>
          <xdr:row>84</xdr:row>
          <xdr:rowOff>0</xdr:rowOff>
        </xdr:to>
        <xdr:sp macro="" textlink="">
          <xdr:nvSpPr>
            <xdr:cNvPr id="84124" name="Check Box 156" hidden="1">
              <a:extLst>
                <a:ext uri="{63B3BB69-23CF-44E3-9099-C40C66FF867C}">
                  <a14:compatExt spid="_x0000_s84124"/>
                </a:ext>
                <a:ext uri="{FF2B5EF4-FFF2-40B4-BE49-F238E27FC236}">
                  <a16:creationId xmlns:a16="http://schemas.microsoft.com/office/drawing/2014/main" id="{00000000-0008-0000-0A00-00009C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85</xdr:row>
          <xdr:rowOff>0</xdr:rowOff>
        </xdr:from>
        <xdr:to>
          <xdr:col>2</xdr:col>
          <xdr:colOff>219075</xdr:colOff>
          <xdr:row>86</xdr:row>
          <xdr:rowOff>0</xdr:rowOff>
        </xdr:to>
        <xdr:sp macro="" textlink="">
          <xdr:nvSpPr>
            <xdr:cNvPr id="84125" name="Check Box 157" hidden="1">
              <a:extLst>
                <a:ext uri="{63B3BB69-23CF-44E3-9099-C40C66FF867C}">
                  <a14:compatExt spid="_x0000_s84125"/>
                </a:ext>
                <a:ext uri="{FF2B5EF4-FFF2-40B4-BE49-F238E27FC236}">
                  <a16:creationId xmlns:a16="http://schemas.microsoft.com/office/drawing/2014/main" id="{00000000-0008-0000-0A00-00009D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87</xdr:row>
          <xdr:rowOff>0</xdr:rowOff>
        </xdr:from>
        <xdr:to>
          <xdr:col>3</xdr:col>
          <xdr:colOff>219075</xdr:colOff>
          <xdr:row>88</xdr:row>
          <xdr:rowOff>0</xdr:rowOff>
        </xdr:to>
        <xdr:sp macro="" textlink="">
          <xdr:nvSpPr>
            <xdr:cNvPr id="84126" name="Check Box 158" hidden="1">
              <a:extLst>
                <a:ext uri="{63B3BB69-23CF-44E3-9099-C40C66FF867C}">
                  <a14:compatExt spid="_x0000_s84126"/>
                </a:ext>
                <a:ext uri="{FF2B5EF4-FFF2-40B4-BE49-F238E27FC236}">
                  <a16:creationId xmlns:a16="http://schemas.microsoft.com/office/drawing/2014/main" id="{00000000-0008-0000-0A00-00009E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89</xdr:row>
          <xdr:rowOff>0</xdr:rowOff>
        </xdr:from>
        <xdr:to>
          <xdr:col>4</xdr:col>
          <xdr:colOff>219075</xdr:colOff>
          <xdr:row>90</xdr:row>
          <xdr:rowOff>0</xdr:rowOff>
        </xdr:to>
        <xdr:sp macro="" textlink="">
          <xdr:nvSpPr>
            <xdr:cNvPr id="84127" name="Check Box 159" hidden="1">
              <a:extLst>
                <a:ext uri="{63B3BB69-23CF-44E3-9099-C40C66FF867C}">
                  <a14:compatExt spid="_x0000_s84127"/>
                </a:ext>
                <a:ext uri="{FF2B5EF4-FFF2-40B4-BE49-F238E27FC236}">
                  <a16:creationId xmlns:a16="http://schemas.microsoft.com/office/drawing/2014/main" id="{00000000-0008-0000-0A00-00009F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91</xdr:row>
          <xdr:rowOff>0</xdr:rowOff>
        </xdr:from>
        <xdr:to>
          <xdr:col>5</xdr:col>
          <xdr:colOff>219075</xdr:colOff>
          <xdr:row>92</xdr:row>
          <xdr:rowOff>0</xdr:rowOff>
        </xdr:to>
        <xdr:sp macro="" textlink="">
          <xdr:nvSpPr>
            <xdr:cNvPr id="84128" name="Check Box 160" hidden="1">
              <a:extLst>
                <a:ext uri="{63B3BB69-23CF-44E3-9099-C40C66FF867C}">
                  <a14:compatExt spid="_x0000_s84128"/>
                </a:ext>
                <a:ext uri="{FF2B5EF4-FFF2-40B4-BE49-F238E27FC236}">
                  <a16:creationId xmlns:a16="http://schemas.microsoft.com/office/drawing/2014/main" id="{00000000-0008-0000-0A00-0000A0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93</xdr:row>
          <xdr:rowOff>0</xdr:rowOff>
        </xdr:from>
        <xdr:to>
          <xdr:col>6</xdr:col>
          <xdr:colOff>219075</xdr:colOff>
          <xdr:row>94</xdr:row>
          <xdr:rowOff>0</xdr:rowOff>
        </xdr:to>
        <xdr:sp macro="" textlink="">
          <xdr:nvSpPr>
            <xdr:cNvPr id="84129" name="Check Box 161" hidden="1">
              <a:extLst>
                <a:ext uri="{63B3BB69-23CF-44E3-9099-C40C66FF867C}">
                  <a14:compatExt spid="_x0000_s84129"/>
                </a:ext>
                <a:ext uri="{FF2B5EF4-FFF2-40B4-BE49-F238E27FC236}">
                  <a16:creationId xmlns:a16="http://schemas.microsoft.com/office/drawing/2014/main" id="{00000000-0008-0000-0A00-0000A1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1</xdr:col>
          <xdr:colOff>219075</xdr:colOff>
          <xdr:row>98</xdr:row>
          <xdr:rowOff>0</xdr:rowOff>
        </xdr:to>
        <xdr:sp macro="" textlink="">
          <xdr:nvSpPr>
            <xdr:cNvPr id="84130" name="Check Box 162" hidden="1">
              <a:extLst>
                <a:ext uri="{63B3BB69-23CF-44E3-9099-C40C66FF867C}">
                  <a14:compatExt spid="_x0000_s84130"/>
                </a:ext>
                <a:ext uri="{FF2B5EF4-FFF2-40B4-BE49-F238E27FC236}">
                  <a16:creationId xmlns:a16="http://schemas.microsoft.com/office/drawing/2014/main" id="{00000000-0008-0000-0A00-0000A2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99</xdr:row>
          <xdr:rowOff>0</xdr:rowOff>
        </xdr:from>
        <xdr:to>
          <xdr:col>2</xdr:col>
          <xdr:colOff>219075</xdr:colOff>
          <xdr:row>100</xdr:row>
          <xdr:rowOff>0</xdr:rowOff>
        </xdr:to>
        <xdr:sp macro="" textlink="">
          <xdr:nvSpPr>
            <xdr:cNvPr id="84131" name="Check Box 163" hidden="1">
              <a:extLst>
                <a:ext uri="{63B3BB69-23CF-44E3-9099-C40C66FF867C}">
                  <a14:compatExt spid="_x0000_s84131"/>
                </a:ext>
                <a:ext uri="{FF2B5EF4-FFF2-40B4-BE49-F238E27FC236}">
                  <a16:creationId xmlns:a16="http://schemas.microsoft.com/office/drawing/2014/main" id="{00000000-0008-0000-0A00-0000A3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101</xdr:row>
          <xdr:rowOff>0</xdr:rowOff>
        </xdr:from>
        <xdr:to>
          <xdr:col>3</xdr:col>
          <xdr:colOff>219075</xdr:colOff>
          <xdr:row>102</xdr:row>
          <xdr:rowOff>0</xdr:rowOff>
        </xdr:to>
        <xdr:sp macro="" textlink="">
          <xdr:nvSpPr>
            <xdr:cNvPr id="84132" name="Check Box 164" hidden="1">
              <a:extLst>
                <a:ext uri="{63B3BB69-23CF-44E3-9099-C40C66FF867C}">
                  <a14:compatExt spid="_x0000_s84132"/>
                </a:ext>
                <a:ext uri="{FF2B5EF4-FFF2-40B4-BE49-F238E27FC236}">
                  <a16:creationId xmlns:a16="http://schemas.microsoft.com/office/drawing/2014/main" id="{00000000-0008-0000-0A00-0000A4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103</xdr:row>
          <xdr:rowOff>0</xdr:rowOff>
        </xdr:from>
        <xdr:to>
          <xdr:col>4</xdr:col>
          <xdr:colOff>219075</xdr:colOff>
          <xdr:row>104</xdr:row>
          <xdr:rowOff>0</xdr:rowOff>
        </xdr:to>
        <xdr:sp macro="" textlink="">
          <xdr:nvSpPr>
            <xdr:cNvPr id="84133" name="Check Box 165" hidden="1">
              <a:extLst>
                <a:ext uri="{63B3BB69-23CF-44E3-9099-C40C66FF867C}">
                  <a14:compatExt spid="_x0000_s84133"/>
                </a:ext>
                <a:ext uri="{FF2B5EF4-FFF2-40B4-BE49-F238E27FC236}">
                  <a16:creationId xmlns:a16="http://schemas.microsoft.com/office/drawing/2014/main" id="{00000000-0008-0000-0A00-0000A5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105</xdr:row>
          <xdr:rowOff>0</xdr:rowOff>
        </xdr:from>
        <xdr:to>
          <xdr:col>5</xdr:col>
          <xdr:colOff>219075</xdr:colOff>
          <xdr:row>106</xdr:row>
          <xdr:rowOff>0</xdr:rowOff>
        </xdr:to>
        <xdr:sp macro="" textlink="">
          <xdr:nvSpPr>
            <xdr:cNvPr id="84134" name="Check Box 166" hidden="1">
              <a:extLst>
                <a:ext uri="{63B3BB69-23CF-44E3-9099-C40C66FF867C}">
                  <a14:compatExt spid="_x0000_s84134"/>
                </a:ext>
                <a:ext uri="{FF2B5EF4-FFF2-40B4-BE49-F238E27FC236}">
                  <a16:creationId xmlns:a16="http://schemas.microsoft.com/office/drawing/2014/main" id="{00000000-0008-0000-0A00-0000A6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107</xdr:row>
          <xdr:rowOff>0</xdr:rowOff>
        </xdr:from>
        <xdr:to>
          <xdr:col>6</xdr:col>
          <xdr:colOff>219075</xdr:colOff>
          <xdr:row>108</xdr:row>
          <xdr:rowOff>0</xdr:rowOff>
        </xdr:to>
        <xdr:sp macro="" textlink="">
          <xdr:nvSpPr>
            <xdr:cNvPr id="84135" name="Check Box 167" hidden="1">
              <a:extLst>
                <a:ext uri="{63B3BB69-23CF-44E3-9099-C40C66FF867C}">
                  <a14:compatExt spid="_x0000_s84135"/>
                </a:ext>
                <a:ext uri="{FF2B5EF4-FFF2-40B4-BE49-F238E27FC236}">
                  <a16:creationId xmlns:a16="http://schemas.microsoft.com/office/drawing/2014/main" id="{00000000-0008-0000-0A00-0000A7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1</xdr:col>
          <xdr:colOff>219075</xdr:colOff>
          <xdr:row>56</xdr:row>
          <xdr:rowOff>0</xdr:rowOff>
        </xdr:to>
        <xdr:sp macro="" textlink="">
          <xdr:nvSpPr>
            <xdr:cNvPr id="84136" name="Check Box 168" hidden="1">
              <a:extLst>
                <a:ext uri="{63B3BB69-23CF-44E3-9099-C40C66FF867C}">
                  <a14:compatExt spid="_x0000_s84136"/>
                </a:ext>
                <a:ext uri="{FF2B5EF4-FFF2-40B4-BE49-F238E27FC236}">
                  <a16:creationId xmlns:a16="http://schemas.microsoft.com/office/drawing/2014/main" id="{00000000-0008-0000-0A00-0000A8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0</xdr:rowOff>
        </xdr:from>
        <xdr:to>
          <xdr:col>2</xdr:col>
          <xdr:colOff>219075</xdr:colOff>
          <xdr:row>58</xdr:row>
          <xdr:rowOff>0</xdr:rowOff>
        </xdr:to>
        <xdr:sp macro="" textlink="">
          <xdr:nvSpPr>
            <xdr:cNvPr id="84137" name="Check Box 169" hidden="1">
              <a:extLst>
                <a:ext uri="{63B3BB69-23CF-44E3-9099-C40C66FF867C}">
                  <a14:compatExt spid="_x0000_s84137"/>
                </a:ext>
                <a:ext uri="{FF2B5EF4-FFF2-40B4-BE49-F238E27FC236}">
                  <a16:creationId xmlns:a16="http://schemas.microsoft.com/office/drawing/2014/main" id="{00000000-0008-0000-0A00-0000A9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0</xdr:rowOff>
        </xdr:from>
        <xdr:to>
          <xdr:col>4</xdr:col>
          <xdr:colOff>219075</xdr:colOff>
          <xdr:row>62</xdr:row>
          <xdr:rowOff>0</xdr:rowOff>
        </xdr:to>
        <xdr:sp macro="" textlink="">
          <xdr:nvSpPr>
            <xdr:cNvPr id="84138" name="Check Box 170" hidden="1">
              <a:extLst>
                <a:ext uri="{63B3BB69-23CF-44E3-9099-C40C66FF867C}">
                  <a14:compatExt spid="_x0000_s84138"/>
                </a:ext>
                <a:ext uri="{FF2B5EF4-FFF2-40B4-BE49-F238E27FC236}">
                  <a16:creationId xmlns:a16="http://schemas.microsoft.com/office/drawing/2014/main" id="{00000000-0008-0000-0A00-0000AA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0</xdr:rowOff>
        </xdr:from>
        <xdr:to>
          <xdr:col>5</xdr:col>
          <xdr:colOff>219075</xdr:colOff>
          <xdr:row>64</xdr:row>
          <xdr:rowOff>0</xdr:rowOff>
        </xdr:to>
        <xdr:sp macro="" textlink="">
          <xdr:nvSpPr>
            <xdr:cNvPr id="84139" name="Check Box 171" hidden="1">
              <a:extLst>
                <a:ext uri="{63B3BB69-23CF-44E3-9099-C40C66FF867C}">
                  <a14:compatExt spid="_x0000_s84139"/>
                </a:ext>
                <a:ext uri="{FF2B5EF4-FFF2-40B4-BE49-F238E27FC236}">
                  <a16:creationId xmlns:a16="http://schemas.microsoft.com/office/drawing/2014/main" id="{00000000-0008-0000-0A00-0000AB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65</xdr:row>
          <xdr:rowOff>0</xdr:rowOff>
        </xdr:from>
        <xdr:to>
          <xdr:col>6</xdr:col>
          <xdr:colOff>219075</xdr:colOff>
          <xdr:row>66</xdr:row>
          <xdr:rowOff>0</xdr:rowOff>
        </xdr:to>
        <xdr:sp macro="" textlink="">
          <xdr:nvSpPr>
            <xdr:cNvPr id="84140" name="Check Box 172" hidden="1">
              <a:extLst>
                <a:ext uri="{63B3BB69-23CF-44E3-9099-C40C66FF867C}">
                  <a14:compatExt spid="_x0000_s84140"/>
                </a:ext>
                <a:ext uri="{FF2B5EF4-FFF2-40B4-BE49-F238E27FC236}">
                  <a16:creationId xmlns:a16="http://schemas.microsoft.com/office/drawing/2014/main" id="{00000000-0008-0000-0A00-0000AC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3</xdr:col>
          <xdr:colOff>0</xdr:colOff>
          <xdr:row>32</xdr:row>
          <xdr:rowOff>9525</xdr:rowOff>
        </xdr:to>
        <xdr:sp macro="" textlink="">
          <xdr:nvSpPr>
            <xdr:cNvPr id="28678" name="Check Box 6" descr="3 Fahrstreifen" hidden="1">
              <a:extLst>
                <a:ext uri="{63B3BB69-23CF-44E3-9099-C40C66FF867C}">
                  <a14:compatExt spid="_x0000_s28678"/>
                </a:ext>
                <a:ext uri="{FF2B5EF4-FFF2-40B4-BE49-F238E27FC236}">
                  <a16:creationId xmlns:a16="http://schemas.microsoft.com/office/drawing/2014/main" id="{00000000-0008-0000-0B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3</xdr:col>
          <xdr:colOff>0</xdr:colOff>
          <xdr:row>31</xdr:row>
          <xdr:rowOff>9525</xdr:rowOff>
        </xdr:to>
        <xdr:sp macro="" textlink="">
          <xdr:nvSpPr>
            <xdr:cNvPr id="28679" name="Check Box 7" descr="3 Fahrstreifen" hidden="1">
              <a:extLst>
                <a:ext uri="{63B3BB69-23CF-44E3-9099-C40C66FF867C}">
                  <a14:compatExt spid="_x0000_s28679"/>
                </a:ext>
                <a:ext uri="{FF2B5EF4-FFF2-40B4-BE49-F238E27FC236}">
                  <a16:creationId xmlns:a16="http://schemas.microsoft.com/office/drawing/2014/main" id="{00000000-0008-0000-0B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3</xdr:col>
          <xdr:colOff>0</xdr:colOff>
          <xdr:row>47</xdr:row>
          <xdr:rowOff>9525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B00-00001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3</xdr:col>
          <xdr:colOff>0</xdr:colOff>
          <xdr:row>48</xdr:row>
          <xdr:rowOff>28575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B00-00001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49</xdr:row>
          <xdr:rowOff>28575</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B00-00001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4</xdr:col>
          <xdr:colOff>0</xdr:colOff>
          <xdr:row>36</xdr:row>
          <xdr:rowOff>0</xdr:rowOff>
        </xdr:to>
        <xdr:sp macro="" textlink="">
          <xdr:nvSpPr>
            <xdr:cNvPr id="28699" name="Check Box 27" descr="3 Fahrstreifen" hidden="1">
              <a:extLst>
                <a:ext uri="{63B3BB69-23CF-44E3-9099-C40C66FF867C}">
                  <a14:compatExt spid="_x0000_s28699"/>
                </a:ext>
                <a:ext uri="{FF2B5EF4-FFF2-40B4-BE49-F238E27FC236}">
                  <a16:creationId xmlns:a16="http://schemas.microsoft.com/office/drawing/2014/main" id="{00000000-0008-0000-0B00-00001B70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4</xdr:col>
          <xdr:colOff>0</xdr:colOff>
          <xdr:row>37</xdr:row>
          <xdr:rowOff>0</xdr:rowOff>
        </xdr:to>
        <xdr:sp macro="" textlink="">
          <xdr:nvSpPr>
            <xdr:cNvPr id="28700" name="Check Box 28" descr="3 Fahrstreifen" hidden="1">
              <a:extLst>
                <a:ext uri="{63B3BB69-23CF-44E3-9099-C40C66FF867C}">
                  <a14:compatExt spid="_x0000_s28700"/>
                </a:ext>
                <a:ext uri="{FF2B5EF4-FFF2-40B4-BE49-F238E27FC236}">
                  <a16:creationId xmlns:a16="http://schemas.microsoft.com/office/drawing/2014/main" id="{00000000-0008-0000-0B00-00001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3</xdr:col>
          <xdr:colOff>0</xdr:colOff>
          <xdr:row>33</xdr:row>
          <xdr:rowOff>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B00-00001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B00-00001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0</xdr:colOff>
          <xdr:row>57</xdr:row>
          <xdr:rowOff>0</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B00-00001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0</xdr:colOff>
          <xdr:row>16</xdr:row>
          <xdr:rowOff>190500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B00-00002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0</xdr:colOff>
          <xdr:row>30</xdr:row>
          <xdr:rowOff>9525</xdr:rowOff>
        </xdr:to>
        <xdr:sp macro="" textlink="">
          <xdr:nvSpPr>
            <xdr:cNvPr id="28707" name="Check Box 35" descr="3 Fahrstreifen" hidden="1">
              <a:extLst>
                <a:ext uri="{63B3BB69-23CF-44E3-9099-C40C66FF867C}">
                  <a14:compatExt spid="_x0000_s28707"/>
                </a:ext>
                <a:ext uri="{FF2B5EF4-FFF2-40B4-BE49-F238E27FC236}">
                  <a16:creationId xmlns:a16="http://schemas.microsoft.com/office/drawing/2014/main" id="{00000000-0008-0000-0B00-00002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4</xdr:col>
          <xdr:colOff>0</xdr:colOff>
          <xdr:row>34</xdr:row>
          <xdr:rowOff>0</xdr:rowOff>
        </xdr:to>
        <xdr:sp macro="" textlink="">
          <xdr:nvSpPr>
            <xdr:cNvPr id="28719" name="Check Box 47" descr="3 Fahrstreifen" hidden="1">
              <a:extLst>
                <a:ext uri="{63B3BB69-23CF-44E3-9099-C40C66FF867C}">
                  <a14:compatExt spid="_x0000_s28719"/>
                </a:ext>
                <a:ext uri="{FF2B5EF4-FFF2-40B4-BE49-F238E27FC236}">
                  <a16:creationId xmlns:a16="http://schemas.microsoft.com/office/drawing/2014/main" id="{00000000-0008-0000-0B00-00002F70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104775</xdr:colOff>
          <xdr:row>17</xdr:row>
          <xdr:rowOff>0</xdr:rowOff>
        </xdr:from>
        <xdr:to>
          <xdr:col>6</xdr:col>
          <xdr:colOff>47625</xdr:colOff>
          <xdr:row>18</xdr:row>
          <xdr:rowOff>0</xdr:rowOff>
        </xdr:to>
        <xdr:sp macro="" textlink="">
          <xdr:nvSpPr>
            <xdr:cNvPr id="66561" name="Check Box 1" descr="3 Fahrstreifen" hidden="1">
              <a:extLst>
                <a:ext uri="{63B3BB69-23CF-44E3-9099-C40C66FF867C}">
                  <a14:compatExt spid="_x0000_s66561"/>
                </a:ext>
                <a:ext uri="{FF2B5EF4-FFF2-40B4-BE49-F238E27FC236}">
                  <a16:creationId xmlns:a16="http://schemas.microsoft.com/office/drawing/2014/main" id="{00000000-0008-0000-0D00-00000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18</xdr:row>
          <xdr:rowOff>0</xdr:rowOff>
        </xdr:from>
        <xdr:to>
          <xdr:col>6</xdr:col>
          <xdr:colOff>47625</xdr:colOff>
          <xdr:row>19</xdr:row>
          <xdr:rowOff>0</xdr:rowOff>
        </xdr:to>
        <xdr:sp macro="" textlink="">
          <xdr:nvSpPr>
            <xdr:cNvPr id="66562" name="Check Box 2" descr="3 Fahrstreifen" hidden="1">
              <a:extLst>
                <a:ext uri="{63B3BB69-23CF-44E3-9099-C40C66FF867C}">
                  <a14:compatExt spid="_x0000_s66562"/>
                </a:ext>
                <a:ext uri="{FF2B5EF4-FFF2-40B4-BE49-F238E27FC236}">
                  <a16:creationId xmlns:a16="http://schemas.microsoft.com/office/drawing/2014/main" id="{00000000-0008-0000-0D00-000002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19</xdr:row>
          <xdr:rowOff>0</xdr:rowOff>
        </xdr:from>
        <xdr:to>
          <xdr:col>6</xdr:col>
          <xdr:colOff>47625</xdr:colOff>
          <xdr:row>20</xdr:row>
          <xdr:rowOff>0</xdr:rowOff>
        </xdr:to>
        <xdr:sp macro="" textlink="">
          <xdr:nvSpPr>
            <xdr:cNvPr id="66563" name="Check Box 3" descr="3 Fahrstreifen" hidden="1">
              <a:extLst>
                <a:ext uri="{63B3BB69-23CF-44E3-9099-C40C66FF867C}">
                  <a14:compatExt spid="_x0000_s66563"/>
                </a:ext>
                <a:ext uri="{FF2B5EF4-FFF2-40B4-BE49-F238E27FC236}">
                  <a16:creationId xmlns:a16="http://schemas.microsoft.com/office/drawing/2014/main" id="{00000000-0008-0000-0D00-000003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20</xdr:row>
          <xdr:rowOff>0</xdr:rowOff>
        </xdr:from>
        <xdr:to>
          <xdr:col>6</xdr:col>
          <xdr:colOff>47625</xdr:colOff>
          <xdr:row>21</xdr:row>
          <xdr:rowOff>0</xdr:rowOff>
        </xdr:to>
        <xdr:sp macro="" textlink="">
          <xdr:nvSpPr>
            <xdr:cNvPr id="66564" name="Check Box 4" descr="3 Fahrstreifen" hidden="1">
              <a:extLst>
                <a:ext uri="{63B3BB69-23CF-44E3-9099-C40C66FF867C}">
                  <a14:compatExt spid="_x0000_s66564"/>
                </a:ext>
                <a:ext uri="{FF2B5EF4-FFF2-40B4-BE49-F238E27FC236}">
                  <a16:creationId xmlns:a16="http://schemas.microsoft.com/office/drawing/2014/main" id="{00000000-0008-0000-0D00-000004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21</xdr:row>
          <xdr:rowOff>0</xdr:rowOff>
        </xdr:from>
        <xdr:to>
          <xdr:col>6</xdr:col>
          <xdr:colOff>47625</xdr:colOff>
          <xdr:row>22</xdr:row>
          <xdr:rowOff>0</xdr:rowOff>
        </xdr:to>
        <xdr:sp macro="" textlink="">
          <xdr:nvSpPr>
            <xdr:cNvPr id="66566" name="Check Box 6" descr="3 Fahrstreifen" hidden="1">
              <a:extLst>
                <a:ext uri="{63B3BB69-23CF-44E3-9099-C40C66FF867C}">
                  <a14:compatExt spid="_x0000_s66566"/>
                </a:ext>
                <a:ext uri="{FF2B5EF4-FFF2-40B4-BE49-F238E27FC236}">
                  <a16:creationId xmlns:a16="http://schemas.microsoft.com/office/drawing/2014/main" id="{00000000-0008-0000-0D00-000006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22</xdr:row>
          <xdr:rowOff>0</xdr:rowOff>
        </xdr:from>
        <xdr:to>
          <xdr:col>6</xdr:col>
          <xdr:colOff>47625</xdr:colOff>
          <xdr:row>23</xdr:row>
          <xdr:rowOff>0</xdr:rowOff>
        </xdr:to>
        <xdr:sp macro="" textlink="">
          <xdr:nvSpPr>
            <xdr:cNvPr id="66571" name="Check Box 11" descr="3 Fahrstreifen" hidden="1">
              <a:extLst>
                <a:ext uri="{63B3BB69-23CF-44E3-9099-C40C66FF867C}">
                  <a14:compatExt spid="_x0000_s66571"/>
                </a:ext>
                <a:ext uri="{FF2B5EF4-FFF2-40B4-BE49-F238E27FC236}">
                  <a16:creationId xmlns:a16="http://schemas.microsoft.com/office/drawing/2014/main" id="{00000000-0008-0000-0D00-00000B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219075</xdr:colOff>
          <xdr:row>16</xdr:row>
          <xdr:rowOff>0</xdr:rowOff>
        </xdr:to>
        <xdr:sp macro="" textlink="">
          <xdr:nvSpPr>
            <xdr:cNvPr id="89089" name="Kontrollkästchen 2" hidden="1">
              <a:extLst>
                <a:ext uri="{63B3BB69-23CF-44E3-9099-C40C66FF867C}">
                  <a14:compatExt spid="_x0000_s89089"/>
                </a:ext>
                <a:ext uri="{FF2B5EF4-FFF2-40B4-BE49-F238E27FC236}">
                  <a16:creationId xmlns:a16="http://schemas.microsoft.com/office/drawing/2014/main" id="{00000000-0008-0000-0100-00000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219075</xdr:colOff>
          <xdr:row>16</xdr:row>
          <xdr:rowOff>0</xdr:rowOff>
        </xdr:to>
        <xdr:sp macro="" textlink="">
          <xdr:nvSpPr>
            <xdr:cNvPr id="89090" name="Check Box 2" hidden="1">
              <a:extLst>
                <a:ext uri="{63B3BB69-23CF-44E3-9099-C40C66FF867C}">
                  <a14:compatExt spid="_x0000_s89090"/>
                </a:ext>
                <a:ext uri="{FF2B5EF4-FFF2-40B4-BE49-F238E27FC236}">
                  <a16:creationId xmlns:a16="http://schemas.microsoft.com/office/drawing/2014/main" id="{00000000-0008-0000-0100-000002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219075</xdr:colOff>
          <xdr:row>16</xdr:row>
          <xdr:rowOff>0</xdr:rowOff>
        </xdr:to>
        <xdr:sp macro="" textlink="">
          <xdr:nvSpPr>
            <xdr:cNvPr id="89091" name="Check Box 3" hidden="1">
              <a:extLst>
                <a:ext uri="{63B3BB69-23CF-44E3-9099-C40C66FF867C}">
                  <a14:compatExt spid="_x0000_s89091"/>
                </a:ext>
                <a:ext uri="{FF2B5EF4-FFF2-40B4-BE49-F238E27FC236}">
                  <a16:creationId xmlns:a16="http://schemas.microsoft.com/office/drawing/2014/main" id="{00000000-0008-0000-0100-000003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4</xdr:col>
          <xdr:colOff>219075</xdr:colOff>
          <xdr:row>16</xdr:row>
          <xdr:rowOff>0</xdr:rowOff>
        </xdr:to>
        <xdr:sp macro="" textlink="">
          <xdr:nvSpPr>
            <xdr:cNvPr id="89092" name="Check Box 4" hidden="1">
              <a:extLst>
                <a:ext uri="{63B3BB69-23CF-44E3-9099-C40C66FF867C}">
                  <a14:compatExt spid="_x0000_s89092"/>
                </a:ext>
                <a:ext uri="{FF2B5EF4-FFF2-40B4-BE49-F238E27FC236}">
                  <a16:creationId xmlns:a16="http://schemas.microsoft.com/office/drawing/2014/main" id="{00000000-0008-0000-0100-000004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5</xdr:col>
          <xdr:colOff>219075</xdr:colOff>
          <xdr:row>16</xdr:row>
          <xdr:rowOff>0</xdr:rowOff>
        </xdr:to>
        <xdr:sp macro="" textlink="">
          <xdr:nvSpPr>
            <xdr:cNvPr id="89093" name="Check Box 5" hidden="1">
              <a:extLst>
                <a:ext uri="{63B3BB69-23CF-44E3-9099-C40C66FF867C}">
                  <a14:compatExt spid="_x0000_s89093"/>
                </a:ext>
                <a:ext uri="{FF2B5EF4-FFF2-40B4-BE49-F238E27FC236}">
                  <a16:creationId xmlns:a16="http://schemas.microsoft.com/office/drawing/2014/main" id="{00000000-0008-0000-0100-000005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6</xdr:col>
          <xdr:colOff>219075</xdr:colOff>
          <xdr:row>16</xdr:row>
          <xdr:rowOff>0</xdr:rowOff>
        </xdr:to>
        <xdr:sp macro="" textlink="">
          <xdr:nvSpPr>
            <xdr:cNvPr id="89094" name="Check Box 6" hidden="1">
              <a:extLst>
                <a:ext uri="{63B3BB69-23CF-44E3-9099-C40C66FF867C}">
                  <a14:compatExt spid="_x0000_s89094"/>
                </a:ext>
                <a:ext uri="{FF2B5EF4-FFF2-40B4-BE49-F238E27FC236}">
                  <a16:creationId xmlns:a16="http://schemas.microsoft.com/office/drawing/2014/main" id="{00000000-0008-0000-0100-000006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219075</xdr:colOff>
          <xdr:row>31</xdr:row>
          <xdr:rowOff>0</xdr:rowOff>
        </xdr:to>
        <xdr:sp macro="" textlink="">
          <xdr:nvSpPr>
            <xdr:cNvPr id="89095" name="Check Box 7" hidden="1">
              <a:extLst>
                <a:ext uri="{63B3BB69-23CF-44E3-9099-C40C66FF867C}">
                  <a14:compatExt spid="_x0000_s89095"/>
                </a:ext>
                <a:ext uri="{FF2B5EF4-FFF2-40B4-BE49-F238E27FC236}">
                  <a16:creationId xmlns:a16="http://schemas.microsoft.com/office/drawing/2014/main" id="{00000000-0008-0000-0100-00000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219075</xdr:colOff>
          <xdr:row>31</xdr:row>
          <xdr:rowOff>0</xdr:rowOff>
        </xdr:to>
        <xdr:sp macro="" textlink="">
          <xdr:nvSpPr>
            <xdr:cNvPr id="89096" name="Check Box 8" hidden="1">
              <a:extLst>
                <a:ext uri="{63B3BB69-23CF-44E3-9099-C40C66FF867C}">
                  <a14:compatExt spid="_x0000_s89096"/>
                </a:ext>
                <a:ext uri="{FF2B5EF4-FFF2-40B4-BE49-F238E27FC236}">
                  <a16:creationId xmlns:a16="http://schemas.microsoft.com/office/drawing/2014/main" id="{00000000-0008-0000-0100-00000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219075</xdr:colOff>
          <xdr:row>31</xdr:row>
          <xdr:rowOff>0</xdr:rowOff>
        </xdr:to>
        <xdr:sp macro="" textlink="">
          <xdr:nvSpPr>
            <xdr:cNvPr id="89097" name="Check Box 9" hidden="1">
              <a:extLst>
                <a:ext uri="{63B3BB69-23CF-44E3-9099-C40C66FF867C}">
                  <a14:compatExt spid="_x0000_s89097"/>
                </a:ext>
                <a:ext uri="{FF2B5EF4-FFF2-40B4-BE49-F238E27FC236}">
                  <a16:creationId xmlns:a16="http://schemas.microsoft.com/office/drawing/2014/main" id="{00000000-0008-0000-0100-00000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0</xdr:rowOff>
        </xdr:from>
        <xdr:to>
          <xdr:col>4</xdr:col>
          <xdr:colOff>219075</xdr:colOff>
          <xdr:row>31</xdr:row>
          <xdr:rowOff>0</xdr:rowOff>
        </xdr:to>
        <xdr:sp macro="" textlink="">
          <xdr:nvSpPr>
            <xdr:cNvPr id="89098" name="Check Box 10" hidden="1">
              <a:extLst>
                <a:ext uri="{63B3BB69-23CF-44E3-9099-C40C66FF867C}">
                  <a14:compatExt spid="_x0000_s89098"/>
                </a:ext>
                <a:ext uri="{FF2B5EF4-FFF2-40B4-BE49-F238E27FC236}">
                  <a16:creationId xmlns:a16="http://schemas.microsoft.com/office/drawing/2014/main" id="{00000000-0008-0000-0100-00000A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0</xdr:rowOff>
        </xdr:from>
        <xdr:to>
          <xdr:col>5</xdr:col>
          <xdr:colOff>219075</xdr:colOff>
          <xdr:row>31</xdr:row>
          <xdr:rowOff>0</xdr:rowOff>
        </xdr:to>
        <xdr:sp macro="" textlink="">
          <xdr:nvSpPr>
            <xdr:cNvPr id="89099" name="Check Box 11" hidden="1">
              <a:extLst>
                <a:ext uri="{63B3BB69-23CF-44E3-9099-C40C66FF867C}">
                  <a14:compatExt spid="_x0000_s89099"/>
                </a:ext>
                <a:ext uri="{FF2B5EF4-FFF2-40B4-BE49-F238E27FC236}">
                  <a16:creationId xmlns:a16="http://schemas.microsoft.com/office/drawing/2014/main" id="{00000000-0008-0000-0100-00000B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0</xdr:rowOff>
        </xdr:from>
        <xdr:to>
          <xdr:col>6</xdr:col>
          <xdr:colOff>219075</xdr:colOff>
          <xdr:row>31</xdr:row>
          <xdr:rowOff>0</xdr:rowOff>
        </xdr:to>
        <xdr:sp macro="" textlink="">
          <xdr:nvSpPr>
            <xdr:cNvPr id="89100" name="Check Box 12" hidden="1">
              <a:extLst>
                <a:ext uri="{63B3BB69-23CF-44E3-9099-C40C66FF867C}">
                  <a14:compatExt spid="_x0000_s89100"/>
                </a:ext>
                <a:ext uri="{FF2B5EF4-FFF2-40B4-BE49-F238E27FC236}">
                  <a16:creationId xmlns:a16="http://schemas.microsoft.com/office/drawing/2014/main" id="{00000000-0008-0000-0100-00000C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1</xdr:col>
          <xdr:colOff>219075</xdr:colOff>
          <xdr:row>68</xdr:row>
          <xdr:rowOff>0</xdr:rowOff>
        </xdr:to>
        <xdr:sp macro="" textlink="">
          <xdr:nvSpPr>
            <xdr:cNvPr id="89101" name="Check Box 13" hidden="1">
              <a:extLst>
                <a:ext uri="{63B3BB69-23CF-44E3-9099-C40C66FF867C}">
                  <a14:compatExt spid="_x0000_s89101"/>
                </a:ext>
                <a:ext uri="{FF2B5EF4-FFF2-40B4-BE49-F238E27FC236}">
                  <a16:creationId xmlns:a16="http://schemas.microsoft.com/office/drawing/2014/main" id="{00000000-0008-0000-0100-00000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67</xdr:row>
          <xdr:rowOff>0</xdr:rowOff>
        </xdr:from>
        <xdr:to>
          <xdr:col>2</xdr:col>
          <xdr:colOff>219075</xdr:colOff>
          <xdr:row>68</xdr:row>
          <xdr:rowOff>0</xdr:rowOff>
        </xdr:to>
        <xdr:sp macro="" textlink="">
          <xdr:nvSpPr>
            <xdr:cNvPr id="89102" name="Check Box 14" hidden="1">
              <a:extLst>
                <a:ext uri="{63B3BB69-23CF-44E3-9099-C40C66FF867C}">
                  <a14:compatExt spid="_x0000_s89102"/>
                </a:ext>
                <a:ext uri="{FF2B5EF4-FFF2-40B4-BE49-F238E27FC236}">
                  <a16:creationId xmlns:a16="http://schemas.microsoft.com/office/drawing/2014/main" id="{00000000-0008-0000-0100-00000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67</xdr:row>
          <xdr:rowOff>0</xdr:rowOff>
        </xdr:from>
        <xdr:to>
          <xdr:col>3</xdr:col>
          <xdr:colOff>219075</xdr:colOff>
          <xdr:row>68</xdr:row>
          <xdr:rowOff>0</xdr:rowOff>
        </xdr:to>
        <xdr:sp macro="" textlink="">
          <xdr:nvSpPr>
            <xdr:cNvPr id="89103" name="Check Box 15" hidden="1">
              <a:extLst>
                <a:ext uri="{63B3BB69-23CF-44E3-9099-C40C66FF867C}">
                  <a14:compatExt spid="_x0000_s89103"/>
                </a:ext>
                <a:ext uri="{FF2B5EF4-FFF2-40B4-BE49-F238E27FC236}">
                  <a16:creationId xmlns:a16="http://schemas.microsoft.com/office/drawing/2014/main" id="{00000000-0008-0000-0100-00000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67</xdr:row>
          <xdr:rowOff>0</xdr:rowOff>
        </xdr:from>
        <xdr:to>
          <xdr:col>4</xdr:col>
          <xdr:colOff>219075</xdr:colOff>
          <xdr:row>68</xdr:row>
          <xdr:rowOff>0</xdr:rowOff>
        </xdr:to>
        <xdr:sp macro="" textlink="">
          <xdr:nvSpPr>
            <xdr:cNvPr id="89104" name="Check Box 16" hidden="1">
              <a:extLst>
                <a:ext uri="{63B3BB69-23CF-44E3-9099-C40C66FF867C}">
                  <a14:compatExt spid="_x0000_s89104"/>
                </a:ext>
                <a:ext uri="{FF2B5EF4-FFF2-40B4-BE49-F238E27FC236}">
                  <a16:creationId xmlns:a16="http://schemas.microsoft.com/office/drawing/2014/main" id="{00000000-0008-0000-0100-000010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67</xdr:row>
          <xdr:rowOff>0</xdr:rowOff>
        </xdr:from>
        <xdr:to>
          <xdr:col>5</xdr:col>
          <xdr:colOff>219075</xdr:colOff>
          <xdr:row>68</xdr:row>
          <xdr:rowOff>0</xdr:rowOff>
        </xdr:to>
        <xdr:sp macro="" textlink="">
          <xdr:nvSpPr>
            <xdr:cNvPr id="89105" name="Check Box 17" hidden="1">
              <a:extLst>
                <a:ext uri="{63B3BB69-23CF-44E3-9099-C40C66FF867C}">
                  <a14:compatExt spid="_x0000_s89105"/>
                </a:ext>
                <a:ext uri="{FF2B5EF4-FFF2-40B4-BE49-F238E27FC236}">
                  <a16:creationId xmlns:a16="http://schemas.microsoft.com/office/drawing/2014/main" id="{00000000-0008-0000-0100-00001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67</xdr:row>
          <xdr:rowOff>0</xdr:rowOff>
        </xdr:from>
        <xdr:to>
          <xdr:col>6</xdr:col>
          <xdr:colOff>219075</xdr:colOff>
          <xdr:row>68</xdr:row>
          <xdr:rowOff>0</xdr:rowOff>
        </xdr:to>
        <xdr:sp macro="" textlink="">
          <xdr:nvSpPr>
            <xdr:cNvPr id="89106" name="Check Box 18" hidden="1">
              <a:extLst>
                <a:ext uri="{63B3BB69-23CF-44E3-9099-C40C66FF867C}">
                  <a14:compatExt spid="_x0000_s89106"/>
                </a:ext>
                <a:ext uri="{FF2B5EF4-FFF2-40B4-BE49-F238E27FC236}">
                  <a16:creationId xmlns:a16="http://schemas.microsoft.com/office/drawing/2014/main" id="{00000000-0008-0000-0100-000012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1</xdr:col>
          <xdr:colOff>219075</xdr:colOff>
          <xdr:row>106</xdr:row>
          <xdr:rowOff>0</xdr:rowOff>
        </xdr:to>
        <xdr:sp macro="" textlink="">
          <xdr:nvSpPr>
            <xdr:cNvPr id="89107" name="Check Box 19" hidden="1">
              <a:extLst>
                <a:ext uri="{63B3BB69-23CF-44E3-9099-C40C66FF867C}">
                  <a14:compatExt spid="_x0000_s89107"/>
                </a:ext>
                <a:ext uri="{FF2B5EF4-FFF2-40B4-BE49-F238E27FC236}">
                  <a16:creationId xmlns:a16="http://schemas.microsoft.com/office/drawing/2014/main" id="{00000000-0008-0000-0100-000013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105</xdr:row>
          <xdr:rowOff>0</xdr:rowOff>
        </xdr:from>
        <xdr:to>
          <xdr:col>2</xdr:col>
          <xdr:colOff>219075</xdr:colOff>
          <xdr:row>106</xdr:row>
          <xdr:rowOff>0</xdr:rowOff>
        </xdr:to>
        <xdr:sp macro="" textlink="">
          <xdr:nvSpPr>
            <xdr:cNvPr id="89108" name="Check Box 20" hidden="1">
              <a:extLst>
                <a:ext uri="{63B3BB69-23CF-44E3-9099-C40C66FF867C}">
                  <a14:compatExt spid="_x0000_s89108"/>
                </a:ext>
                <a:ext uri="{FF2B5EF4-FFF2-40B4-BE49-F238E27FC236}">
                  <a16:creationId xmlns:a16="http://schemas.microsoft.com/office/drawing/2014/main" id="{00000000-0008-0000-0100-000014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105</xdr:row>
          <xdr:rowOff>0</xdr:rowOff>
        </xdr:from>
        <xdr:to>
          <xdr:col>3</xdr:col>
          <xdr:colOff>219075</xdr:colOff>
          <xdr:row>106</xdr:row>
          <xdr:rowOff>0</xdr:rowOff>
        </xdr:to>
        <xdr:sp macro="" textlink="">
          <xdr:nvSpPr>
            <xdr:cNvPr id="89109" name="Check Box 21" hidden="1">
              <a:extLst>
                <a:ext uri="{63B3BB69-23CF-44E3-9099-C40C66FF867C}">
                  <a14:compatExt spid="_x0000_s89109"/>
                </a:ext>
                <a:ext uri="{FF2B5EF4-FFF2-40B4-BE49-F238E27FC236}">
                  <a16:creationId xmlns:a16="http://schemas.microsoft.com/office/drawing/2014/main" id="{00000000-0008-0000-0100-000015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0</xdr:rowOff>
        </xdr:from>
        <xdr:to>
          <xdr:col>4</xdr:col>
          <xdr:colOff>219075</xdr:colOff>
          <xdr:row>106</xdr:row>
          <xdr:rowOff>0</xdr:rowOff>
        </xdr:to>
        <xdr:sp macro="" textlink="">
          <xdr:nvSpPr>
            <xdr:cNvPr id="89110" name="Check Box 22" hidden="1">
              <a:extLst>
                <a:ext uri="{63B3BB69-23CF-44E3-9099-C40C66FF867C}">
                  <a14:compatExt spid="_x0000_s89110"/>
                </a:ext>
                <a:ext uri="{FF2B5EF4-FFF2-40B4-BE49-F238E27FC236}">
                  <a16:creationId xmlns:a16="http://schemas.microsoft.com/office/drawing/2014/main" id="{00000000-0008-0000-0100-000016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105</xdr:row>
          <xdr:rowOff>0</xdr:rowOff>
        </xdr:from>
        <xdr:to>
          <xdr:col>5</xdr:col>
          <xdr:colOff>219075</xdr:colOff>
          <xdr:row>106</xdr:row>
          <xdr:rowOff>0</xdr:rowOff>
        </xdr:to>
        <xdr:sp macro="" textlink="">
          <xdr:nvSpPr>
            <xdr:cNvPr id="89111" name="Check Box 23" hidden="1">
              <a:extLst>
                <a:ext uri="{63B3BB69-23CF-44E3-9099-C40C66FF867C}">
                  <a14:compatExt spid="_x0000_s89111"/>
                </a:ext>
                <a:ext uri="{FF2B5EF4-FFF2-40B4-BE49-F238E27FC236}">
                  <a16:creationId xmlns:a16="http://schemas.microsoft.com/office/drawing/2014/main" id="{00000000-0008-0000-0100-00001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105</xdr:row>
          <xdr:rowOff>0</xdr:rowOff>
        </xdr:from>
        <xdr:to>
          <xdr:col>6</xdr:col>
          <xdr:colOff>219075</xdr:colOff>
          <xdr:row>106</xdr:row>
          <xdr:rowOff>0</xdr:rowOff>
        </xdr:to>
        <xdr:sp macro="" textlink="">
          <xdr:nvSpPr>
            <xdr:cNvPr id="89112" name="Check Box 24" hidden="1">
              <a:extLst>
                <a:ext uri="{63B3BB69-23CF-44E3-9099-C40C66FF867C}">
                  <a14:compatExt spid="_x0000_s89112"/>
                </a:ext>
                <a:ext uri="{FF2B5EF4-FFF2-40B4-BE49-F238E27FC236}">
                  <a16:creationId xmlns:a16="http://schemas.microsoft.com/office/drawing/2014/main" id="{00000000-0008-0000-0100-00001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138</xdr:row>
          <xdr:rowOff>0</xdr:rowOff>
        </xdr:from>
        <xdr:to>
          <xdr:col>1</xdr:col>
          <xdr:colOff>219075</xdr:colOff>
          <xdr:row>139</xdr:row>
          <xdr:rowOff>0</xdr:rowOff>
        </xdr:to>
        <xdr:sp macro="" textlink="">
          <xdr:nvSpPr>
            <xdr:cNvPr id="89113" name="Check Box 25" hidden="1">
              <a:extLst>
                <a:ext uri="{63B3BB69-23CF-44E3-9099-C40C66FF867C}">
                  <a14:compatExt spid="_x0000_s89113"/>
                </a:ext>
                <a:ext uri="{FF2B5EF4-FFF2-40B4-BE49-F238E27FC236}">
                  <a16:creationId xmlns:a16="http://schemas.microsoft.com/office/drawing/2014/main" id="{00000000-0008-0000-0100-00001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138</xdr:row>
          <xdr:rowOff>0</xdr:rowOff>
        </xdr:from>
        <xdr:to>
          <xdr:col>2</xdr:col>
          <xdr:colOff>219075</xdr:colOff>
          <xdr:row>139</xdr:row>
          <xdr:rowOff>0</xdr:rowOff>
        </xdr:to>
        <xdr:sp macro="" textlink="">
          <xdr:nvSpPr>
            <xdr:cNvPr id="89114" name="Check Box 26" hidden="1">
              <a:extLst>
                <a:ext uri="{63B3BB69-23CF-44E3-9099-C40C66FF867C}">
                  <a14:compatExt spid="_x0000_s89114"/>
                </a:ext>
                <a:ext uri="{FF2B5EF4-FFF2-40B4-BE49-F238E27FC236}">
                  <a16:creationId xmlns:a16="http://schemas.microsoft.com/office/drawing/2014/main" id="{00000000-0008-0000-0100-00001A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138</xdr:row>
          <xdr:rowOff>0</xdr:rowOff>
        </xdr:from>
        <xdr:to>
          <xdr:col>3</xdr:col>
          <xdr:colOff>219075</xdr:colOff>
          <xdr:row>139</xdr:row>
          <xdr:rowOff>0</xdr:rowOff>
        </xdr:to>
        <xdr:sp macro="" textlink="">
          <xdr:nvSpPr>
            <xdr:cNvPr id="89115" name="Check Box 27" hidden="1">
              <a:extLst>
                <a:ext uri="{63B3BB69-23CF-44E3-9099-C40C66FF867C}">
                  <a14:compatExt spid="_x0000_s89115"/>
                </a:ext>
                <a:ext uri="{FF2B5EF4-FFF2-40B4-BE49-F238E27FC236}">
                  <a16:creationId xmlns:a16="http://schemas.microsoft.com/office/drawing/2014/main" id="{00000000-0008-0000-0100-00001B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138</xdr:row>
          <xdr:rowOff>0</xdr:rowOff>
        </xdr:from>
        <xdr:to>
          <xdr:col>4</xdr:col>
          <xdr:colOff>219075</xdr:colOff>
          <xdr:row>139</xdr:row>
          <xdr:rowOff>0</xdr:rowOff>
        </xdr:to>
        <xdr:sp macro="" textlink="">
          <xdr:nvSpPr>
            <xdr:cNvPr id="89116" name="Check Box 28" hidden="1">
              <a:extLst>
                <a:ext uri="{63B3BB69-23CF-44E3-9099-C40C66FF867C}">
                  <a14:compatExt spid="_x0000_s89116"/>
                </a:ext>
                <a:ext uri="{FF2B5EF4-FFF2-40B4-BE49-F238E27FC236}">
                  <a16:creationId xmlns:a16="http://schemas.microsoft.com/office/drawing/2014/main" id="{00000000-0008-0000-0100-00001C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138</xdr:row>
          <xdr:rowOff>0</xdr:rowOff>
        </xdr:from>
        <xdr:to>
          <xdr:col>5</xdr:col>
          <xdr:colOff>219075</xdr:colOff>
          <xdr:row>139</xdr:row>
          <xdr:rowOff>0</xdr:rowOff>
        </xdr:to>
        <xdr:sp macro="" textlink="">
          <xdr:nvSpPr>
            <xdr:cNvPr id="89117" name="Check Box 29" hidden="1">
              <a:extLst>
                <a:ext uri="{63B3BB69-23CF-44E3-9099-C40C66FF867C}">
                  <a14:compatExt spid="_x0000_s89117"/>
                </a:ext>
                <a:ext uri="{FF2B5EF4-FFF2-40B4-BE49-F238E27FC236}">
                  <a16:creationId xmlns:a16="http://schemas.microsoft.com/office/drawing/2014/main" id="{00000000-0008-0000-0100-00001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138</xdr:row>
          <xdr:rowOff>0</xdr:rowOff>
        </xdr:from>
        <xdr:to>
          <xdr:col>6</xdr:col>
          <xdr:colOff>219075</xdr:colOff>
          <xdr:row>139</xdr:row>
          <xdr:rowOff>0</xdr:rowOff>
        </xdr:to>
        <xdr:sp macro="" textlink="">
          <xdr:nvSpPr>
            <xdr:cNvPr id="89118" name="Check Box 30" hidden="1">
              <a:extLst>
                <a:ext uri="{63B3BB69-23CF-44E3-9099-C40C66FF867C}">
                  <a14:compatExt spid="_x0000_s89118"/>
                </a:ext>
                <a:ext uri="{FF2B5EF4-FFF2-40B4-BE49-F238E27FC236}">
                  <a16:creationId xmlns:a16="http://schemas.microsoft.com/office/drawing/2014/main" id="{00000000-0008-0000-0100-00001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151</xdr:row>
          <xdr:rowOff>0</xdr:rowOff>
        </xdr:from>
        <xdr:to>
          <xdr:col>1</xdr:col>
          <xdr:colOff>219075</xdr:colOff>
          <xdr:row>152</xdr:row>
          <xdr:rowOff>0</xdr:rowOff>
        </xdr:to>
        <xdr:sp macro="" textlink="">
          <xdr:nvSpPr>
            <xdr:cNvPr id="89119" name="Check Box 31" hidden="1">
              <a:extLst>
                <a:ext uri="{63B3BB69-23CF-44E3-9099-C40C66FF867C}">
                  <a14:compatExt spid="_x0000_s89119"/>
                </a:ext>
                <a:ext uri="{FF2B5EF4-FFF2-40B4-BE49-F238E27FC236}">
                  <a16:creationId xmlns:a16="http://schemas.microsoft.com/office/drawing/2014/main" id="{00000000-0008-0000-0100-00001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151</xdr:row>
          <xdr:rowOff>0</xdr:rowOff>
        </xdr:from>
        <xdr:to>
          <xdr:col>2</xdr:col>
          <xdr:colOff>219075</xdr:colOff>
          <xdr:row>152</xdr:row>
          <xdr:rowOff>0</xdr:rowOff>
        </xdr:to>
        <xdr:sp macro="" textlink="">
          <xdr:nvSpPr>
            <xdr:cNvPr id="89120" name="Check Box 32" hidden="1">
              <a:extLst>
                <a:ext uri="{63B3BB69-23CF-44E3-9099-C40C66FF867C}">
                  <a14:compatExt spid="_x0000_s89120"/>
                </a:ext>
                <a:ext uri="{FF2B5EF4-FFF2-40B4-BE49-F238E27FC236}">
                  <a16:creationId xmlns:a16="http://schemas.microsoft.com/office/drawing/2014/main" id="{00000000-0008-0000-0100-000020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151</xdr:row>
          <xdr:rowOff>0</xdr:rowOff>
        </xdr:from>
        <xdr:to>
          <xdr:col>3</xdr:col>
          <xdr:colOff>219075</xdr:colOff>
          <xdr:row>152</xdr:row>
          <xdr:rowOff>0</xdr:rowOff>
        </xdr:to>
        <xdr:sp macro="" textlink="">
          <xdr:nvSpPr>
            <xdr:cNvPr id="89121" name="Check Box 33" hidden="1">
              <a:extLst>
                <a:ext uri="{63B3BB69-23CF-44E3-9099-C40C66FF867C}">
                  <a14:compatExt spid="_x0000_s89121"/>
                </a:ext>
                <a:ext uri="{FF2B5EF4-FFF2-40B4-BE49-F238E27FC236}">
                  <a16:creationId xmlns:a16="http://schemas.microsoft.com/office/drawing/2014/main" id="{00000000-0008-0000-0100-00002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151</xdr:row>
          <xdr:rowOff>0</xdr:rowOff>
        </xdr:from>
        <xdr:to>
          <xdr:col>4</xdr:col>
          <xdr:colOff>219075</xdr:colOff>
          <xdr:row>152</xdr:row>
          <xdr:rowOff>0</xdr:rowOff>
        </xdr:to>
        <xdr:sp macro="" textlink="">
          <xdr:nvSpPr>
            <xdr:cNvPr id="89122" name="Check Box 34" hidden="1">
              <a:extLst>
                <a:ext uri="{63B3BB69-23CF-44E3-9099-C40C66FF867C}">
                  <a14:compatExt spid="_x0000_s89122"/>
                </a:ext>
                <a:ext uri="{FF2B5EF4-FFF2-40B4-BE49-F238E27FC236}">
                  <a16:creationId xmlns:a16="http://schemas.microsoft.com/office/drawing/2014/main" id="{00000000-0008-0000-0100-000022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151</xdr:row>
          <xdr:rowOff>0</xdr:rowOff>
        </xdr:from>
        <xdr:to>
          <xdr:col>5</xdr:col>
          <xdr:colOff>219075</xdr:colOff>
          <xdr:row>152</xdr:row>
          <xdr:rowOff>0</xdr:rowOff>
        </xdr:to>
        <xdr:sp macro="" textlink="">
          <xdr:nvSpPr>
            <xdr:cNvPr id="89123" name="Check Box 35" hidden="1">
              <a:extLst>
                <a:ext uri="{63B3BB69-23CF-44E3-9099-C40C66FF867C}">
                  <a14:compatExt spid="_x0000_s89123"/>
                </a:ext>
                <a:ext uri="{FF2B5EF4-FFF2-40B4-BE49-F238E27FC236}">
                  <a16:creationId xmlns:a16="http://schemas.microsoft.com/office/drawing/2014/main" id="{00000000-0008-0000-0100-000023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151</xdr:row>
          <xdr:rowOff>0</xdr:rowOff>
        </xdr:from>
        <xdr:to>
          <xdr:col>6</xdr:col>
          <xdr:colOff>219075</xdr:colOff>
          <xdr:row>152</xdr:row>
          <xdr:rowOff>0</xdr:rowOff>
        </xdr:to>
        <xdr:sp macro="" textlink="">
          <xdr:nvSpPr>
            <xdr:cNvPr id="89124" name="Check Box 36" hidden="1">
              <a:extLst>
                <a:ext uri="{63B3BB69-23CF-44E3-9099-C40C66FF867C}">
                  <a14:compatExt spid="_x0000_s89124"/>
                </a:ext>
                <a:ext uri="{FF2B5EF4-FFF2-40B4-BE49-F238E27FC236}">
                  <a16:creationId xmlns:a16="http://schemas.microsoft.com/office/drawing/2014/main" id="{00000000-0008-0000-0100-000024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179</xdr:row>
          <xdr:rowOff>0</xdr:rowOff>
        </xdr:from>
        <xdr:to>
          <xdr:col>1</xdr:col>
          <xdr:colOff>219075</xdr:colOff>
          <xdr:row>180</xdr:row>
          <xdr:rowOff>0</xdr:rowOff>
        </xdr:to>
        <xdr:sp macro="" textlink="">
          <xdr:nvSpPr>
            <xdr:cNvPr id="89125" name="Check Box 37" hidden="1">
              <a:extLst>
                <a:ext uri="{63B3BB69-23CF-44E3-9099-C40C66FF867C}">
                  <a14:compatExt spid="_x0000_s89125"/>
                </a:ext>
                <a:ext uri="{FF2B5EF4-FFF2-40B4-BE49-F238E27FC236}">
                  <a16:creationId xmlns:a16="http://schemas.microsoft.com/office/drawing/2014/main" id="{00000000-0008-0000-0100-000025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179</xdr:row>
          <xdr:rowOff>0</xdr:rowOff>
        </xdr:from>
        <xdr:to>
          <xdr:col>2</xdr:col>
          <xdr:colOff>219075</xdr:colOff>
          <xdr:row>180</xdr:row>
          <xdr:rowOff>0</xdr:rowOff>
        </xdr:to>
        <xdr:sp macro="" textlink="">
          <xdr:nvSpPr>
            <xdr:cNvPr id="89126" name="Check Box 38" hidden="1">
              <a:extLst>
                <a:ext uri="{63B3BB69-23CF-44E3-9099-C40C66FF867C}">
                  <a14:compatExt spid="_x0000_s89126"/>
                </a:ext>
                <a:ext uri="{FF2B5EF4-FFF2-40B4-BE49-F238E27FC236}">
                  <a16:creationId xmlns:a16="http://schemas.microsoft.com/office/drawing/2014/main" id="{00000000-0008-0000-0100-000026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179</xdr:row>
          <xdr:rowOff>0</xdr:rowOff>
        </xdr:from>
        <xdr:to>
          <xdr:col>3</xdr:col>
          <xdr:colOff>219075</xdr:colOff>
          <xdr:row>180</xdr:row>
          <xdr:rowOff>0</xdr:rowOff>
        </xdr:to>
        <xdr:sp macro="" textlink="">
          <xdr:nvSpPr>
            <xdr:cNvPr id="89127" name="Check Box 39" hidden="1">
              <a:extLst>
                <a:ext uri="{63B3BB69-23CF-44E3-9099-C40C66FF867C}">
                  <a14:compatExt spid="_x0000_s89127"/>
                </a:ext>
                <a:ext uri="{FF2B5EF4-FFF2-40B4-BE49-F238E27FC236}">
                  <a16:creationId xmlns:a16="http://schemas.microsoft.com/office/drawing/2014/main" id="{00000000-0008-0000-0100-00002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179</xdr:row>
          <xdr:rowOff>0</xdr:rowOff>
        </xdr:from>
        <xdr:to>
          <xdr:col>4</xdr:col>
          <xdr:colOff>219075</xdr:colOff>
          <xdr:row>180</xdr:row>
          <xdr:rowOff>0</xdr:rowOff>
        </xdr:to>
        <xdr:sp macro="" textlink="">
          <xdr:nvSpPr>
            <xdr:cNvPr id="89128" name="Check Box 40" hidden="1">
              <a:extLst>
                <a:ext uri="{63B3BB69-23CF-44E3-9099-C40C66FF867C}">
                  <a14:compatExt spid="_x0000_s89128"/>
                </a:ext>
                <a:ext uri="{FF2B5EF4-FFF2-40B4-BE49-F238E27FC236}">
                  <a16:creationId xmlns:a16="http://schemas.microsoft.com/office/drawing/2014/main" id="{00000000-0008-0000-0100-00002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179</xdr:row>
          <xdr:rowOff>0</xdr:rowOff>
        </xdr:from>
        <xdr:to>
          <xdr:col>5</xdr:col>
          <xdr:colOff>219075</xdr:colOff>
          <xdr:row>180</xdr:row>
          <xdr:rowOff>0</xdr:rowOff>
        </xdr:to>
        <xdr:sp macro="" textlink="">
          <xdr:nvSpPr>
            <xdr:cNvPr id="89129" name="Check Box 41" hidden="1">
              <a:extLst>
                <a:ext uri="{63B3BB69-23CF-44E3-9099-C40C66FF867C}">
                  <a14:compatExt spid="_x0000_s89129"/>
                </a:ext>
                <a:ext uri="{FF2B5EF4-FFF2-40B4-BE49-F238E27FC236}">
                  <a16:creationId xmlns:a16="http://schemas.microsoft.com/office/drawing/2014/main" id="{00000000-0008-0000-0100-00002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179</xdr:row>
          <xdr:rowOff>0</xdr:rowOff>
        </xdr:from>
        <xdr:to>
          <xdr:col>6</xdr:col>
          <xdr:colOff>219075</xdr:colOff>
          <xdr:row>180</xdr:row>
          <xdr:rowOff>0</xdr:rowOff>
        </xdr:to>
        <xdr:sp macro="" textlink="">
          <xdr:nvSpPr>
            <xdr:cNvPr id="89130" name="Check Box 42" hidden="1">
              <a:extLst>
                <a:ext uri="{63B3BB69-23CF-44E3-9099-C40C66FF867C}">
                  <a14:compatExt spid="_x0000_s89130"/>
                </a:ext>
                <a:ext uri="{FF2B5EF4-FFF2-40B4-BE49-F238E27FC236}">
                  <a16:creationId xmlns:a16="http://schemas.microsoft.com/office/drawing/2014/main" id="{00000000-0008-0000-0100-00002A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229</xdr:row>
          <xdr:rowOff>0</xdr:rowOff>
        </xdr:from>
        <xdr:to>
          <xdr:col>1</xdr:col>
          <xdr:colOff>219075</xdr:colOff>
          <xdr:row>230</xdr:row>
          <xdr:rowOff>0</xdr:rowOff>
        </xdr:to>
        <xdr:sp macro="" textlink="">
          <xdr:nvSpPr>
            <xdr:cNvPr id="89131" name="Check Box 43" hidden="1">
              <a:extLst>
                <a:ext uri="{63B3BB69-23CF-44E3-9099-C40C66FF867C}">
                  <a14:compatExt spid="_x0000_s89131"/>
                </a:ext>
                <a:ext uri="{FF2B5EF4-FFF2-40B4-BE49-F238E27FC236}">
                  <a16:creationId xmlns:a16="http://schemas.microsoft.com/office/drawing/2014/main" id="{00000000-0008-0000-0100-00002B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229</xdr:row>
          <xdr:rowOff>0</xdr:rowOff>
        </xdr:from>
        <xdr:to>
          <xdr:col>2</xdr:col>
          <xdr:colOff>219075</xdr:colOff>
          <xdr:row>230</xdr:row>
          <xdr:rowOff>0</xdr:rowOff>
        </xdr:to>
        <xdr:sp macro="" textlink="">
          <xdr:nvSpPr>
            <xdr:cNvPr id="89132" name="Check Box 44" hidden="1">
              <a:extLst>
                <a:ext uri="{63B3BB69-23CF-44E3-9099-C40C66FF867C}">
                  <a14:compatExt spid="_x0000_s89132"/>
                </a:ext>
                <a:ext uri="{FF2B5EF4-FFF2-40B4-BE49-F238E27FC236}">
                  <a16:creationId xmlns:a16="http://schemas.microsoft.com/office/drawing/2014/main" id="{00000000-0008-0000-0100-00002C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229</xdr:row>
          <xdr:rowOff>0</xdr:rowOff>
        </xdr:from>
        <xdr:to>
          <xdr:col>3</xdr:col>
          <xdr:colOff>219075</xdr:colOff>
          <xdr:row>230</xdr:row>
          <xdr:rowOff>0</xdr:rowOff>
        </xdr:to>
        <xdr:sp macro="" textlink="">
          <xdr:nvSpPr>
            <xdr:cNvPr id="89133" name="Check Box 45" hidden="1">
              <a:extLst>
                <a:ext uri="{63B3BB69-23CF-44E3-9099-C40C66FF867C}">
                  <a14:compatExt spid="_x0000_s89133"/>
                </a:ext>
                <a:ext uri="{FF2B5EF4-FFF2-40B4-BE49-F238E27FC236}">
                  <a16:creationId xmlns:a16="http://schemas.microsoft.com/office/drawing/2014/main" id="{00000000-0008-0000-0100-00002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229</xdr:row>
          <xdr:rowOff>0</xdr:rowOff>
        </xdr:from>
        <xdr:to>
          <xdr:col>4</xdr:col>
          <xdr:colOff>219075</xdr:colOff>
          <xdr:row>230</xdr:row>
          <xdr:rowOff>0</xdr:rowOff>
        </xdr:to>
        <xdr:sp macro="" textlink="">
          <xdr:nvSpPr>
            <xdr:cNvPr id="89134" name="Check Box 46" hidden="1">
              <a:extLst>
                <a:ext uri="{63B3BB69-23CF-44E3-9099-C40C66FF867C}">
                  <a14:compatExt spid="_x0000_s89134"/>
                </a:ext>
                <a:ext uri="{FF2B5EF4-FFF2-40B4-BE49-F238E27FC236}">
                  <a16:creationId xmlns:a16="http://schemas.microsoft.com/office/drawing/2014/main" id="{00000000-0008-0000-0100-00002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229</xdr:row>
          <xdr:rowOff>0</xdr:rowOff>
        </xdr:from>
        <xdr:to>
          <xdr:col>5</xdr:col>
          <xdr:colOff>219075</xdr:colOff>
          <xdr:row>230</xdr:row>
          <xdr:rowOff>0</xdr:rowOff>
        </xdr:to>
        <xdr:sp macro="" textlink="">
          <xdr:nvSpPr>
            <xdr:cNvPr id="89135" name="Check Box 47" hidden="1">
              <a:extLst>
                <a:ext uri="{63B3BB69-23CF-44E3-9099-C40C66FF867C}">
                  <a14:compatExt spid="_x0000_s89135"/>
                </a:ext>
                <a:ext uri="{FF2B5EF4-FFF2-40B4-BE49-F238E27FC236}">
                  <a16:creationId xmlns:a16="http://schemas.microsoft.com/office/drawing/2014/main" id="{00000000-0008-0000-0100-00002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229</xdr:row>
          <xdr:rowOff>0</xdr:rowOff>
        </xdr:from>
        <xdr:to>
          <xdr:col>6</xdr:col>
          <xdr:colOff>219075</xdr:colOff>
          <xdr:row>230</xdr:row>
          <xdr:rowOff>0</xdr:rowOff>
        </xdr:to>
        <xdr:sp macro="" textlink="">
          <xdr:nvSpPr>
            <xdr:cNvPr id="89136" name="Check Box 48" hidden="1">
              <a:extLst>
                <a:ext uri="{63B3BB69-23CF-44E3-9099-C40C66FF867C}">
                  <a14:compatExt spid="_x0000_s89136"/>
                </a:ext>
                <a:ext uri="{FF2B5EF4-FFF2-40B4-BE49-F238E27FC236}">
                  <a16:creationId xmlns:a16="http://schemas.microsoft.com/office/drawing/2014/main" id="{00000000-0008-0000-0100-000030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1</xdr:col>
          <xdr:colOff>219075</xdr:colOff>
          <xdr:row>52</xdr:row>
          <xdr:rowOff>0</xdr:rowOff>
        </xdr:to>
        <xdr:sp macro="" textlink="">
          <xdr:nvSpPr>
            <xdr:cNvPr id="89138" name="Check Box 50" hidden="1">
              <a:extLst>
                <a:ext uri="{63B3BB69-23CF-44E3-9099-C40C66FF867C}">
                  <a14:compatExt spid="_x0000_s89138"/>
                </a:ext>
                <a:ext uri="{FF2B5EF4-FFF2-40B4-BE49-F238E27FC236}">
                  <a16:creationId xmlns:a16="http://schemas.microsoft.com/office/drawing/2014/main" id="{00000000-0008-0000-0100-000032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0</xdr:rowOff>
        </xdr:from>
        <xdr:to>
          <xdr:col>2</xdr:col>
          <xdr:colOff>219075</xdr:colOff>
          <xdr:row>52</xdr:row>
          <xdr:rowOff>0</xdr:rowOff>
        </xdr:to>
        <xdr:sp macro="" textlink="">
          <xdr:nvSpPr>
            <xdr:cNvPr id="89139" name="Check Box 51" hidden="1">
              <a:extLst>
                <a:ext uri="{63B3BB69-23CF-44E3-9099-C40C66FF867C}">
                  <a14:compatExt spid="_x0000_s89139"/>
                </a:ext>
                <a:ext uri="{FF2B5EF4-FFF2-40B4-BE49-F238E27FC236}">
                  <a16:creationId xmlns:a16="http://schemas.microsoft.com/office/drawing/2014/main" id="{00000000-0008-0000-0100-000033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3</xdr:col>
          <xdr:colOff>219075</xdr:colOff>
          <xdr:row>52</xdr:row>
          <xdr:rowOff>0</xdr:rowOff>
        </xdr:to>
        <xdr:sp macro="" textlink="">
          <xdr:nvSpPr>
            <xdr:cNvPr id="89140" name="Check Box 52" hidden="1">
              <a:extLst>
                <a:ext uri="{63B3BB69-23CF-44E3-9099-C40C66FF867C}">
                  <a14:compatExt spid="_x0000_s89140"/>
                </a:ext>
                <a:ext uri="{FF2B5EF4-FFF2-40B4-BE49-F238E27FC236}">
                  <a16:creationId xmlns:a16="http://schemas.microsoft.com/office/drawing/2014/main" id="{00000000-0008-0000-0100-000034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0</xdr:rowOff>
        </xdr:from>
        <xdr:to>
          <xdr:col>4</xdr:col>
          <xdr:colOff>219075</xdr:colOff>
          <xdr:row>52</xdr:row>
          <xdr:rowOff>0</xdr:rowOff>
        </xdr:to>
        <xdr:sp macro="" textlink="">
          <xdr:nvSpPr>
            <xdr:cNvPr id="89141" name="Check Box 53" hidden="1">
              <a:extLst>
                <a:ext uri="{63B3BB69-23CF-44E3-9099-C40C66FF867C}">
                  <a14:compatExt spid="_x0000_s89141"/>
                </a:ext>
                <a:ext uri="{FF2B5EF4-FFF2-40B4-BE49-F238E27FC236}">
                  <a16:creationId xmlns:a16="http://schemas.microsoft.com/office/drawing/2014/main" id="{00000000-0008-0000-0100-000035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0</xdr:rowOff>
        </xdr:from>
        <xdr:to>
          <xdr:col>5</xdr:col>
          <xdr:colOff>219075</xdr:colOff>
          <xdr:row>52</xdr:row>
          <xdr:rowOff>0</xdr:rowOff>
        </xdr:to>
        <xdr:sp macro="" textlink="">
          <xdr:nvSpPr>
            <xdr:cNvPr id="89142" name="Check Box 54" hidden="1">
              <a:extLst>
                <a:ext uri="{63B3BB69-23CF-44E3-9099-C40C66FF867C}">
                  <a14:compatExt spid="_x0000_s89142"/>
                </a:ext>
                <a:ext uri="{FF2B5EF4-FFF2-40B4-BE49-F238E27FC236}">
                  <a16:creationId xmlns:a16="http://schemas.microsoft.com/office/drawing/2014/main" id="{00000000-0008-0000-0100-000036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51</xdr:row>
          <xdr:rowOff>0</xdr:rowOff>
        </xdr:from>
        <xdr:to>
          <xdr:col>6</xdr:col>
          <xdr:colOff>219075</xdr:colOff>
          <xdr:row>52</xdr:row>
          <xdr:rowOff>0</xdr:rowOff>
        </xdr:to>
        <xdr:sp macro="" textlink="">
          <xdr:nvSpPr>
            <xdr:cNvPr id="89143" name="Check Box 55" hidden="1">
              <a:extLst>
                <a:ext uri="{63B3BB69-23CF-44E3-9099-C40C66FF867C}">
                  <a14:compatExt spid="_x0000_s89143"/>
                </a:ext>
                <a:ext uri="{FF2B5EF4-FFF2-40B4-BE49-F238E27FC236}">
                  <a16:creationId xmlns:a16="http://schemas.microsoft.com/office/drawing/2014/main" id="{00000000-0008-0000-0100-00003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211</xdr:row>
          <xdr:rowOff>0</xdr:rowOff>
        </xdr:from>
        <xdr:to>
          <xdr:col>1</xdr:col>
          <xdr:colOff>219075</xdr:colOff>
          <xdr:row>212</xdr:row>
          <xdr:rowOff>0</xdr:rowOff>
        </xdr:to>
        <xdr:sp macro="" textlink="">
          <xdr:nvSpPr>
            <xdr:cNvPr id="89153" name="Check Box 65" hidden="1">
              <a:extLst>
                <a:ext uri="{63B3BB69-23CF-44E3-9099-C40C66FF867C}">
                  <a14:compatExt spid="_x0000_s89153"/>
                </a:ext>
                <a:ext uri="{FF2B5EF4-FFF2-40B4-BE49-F238E27FC236}">
                  <a16:creationId xmlns:a16="http://schemas.microsoft.com/office/drawing/2014/main" id="{00000000-0008-0000-0100-00004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211</xdr:row>
          <xdr:rowOff>0</xdr:rowOff>
        </xdr:from>
        <xdr:to>
          <xdr:col>2</xdr:col>
          <xdr:colOff>219075</xdr:colOff>
          <xdr:row>212</xdr:row>
          <xdr:rowOff>0</xdr:rowOff>
        </xdr:to>
        <xdr:sp macro="" textlink="">
          <xdr:nvSpPr>
            <xdr:cNvPr id="89154" name="Check Box 66" hidden="1">
              <a:extLst>
                <a:ext uri="{63B3BB69-23CF-44E3-9099-C40C66FF867C}">
                  <a14:compatExt spid="_x0000_s89154"/>
                </a:ext>
                <a:ext uri="{FF2B5EF4-FFF2-40B4-BE49-F238E27FC236}">
                  <a16:creationId xmlns:a16="http://schemas.microsoft.com/office/drawing/2014/main" id="{00000000-0008-0000-0100-000042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211</xdr:row>
          <xdr:rowOff>0</xdr:rowOff>
        </xdr:from>
        <xdr:to>
          <xdr:col>3</xdr:col>
          <xdr:colOff>219075</xdr:colOff>
          <xdr:row>212</xdr:row>
          <xdr:rowOff>0</xdr:rowOff>
        </xdr:to>
        <xdr:sp macro="" textlink="">
          <xdr:nvSpPr>
            <xdr:cNvPr id="89155" name="Check Box 67" hidden="1">
              <a:extLst>
                <a:ext uri="{63B3BB69-23CF-44E3-9099-C40C66FF867C}">
                  <a14:compatExt spid="_x0000_s89155"/>
                </a:ext>
                <a:ext uri="{FF2B5EF4-FFF2-40B4-BE49-F238E27FC236}">
                  <a16:creationId xmlns:a16="http://schemas.microsoft.com/office/drawing/2014/main" id="{00000000-0008-0000-0100-000043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211</xdr:row>
          <xdr:rowOff>0</xdr:rowOff>
        </xdr:from>
        <xdr:to>
          <xdr:col>4</xdr:col>
          <xdr:colOff>219075</xdr:colOff>
          <xdr:row>212</xdr:row>
          <xdr:rowOff>0</xdr:rowOff>
        </xdr:to>
        <xdr:sp macro="" textlink="">
          <xdr:nvSpPr>
            <xdr:cNvPr id="89156" name="Check Box 68" hidden="1">
              <a:extLst>
                <a:ext uri="{63B3BB69-23CF-44E3-9099-C40C66FF867C}">
                  <a14:compatExt spid="_x0000_s89156"/>
                </a:ext>
                <a:ext uri="{FF2B5EF4-FFF2-40B4-BE49-F238E27FC236}">
                  <a16:creationId xmlns:a16="http://schemas.microsoft.com/office/drawing/2014/main" id="{00000000-0008-0000-0100-000044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211</xdr:row>
          <xdr:rowOff>0</xdr:rowOff>
        </xdr:from>
        <xdr:to>
          <xdr:col>5</xdr:col>
          <xdr:colOff>219075</xdr:colOff>
          <xdr:row>212</xdr:row>
          <xdr:rowOff>0</xdr:rowOff>
        </xdr:to>
        <xdr:sp macro="" textlink="">
          <xdr:nvSpPr>
            <xdr:cNvPr id="89157" name="Check Box 69" hidden="1">
              <a:extLst>
                <a:ext uri="{63B3BB69-23CF-44E3-9099-C40C66FF867C}">
                  <a14:compatExt spid="_x0000_s89157"/>
                </a:ext>
                <a:ext uri="{FF2B5EF4-FFF2-40B4-BE49-F238E27FC236}">
                  <a16:creationId xmlns:a16="http://schemas.microsoft.com/office/drawing/2014/main" id="{00000000-0008-0000-0100-000045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211</xdr:row>
          <xdr:rowOff>0</xdr:rowOff>
        </xdr:from>
        <xdr:to>
          <xdr:col>6</xdr:col>
          <xdr:colOff>219075</xdr:colOff>
          <xdr:row>212</xdr:row>
          <xdr:rowOff>0</xdr:rowOff>
        </xdr:to>
        <xdr:sp macro="" textlink="">
          <xdr:nvSpPr>
            <xdr:cNvPr id="89158" name="Check Box 70" hidden="1">
              <a:extLst>
                <a:ext uri="{63B3BB69-23CF-44E3-9099-C40C66FF867C}">
                  <a14:compatExt spid="_x0000_s89158"/>
                </a:ext>
                <a:ext uri="{FF2B5EF4-FFF2-40B4-BE49-F238E27FC236}">
                  <a16:creationId xmlns:a16="http://schemas.microsoft.com/office/drawing/2014/main" id="{00000000-0008-0000-0100-000046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250</xdr:row>
          <xdr:rowOff>0</xdr:rowOff>
        </xdr:from>
        <xdr:to>
          <xdr:col>1</xdr:col>
          <xdr:colOff>219075</xdr:colOff>
          <xdr:row>251</xdr:row>
          <xdr:rowOff>0</xdr:rowOff>
        </xdr:to>
        <xdr:sp macro="" textlink="">
          <xdr:nvSpPr>
            <xdr:cNvPr id="89159" name="Check Box 71" hidden="1">
              <a:extLst>
                <a:ext uri="{63B3BB69-23CF-44E3-9099-C40C66FF867C}">
                  <a14:compatExt spid="_x0000_s89159"/>
                </a:ext>
                <a:ext uri="{FF2B5EF4-FFF2-40B4-BE49-F238E27FC236}">
                  <a16:creationId xmlns:a16="http://schemas.microsoft.com/office/drawing/2014/main" id="{00000000-0008-0000-0100-00004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250</xdr:row>
          <xdr:rowOff>0</xdr:rowOff>
        </xdr:from>
        <xdr:to>
          <xdr:col>2</xdr:col>
          <xdr:colOff>219075</xdr:colOff>
          <xdr:row>251</xdr:row>
          <xdr:rowOff>0</xdr:rowOff>
        </xdr:to>
        <xdr:sp macro="" textlink="">
          <xdr:nvSpPr>
            <xdr:cNvPr id="89160" name="Check Box 72" hidden="1">
              <a:extLst>
                <a:ext uri="{63B3BB69-23CF-44E3-9099-C40C66FF867C}">
                  <a14:compatExt spid="_x0000_s89160"/>
                </a:ext>
                <a:ext uri="{FF2B5EF4-FFF2-40B4-BE49-F238E27FC236}">
                  <a16:creationId xmlns:a16="http://schemas.microsoft.com/office/drawing/2014/main" id="{00000000-0008-0000-0100-00004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250</xdr:row>
          <xdr:rowOff>0</xdr:rowOff>
        </xdr:from>
        <xdr:to>
          <xdr:col>3</xdr:col>
          <xdr:colOff>219075</xdr:colOff>
          <xdr:row>251</xdr:row>
          <xdr:rowOff>0</xdr:rowOff>
        </xdr:to>
        <xdr:sp macro="" textlink="">
          <xdr:nvSpPr>
            <xdr:cNvPr id="89161" name="Check Box 73" hidden="1">
              <a:extLst>
                <a:ext uri="{63B3BB69-23CF-44E3-9099-C40C66FF867C}">
                  <a14:compatExt spid="_x0000_s89161"/>
                </a:ext>
                <a:ext uri="{FF2B5EF4-FFF2-40B4-BE49-F238E27FC236}">
                  <a16:creationId xmlns:a16="http://schemas.microsoft.com/office/drawing/2014/main" id="{00000000-0008-0000-0100-00004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250</xdr:row>
          <xdr:rowOff>0</xdr:rowOff>
        </xdr:from>
        <xdr:to>
          <xdr:col>4</xdr:col>
          <xdr:colOff>219075</xdr:colOff>
          <xdr:row>251</xdr:row>
          <xdr:rowOff>0</xdr:rowOff>
        </xdr:to>
        <xdr:sp macro="" textlink="">
          <xdr:nvSpPr>
            <xdr:cNvPr id="89162" name="Check Box 74" hidden="1">
              <a:extLst>
                <a:ext uri="{63B3BB69-23CF-44E3-9099-C40C66FF867C}">
                  <a14:compatExt spid="_x0000_s89162"/>
                </a:ext>
                <a:ext uri="{FF2B5EF4-FFF2-40B4-BE49-F238E27FC236}">
                  <a16:creationId xmlns:a16="http://schemas.microsoft.com/office/drawing/2014/main" id="{00000000-0008-0000-0100-00004A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250</xdr:row>
          <xdr:rowOff>0</xdr:rowOff>
        </xdr:from>
        <xdr:to>
          <xdr:col>5</xdr:col>
          <xdr:colOff>219075</xdr:colOff>
          <xdr:row>251</xdr:row>
          <xdr:rowOff>0</xdr:rowOff>
        </xdr:to>
        <xdr:sp macro="" textlink="">
          <xdr:nvSpPr>
            <xdr:cNvPr id="89163" name="Check Box 75" hidden="1">
              <a:extLst>
                <a:ext uri="{63B3BB69-23CF-44E3-9099-C40C66FF867C}">
                  <a14:compatExt spid="_x0000_s89163"/>
                </a:ext>
                <a:ext uri="{FF2B5EF4-FFF2-40B4-BE49-F238E27FC236}">
                  <a16:creationId xmlns:a16="http://schemas.microsoft.com/office/drawing/2014/main" id="{00000000-0008-0000-0100-00004B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250</xdr:row>
          <xdr:rowOff>0</xdr:rowOff>
        </xdr:from>
        <xdr:to>
          <xdr:col>6</xdr:col>
          <xdr:colOff>219075</xdr:colOff>
          <xdr:row>251</xdr:row>
          <xdr:rowOff>0</xdr:rowOff>
        </xdr:to>
        <xdr:sp macro="" textlink="">
          <xdr:nvSpPr>
            <xdr:cNvPr id="89164" name="Check Box 76" hidden="1">
              <a:extLst>
                <a:ext uri="{63B3BB69-23CF-44E3-9099-C40C66FF867C}">
                  <a14:compatExt spid="_x0000_s89164"/>
                </a:ext>
                <a:ext uri="{FF2B5EF4-FFF2-40B4-BE49-F238E27FC236}">
                  <a16:creationId xmlns:a16="http://schemas.microsoft.com/office/drawing/2014/main" id="{00000000-0008-0000-0100-00004C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267</xdr:row>
          <xdr:rowOff>0</xdr:rowOff>
        </xdr:from>
        <xdr:to>
          <xdr:col>1</xdr:col>
          <xdr:colOff>219075</xdr:colOff>
          <xdr:row>268</xdr:row>
          <xdr:rowOff>0</xdr:rowOff>
        </xdr:to>
        <xdr:sp macro="" textlink="">
          <xdr:nvSpPr>
            <xdr:cNvPr id="89165" name="Check Box 77" hidden="1">
              <a:extLst>
                <a:ext uri="{63B3BB69-23CF-44E3-9099-C40C66FF867C}">
                  <a14:compatExt spid="_x0000_s89165"/>
                </a:ext>
                <a:ext uri="{FF2B5EF4-FFF2-40B4-BE49-F238E27FC236}">
                  <a16:creationId xmlns:a16="http://schemas.microsoft.com/office/drawing/2014/main" id="{00000000-0008-0000-0100-00004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267</xdr:row>
          <xdr:rowOff>0</xdr:rowOff>
        </xdr:from>
        <xdr:to>
          <xdr:col>2</xdr:col>
          <xdr:colOff>219075</xdr:colOff>
          <xdr:row>268</xdr:row>
          <xdr:rowOff>0</xdr:rowOff>
        </xdr:to>
        <xdr:sp macro="" textlink="">
          <xdr:nvSpPr>
            <xdr:cNvPr id="89166" name="Check Box 78" hidden="1">
              <a:extLst>
                <a:ext uri="{63B3BB69-23CF-44E3-9099-C40C66FF867C}">
                  <a14:compatExt spid="_x0000_s89166"/>
                </a:ext>
                <a:ext uri="{FF2B5EF4-FFF2-40B4-BE49-F238E27FC236}">
                  <a16:creationId xmlns:a16="http://schemas.microsoft.com/office/drawing/2014/main" id="{00000000-0008-0000-0100-00004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267</xdr:row>
          <xdr:rowOff>0</xdr:rowOff>
        </xdr:from>
        <xdr:to>
          <xdr:col>3</xdr:col>
          <xdr:colOff>219075</xdr:colOff>
          <xdr:row>268</xdr:row>
          <xdr:rowOff>0</xdr:rowOff>
        </xdr:to>
        <xdr:sp macro="" textlink="">
          <xdr:nvSpPr>
            <xdr:cNvPr id="89167" name="Check Box 79" hidden="1">
              <a:extLst>
                <a:ext uri="{63B3BB69-23CF-44E3-9099-C40C66FF867C}">
                  <a14:compatExt spid="_x0000_s89167"/>
                </a:ext>
                <a:ext uri="{FF2B5EF4-FFF2-40B4-BE49-F238E27FC236}">
                  <a16:creationId xmlns:a16="http://schemas.microsoft.com/office/drawing/2014/main" id="{00000000-0008-0000-0100-00004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267</xdr:row>
          <xdr:rowOff>0</xdr:rowOff>
        </xdr:from>
        <xdr:to>
          <xdr:col>4</xdr:col>
          <xdr:colOff>219075</xdr:colOff>
          <xdr:row>268</xdr:row>
          <xdr:rowOff>0</xdr:rowOff>
        </xdr:to>
        <xdr:sp macro="" textlink="">
          <xdr:nvSpPr>
            <xdr:cNvPr id="89168" name="Check Box 80" hidden="1">
              <a:extLst>
                <a:ext uri="{63B3BB69-23CF-44E3-9099-C40C66FF867C}">
                  <a14:compatExt spid="_x0000_s89168"/>
                </a:ext>
                <a:ext uri="{FF2B5EF4-FFF2-40B4-BE49-F238E27FC236}">
                  <a16:creationId xmlns:a16="http://schemas.microsoft.com/office/drawing/2014/main" id="{00000000-0008-0000-0100-000050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267</xdr:row>
          <xdr:rowOff>0</xdr:rowOff>
        </xdr:from>
        <xdr:to>
          <xdr:col>5</xdr:col>
          <xdr:colOff>219075</xdr:colOff>
          <xdr:row>268</xdr:row>
          <xdr:rowOff>0</xdr:rowOff>
        </xdr:to>
        <xdr:sp macro="" textlink="">
          <xdr:nvSpPr>
            <xdr:cNvPr id="89169" name="Check Box 81" hidden="1">
              <a:extLst>
                <a:ext uri="{63B3BB69-23CF-44E3-9099-C40C66FF867C}">
                  <a14:compatExt spid="_x0000_s89169"/>
                </a:ext>
                <a:ext uri="{FF2B5EF4-FFF2-40B4-BE49-F238E27FC236}">
                  <a16:creationId xmlns:a16="http://schemas.microsoft.com/office/drawing/2014/main" id="{00000000-0008-0000-0100-00005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267</xdr:row>
          <xdr:rowOff>0</xdr:rowOff>
        </xdr:from>
        <xdr:to>
          <xdr:col>6</xdr:col>
          <xdr:colOff>219075</xdr:colOff>
          <xdr:row>268</xdr:row>
          <xdr:rowOff>0</xdr:rowOff>
        </xdr:to>
        <xdr:sp macro="" textlink="">
          <xdr:nvSpPr>
            <xdr:cNvPr id="89170" name="Check Box 82" hidden="1">
              <a:extLst>
                <a:ext uri="{63B3BB69-23CF-44E3-9099-C40C66FF867C}">
                  <a14:compatExt spid="_x0000_s89170"/>
                </a:ext>
                <a:ext uri="{FF2B5EF4-FFF2-40B4-BE49-F238E27FC236}">
                  <a16:creationId xmlns:a16="http://schemas.microsoft.com/office/drawing/2014/main" id="{00000000-0008-0000-0100-000052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219075</xdr:colOff>
          <xdr:row>16</xdr:row>
          <xdr:rowOff>0</xdr:rowOff>
        </xdr:to>
        <xdr:sp macro="" textlink="">
          <xdr:nvSpPr>
            <xdr:cNvPr id="90113" name="Kontrollkästchen 2" hidden="1">
              <a:extLst>
                <a:ext uri="{63B3BB69-23CF-44E3-9099-C40C66FF867C}">
                  <a14:compatExt spid="_x0000_s90113"/>
                </a:ext>
                <a:ext uri="{FF2B5EF4-FFF2-40B4-BE49-F238E27FC236}">
                  <a16:creationId xmlns:a16="http://schemas.microsoft.com/office/drawing/2014/main" id="{00000000-0008-0000-0200-000001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219075</xdr:colOff>
          <xdr:row>16</xdr:row>
          <xdr:rowOff>0</xdr:rowOff>
        </xdr:to>
        <xdr:sp macro="" textlink="">
          <xdr:nvSpPr>
            <xdr:cNvPr id="90114" name="Check Box 2" hidden="1">
              <a:extLst>
                <a:ext uri="{63B3BB69-23CF-44E3-9099-C40C66FF867C}">
                  <a14:compatExt spid="_x0000_s90114"/>
                </a:ext>
                <a:ext uri="{FF2B5EF4-FFF2-40B4-BE49-F238E27FC236}">
                  <a16:creationId xmlns:a16="http://schemas.microsoft.com/office/drawing/2014/main" id="{00000000-0008-0000-0200-000002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219075</xdr:colOff>
          <xdr:row>16</xdr:row>
          <xdr:rowOff>0</xdr:rowOff>
        </xdr:to>
        <xdr:sp macro="" textlink="">
          <xdr:nvSpPr>
            <xdr:cNvPr id="90115" name="Check Box 3" hidden="1">
              <a:extLst>
                <a:ext uri="{63B3BB69-23CF-44E3-9099-C40C66FF867C}">
                  <a14:compatExt spid="_x0000_s90115"/>
                </a:ext>
                <a:ext uri="{FF2B5EF4-FFF2-40B4-BE49-F238E27FC236}">
                  <a16:creationId xmlns:a16="http://schemas.microsoft.com/office/drawing/2014/main" id="{00000000-0008-0000-0200-000003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4</xdr:col>
          <xdr:colOff>219075</xdr:colOff>
          <xdr:row>16</xdr:row>
          <xdr:rowOff>0</xdr:rowOff>
        </xdr:to>
        <xdr:sp macro="" textlink="">
          <xdr:nvSpPr>
            <xdr:cNvPr id="90116" name="Check Box 4" hidden="1">
              <a:extLst>
                <a:ext uri="{63B3BB69-23CF-44E3-9099-C40C66FF867C}">
                  <a14:compatExt spid="_x0000_s90116"/>
                </a:ext>
                <a:ext uri="{FF2B5EF4-FFF2-40B4-BE49-F238E27FC236}">
                  <a16:creationId xmlns:a16="http://schemas.microsoft.com/office/drawing/2014/main" id="{00000000-0008-0000-0200-000004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5</xdr:col>
          <xdr:colOff>219075</xdr:colOff>
          <xdr:row>16</xdr:row>
          <xdr:rowOff>0</xdr:rowOff>
        </xdr:to>
        <xdr:sp macro="" textlink="">
          <xdr:nvSpPr>
            <xdr:cNvPr id="90117" name="Check Box 5" hidden="1">
              <a:extLst>
                <a:ext uri="{63B3BB69-23CF-44E3-9099-C40C66FF867C}">
                  <a14:compatExt spid="_x0000_s90117"/>
                </a:ext>
                <a:ext uri="{FF2B5EF4-FFF2-40B4-BE49-F238E27FC236}">
                  <a16:creationId xmlns:a16="http://schemas.microsoft.com/office/drawing/2014/main" id="{00000000-0008-0000-0200-000005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6</xdr:col>
          <xdr:colOff>219075</xdr:colOff>
          <xdr:row>16</xdr:row>
          <xdr:rowOff>0</xdr:rowOff>
        </xdr:to>
        <xdr:sp macro="" textlink="">
          <xdr:nvSpPr>
            <xdr:cNvPr id="90118" name="Check Box 6" hidden="1">
              <a:extLst>
                <a:ext uri="{63B3BB69-23CF-44E3-9099-C40C66FF867C}">
                  <a14:compatExt spid="_x0000_s90118"/>
                </a:ext>
                <a:ext uri="{FF2B5EF4-FFF2-40B4-BE49-F238E27FC236}">
                  <a16:creationId xmlns:a16="http://schemas.microsoft.com/office/drawing/2014/main" id="{00000000-0008-0000-0200-000006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219075</xdr:colOff>
          <xdr:row>35</xdr:row>
          <xdr:rowOff>0</xdr:rowOff>
        </xdr:to>
        <xdr:sp macro="" textlink="">
          <xdr:nvSpPr>
            <xdr:cNvPr id="90119" name="Check Box 7" hidden="1">
              <a:extLst>
                <a:ext uri="{63B3BB69-23CF-44E3-9099-C40C66FF867C}">
                  <a14:compatExt spid="_x0000_s90119"/>
                </a:ext>
                <a:ext uri="{FF2B5EF4-FFF2-40B4-BE49-F238E27FC236}">
                  <a16:creationId xmlns:a16="http://schemas.microsoft.com/office/drawing/2014/main" id="{00000000-0008-0000-0200-000007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219075</xdr:colOff>
          <xdr:row>35</xdr:row>
          <xdr:rowOff>0</xdr:rowOff>
        </xdr:to>
        <xdr:sp macro="" textlink="">
          <xdr:nvSpPr>
            <xdr:cNvPr id="90120" name="Check Box 8" hidden="1">
              <a:extLst>
                <a:ext uri="{63B3BB69-23CF-44E3-9099-C40C66FF867C}">
                  <a14:compatExt spid="_x0000_s90120"/>
                </a:ext>
                <a:ext uri="{FF2B5EF4-FFF2-40B4-BE49-F238E27FC236}">
                  <a16:creationId xmlns:a16="http://schemas.microsoft.com/office/drawing/2014/main" id="{00000000-0008-0000-0200-000008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219075</xdr:colOff>
          <xdr:row>35</xdr:row>
          <xdr:rowOff>0</xdr:rowOff>
        </xdr:to>
        <xdr:sp macro="" textlink="">
          <xdr:nvSpPr>
            <xdr:cNvPr id="90121" name="Check Box 9" hidden="1">
              <a:extLst>
                <a:ext uri="{63B3BB69-23CF-44E3-9099-C40C66FF867C}">
                  <a14:compatExt spid="_x0000_s90121"/>
                </a:ext>
                <a:ext uri="{FF2B5EF4-FFF2-40B4-BE49-F238E27FC236}">
                  <a16:creationId xmlns:a16="http://schemas.microsoft.com/office/drawing/2014/main" id="{00000000-0008-0000-0200-000009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0</xdr:rowOff>
        </xdr:from>
        <xdr:to>
          <xdr:col>4</xdr:col>
          <xdr:colOff>219075</xdr:colOff>
          <xdr:row>35</xdr:row>
          <xdr:rowOff>0</xdr:rowOff>
        </xdr:to>
        <xdr:sp macro="" textlink="">
          <xdr:nvSpPr>
            <xdr:cNvPr id="90122" name="Check Box 10" hidden="1">
              <a:extLst>
                <a:ext uri="{63B3BB69-23CF-44E3-9099-C40C66FF867C}">
                  <a14:compatExt spid="_x0000_s90122"/>
                </a:ext>
                <a:ext uri="{FF2B5EF4-FFF2-40B4-BE49-F238E27FC236}">
                  <a16:creationId xmlns:a16="http://schemas.microsoft.com/office/drawing/2014/main" id="{00000000-0008-0000-0200-00000A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0</xdr:rowOff>
        </xdr:from>
        <xdr:to>
          <xdr:col>5</xdr:col>
          <xdr:colOff>219075</xdr:colOff>
          <xdr:row>35</xdr:row>
          <xdr:rowOff>0</xdr:rowOff>
        </xdr:to>
        <xdr:sp macro="" textlink="">
          <xdr:nvSpPr>
            <xdr:cNvPr id="90123" name="Check Box 11" hidden="1">
              <a:extLst>
                <a:ext uri="{63B3BB69-23CF-44E3-9099-C40C66FF867C}">
                  <a14:compatExt spid="_x0000_s90123"/>
                </a:ext>
                <a:ext uri="{FF2B5EF4-FFF2-40B4-BE49-F238E27FC236}">
                  <a16:creationId xmlns:a16="http://schemas.microsoft.com/office/drawing/2014/main" id="{00000000-0008-0000-0200-00000B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0</xdr:rowOff>
        </xdr:from>
        <xdr:to>
          <xdr:col>6</xdr:col>
          <xdr:colOff>219075</xdr:colOff>
          <xdr:row>35</xdr:row>
          <xdr:rowOff>0</xdr:rowOff>
        </xdr:to>
        <xdr:sp macro="" textlink="">
          <xdr:nvSpPr>
            <xdr:cNvPr id="90124" name="Check Box 12" hidden="1">
              <a:extLst>
                <a:ext uri="{63B3BB69-23CF-44E3-9099-C40C66FF867C}">
                  <a14:compatExt spid="_x0000_s90124"/>
                </a:ext>
                <a:ext uri="{FF2B5EF4-FFF2-40B4-BE49-F238E27FC236}">
                  <a16:creationId xmlns:a16="http://schemas.microsoft.com/office/drawing/2014/main" id="{00000000-0008-0000-0200-00000C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1</xdr:col>
          <xdr:colOff>219075</xdr:colOff>
          <xdr:row>61</xdr:row>
          <xdr:rowOff>0</xdr:rowOff>
        </xdr:to>
        <xdr:sp macro="" textlink="">
          <xdr:nvSpPr>
            <xdr:cNvPr id="90125" name="Check Box 13" hidden="1">
              <a:extLst>
                <a:ext uri="{63B3BB69-23CF-44E3-9099-C40C66FF867C}">
                  <a14:compatExt spid="_x0000_s90125"/>
                </a:ext>
                <a:ext uri="{FF2B5EF4-FFF2-40B4-BE49-F238E27FC236}">
                  <a16:creationId xmlns:a16="http://schemas.microsoft.com/office/drawing/2014/main" id="{00000000-0008-0000-0200-00000D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2</xdr:col>
          <xdr:colOff>219075</xdr:colOff>
          <xdr:row>61</xdr:row>
          <xdr:rowOff>0</xdr:rowOff>
        </xdr:to>
        <xdr:sp macro="" textlink="">
          <xdr:nvSpPr>
            <xdr:cNvPr id="90126" name="Check Box 14" hidden="1">
              <a:extLst>
                <a:ext uri="{63B3BB69-23CF-44E3-9099-C40C66FF867C}">
                  <a14:compatExt spid="_x0000_s90126"/>
                </a:ext>
                <a:ext uri="{FF2B5EF4-FFF2-40B4-BE49-F238E27FC236}">
                  <a16:creationId xmlns:a16="http://schemas.microsoft.com/office/drawing/2014/main" id="{00000000-0008-0000-0200-00000E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60</xdr:row>
          <xdr:rowOff>0</xdr:rowOff>
        </xdr:from>
        <xdr:to>
          <xdr:col>3</xdr:col>
          <xdr:colOff>219075</xdr:colOff>
          <xdr:row>61</xdr:row>
          <xdr:rowOff>0</xdr:rowOff>
        </xdr:to>
        <xdr:sp macro="" textlink="">
          <xdr:nvSpPr>
            <xdr:cNvPr id="90127" name="Check Box 15" hidden="1">
              <a:extLst>
                <a:ext uri="{63B3BB69-23CF-44E3-9099-C40C66FF867C}">
                  <a14:compatExt spid="_x0000_s90127"/>
                </a:ext>
                <a:ext uri="{FF2B5EF4-FFF2-40B4-BE49-F238E27FC236}">
                  <a16:creationId xmlns:a16="http://schemas.microsoft.com/office/drawing/2014/main" id="{00000000-0008-0000-0200-00000F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0</xdr:rowOff>
        </xdr:from>
        <xdr:to>
          <xdr:col>4</xdr:col>
          <xdr:colOff>219075</xdr:colOff>
          <xdr:row>61</xdr:row>
          <xdr:rowOff>0</xdr:rowOff>
        </xdr:to>
        <xdr:sp macro="" textlink="">
          <xdr:nvSpPr>
            <xdr:cNvPr id="90128" name="Check Box 16" hidden="1">
              <a:extLst>
                <a:ext uri="{63B3BB69-23CF-44E3-9099-C40C66FF867C}">
                  <a14:compatExt spid="_x0000_s90128"/>
                </a:ext>
                <a:ext uri="{FF2B5EF4-FFF2-40B4-BE49-F238E27FC236}">
                  <a16:creationId xmlns:a16="http://schemas.microsoft.com/office/drawing/2014/main" id="{00000000-0008-0000-0200-000010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60</xdr:row>
          <xdr:rowOff>0</xdr:rowOff>
        </xdr:from>
        <xdr:to>
          <xdr:col>5</xdr:col>
          <xdr:colOff>219075</xdr:colOff>
          <xdr:row>61</xdr:row>
          <xdr:rowOff>0</xdr:rowOff>
        </xdr:to>
        <xdr:sp macro="" textlink="">
          <xdr:nvSpPr>
            <xdr:cNvPr id="90129" name="Check Box 17" hidden="1">
              <a:extLst>
                <a:ext uri="{63B3BB69-23CF-44E3-9099-C40C66FF867C}">
                  <a14:compatExt spid="_x0000_s90129"/>
                </a:ext>
                <a:ext uri="{FF2B5EF4-FFF2-40B4-BE49-F238E27FC236}">
                  <a16:creationId xmlns:a16="http://schemas.microsoft.com/office/drawing/2014/main" id="{00000000-0008-0000-0200-000011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60</xdr:row>
          <xdr:rowOff>0</xdr:rowOff>
        </xdr:from>
        <xdr:to>
          <xdr:col>6</xdr:col>
          <xdr:colOff>219075</xdr:colOff>
          <xdr:row>61</xdr:row>
          <xdr:rowOff>0</xdr:rowOff>
        </xdr:to>
        <xdr:sp macro="" textlink="">
          <xdr:nvSpPr>
            <xdr:cNvPr id="90130" name="Check Box 18" hidden="1">
              <a:extLst>
                <a:ext uri="{63B3BB69-23CF-44E3-9099-C40C66FF867C}">
                  <a14:compatExt spid="_x0000_s90130"/>
                </a:ext>
                <a:ext uri="{FF2B5EF4-FFF2-40B4-BE49-F238E27FC236}">
                  <a16:creationId xmlns:a16="http://schemas.microsoft.com/office/drawing/2014/main" id="{00000000-0008-0000-0200-000012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154</xdr:row>
          <xdr:rowOff>0</xdr:rowOff>
        </xdr:from>
        <xdr:to>
          <xdr:col>1</xdr:col>
          <xdr:colOff>219075</xdr:colOff>
          <xdr:row>155</xdr:row>
          <xdr:rowOff>0</xdr:rowOff>
        </xdr:to>
        <xdr:sp macro="" textlink="">
          <xdr:nvSpPr>
            <xdr:cNvPr id="90131" name="Check Box 19" hidden="1">
              <a:extLst>
                <a:ext uri="{63B3BB69-23CF-44E3-9099-C40C66FF867C}">
                  <a14:compatExt spid="_x0000_s90131"/>
                </a:ext>
                <a:ext uri="{FF2B5EF4-FFF2-40B4-BE49-F238E27FC236}">
                  <a16:creationId xmlns:a16="http://schemas.microsoft.com/office/drawing/2014/main" id="{00000000-0008-0000-0200-000013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154</xdr:row>
          <xdr:rowOff>0</xdr:rowOff>
        </xdr:from>
        <xdr:to>
          <xdr:col>2</xdr:col>
          <xdr:colOff>219075</xdr:colOff>
          <xdr:row>155</xdr:row>
          <xdr:rowOff>0</xdr:rowOff>
        </xdr:to>
        <xdr:sp macro="" textlink="">
          <xdr:nvSpPr>
            <xdr:cNvPr id="90132" name="Check Box 20" hidden="1">
              <a:extLst>
                <a:ext uri="{63B3BB69-23CF-44E3-9099-C40C66FF867C}">
                  <a14:compatExt spid="_x0000_s90132"/>
                </a:ext>
                <a:ext uri="{FF2B5EF4-FFF2-40B4-BE49-F238E27FC236}">
                  <a16:creationId xmlns:a16="http://schemas.microsoft.com/office/drawing/2014/main" id="{00000000-0008-0000-0200-000014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154</xdr:row>
          <xdr:rowOff>0</xdr:rowOff>
        </xdr:from>
        <xdr:to>
          <xdr:col>3</xdr:col>
          <xdr:colOff>219075</xdr:colOff>
          <xdr:row>155</xdr:row>
          <xdr:rowOff>0</xdr:rowOff>
        </xdr:to>
        <xdr:sp macro="" textlink="">
          <xdr:nvSpPr>
            <xdr:cNvPr id="90133" name="Check Box 21" hidden="1">
              <a:extLst>
                <a:ext uri="{63B3BB69-23CF-44E3-9099-C40C66FF867C}">
                  <a14:compatExt spid="_x0000_s90133"/>
                </a:ext>
                <a:ext uri="{FF2B5EF4-FFF2-40B4-BE49-F238E27FC236}">
                  <a16:creationId xmlns:a16="http://schemas.microsoft.com/office/drawing/2014/main" id="{00000000-0008-0000-0200-000015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154</xdr:row>
          <xdr:rowOff>0</xdr:rowOff>
        </xdr:from>
        <xdr:to>
          <xdr:col>4</xdr:col>
          <xdr:colOff>219075</xdr:colOff>
          <xdr:row>155</xdr:row>
          <xdr:rowOff>0</xdr:rowOff>
        </xdr:to>
        <xdr:sp macro="" textlink="">
          <xdr:nvSpPr>
            <xdr:cNvPr id="90134" name="Check Box 22" hidden="1">
              <a:extLst>
                <a:ext uri="{63B3BB69-23CF-44E3-9099-C40C66FF867C}">
                  <a14:compatExt spid="_x0000_s90134"/>
                </a:ext>
                <a:ext uri="{FF2B5EF4-FFF2-40B4-BE49-F238E27FC236}">
                  <a16:creationId xmlns:a16="http://schemas.microsoft.com/office/drawing/2014/main" id="{00000000-0008-0000-0200-000016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154</xdr:row>
          <xdr:rowOff>0</xdr:rowOff>
        </xdr:from>
        <xdr:to>
          <xdr:col>5</xdr:col>
          <xdr:colOff>219075</xdr:colOff>
          <xdr:row>155</xdr:row>
          <xdr:rowOff>0</xdr:rowOff>
        </xdr:to>
        <xdr:sp macro="" textlink="">
          <xdr:nvSpPr>
            <xdr:cNvPr id="90135" name="Check Box 23" hidden="1">
              <a:extLst>
                <a:ext uri="{63B3BB69-23CF-44E3-9099-C40C66FF867C}">
                  <a14:compatExt spid="_x0000_s90135"/>
                </a:ext>
                <a:ext uri="{FF2B5EF4-FFF2-40B4-BE49-F238E27FC236}">
                  <a16:creationId xmlns:a16="http://schemas.microsoft.com/office/drawing/2014/main" id="{00000000-0008-0000-0200-000017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154</xdr:row>
          <xdr:rowOff>0</xdr:rowOff>
        </xdr:from>
        <xdr:to>
          <xdr:col>6</xdr:col>
          <xdr:colOff>219075</xdr:colOff>
          <xdr:row>155</xdr:row>
          <xdr:rowOff>0</xdr:rowOff>
        </xdr:to>
        <xdr:sp macro="" textlink="">
          <xdr:nvSpPr>
            <xdr:cNvPr id="90136" name="Check Box 24" hidden="1">
              <a:extLst>
                <a:ext uri="{63B3BB69-23CF-44E3-9099-C40C66FF867C}">
                  <a14:compatExt spid="_x0000_s90136"/>
                </a:ext>
                <a:ext uri="{FF2B5EF4-FFF2-40B4-BE49-F238E27FC236}">
                  <a16:creationId xmlns:a16="http://schemas.microsoft.com/office/drawing/2014/main" id="{00000000-0008-0000-0200-000018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210</xdr:row>
          <xdr:rowOff>0</xdr:rowOff>
        </xdr:from>
        <xdr:to>
          <xdr:col>1</xdr:col>
          <xdr:colOff>219075</xdr:colOff>
          <xdr:row>211</xdr:row>
          <xdr:rowOff>0</xdr:rowOff>
        </xdr:to>
        <xdr:sp macro="" textlink="">
          <xdr:nvSpPr>
            <xdr:cNvPr id="90137" name="Check Box 25" hidden="1">
              <a:extLst>
                <a:ext uri="{63B3BB69-23CF-44E3-9099-C40C66FF867C}">
                  <a14:compatExt spid="_x0000_s90137"/>
                </a:ext>
                <a:ext uri="{FF2B5EF4-FFF2-40B4-BE49-F238E27FC236}">
                  <a16:creationId xmlns:a16="http://schemas.microsoft.com/office/drawing/2014/main" id="{00000000-0008-0000-0200-000019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210</xdr:row>
          <xdr:rowOff>0</xdr:rowOff>
        </xdr:from>
        <xdr:to>
          <xdr:col>2</xdr:col>
          <xdr:colOff>219075</xdr:colOff>
          <xdr:row>211</xdr:row>
          <xdr:rowOff>0</xdr:rowOff>
        </xdr:to>
        <xdr:sp macro="" textlink="">
          <xdr:nvSpPr>
            <xdr:cNvPr id="90138" name="Check Box 26" hidden="1">
              <a:extLst>
                <a:ext uri="{63B3BB69-23CF-44E3-9099-C40C66FF867C}">
                  <a14:compatExt spid="_x0000_s90138"/>
                </a:ext>
                <a:ext uri="{FF2B5EF4-FFF2-40B4-BE49-F238E27FC236}">
                  <a16:creationId xmlns:a16="http://schemas.microsoft.com/office/drawing/2014/main" id="{00000000-0008-0000-0200-00001A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210</xdr:row>
          <xdr:rowOff>0</xdr:rowOff>
        </xdr:from>
        <xdr:to>
          <xdr:col>3</xdr:col>
          <xdr:colOff>219075</xdr:colOff>
          <xdr:row>211</xdr:row>
          <xdr:rowOff>0</xdr:rowOff>
        </xdr:to>
        <xdr:sp macro="" textlink="">
          <xdr:nvSpPr>
            <xdr:cNvPr id="90139" name="Check Box 27" hidden="1">
              <a:extLst>
                <a:ext uri="{63B3BB69-23CF-44E3-9099-C40C66FF867C}">
                  <a14:compatExt spid="_x0000_s90139"/>
                </a:ext>
                <a:ext uri="{FF2B5EF4-FFF2-40B4-BE49-F238E27FC236}">
                  <a16:creationId xmlns:a16="http://schemas.microsoft.com/office/drawing/2014/main" id="{00000000-0008-0000-0200-00001B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210</xdr:row>
          <xdr:rowOff>0</xdr:rowOff>
        </xdr:from>
        <xdr:to>
          <xdr:col>4</xdr:col>
          <xdr:colOff>219075</xdr:colOff>
          <xdr:row>211</xdr:row>
          <xdr:rowOff>0</xdr:rowOff>
        </xdr:to>
        <xdr:sp macro="" textlink="">
          <xdr:nvSpPr>
            <xdr:cNvPr id="90140" name="Check Box 28" hidden="1">
              <a:extLst>
                <a:ext uri="{63B3BB69-23CF-44E3-9099-C40C66FF867C}">
                  <a14:compatExt spid="_x0000_s90140"/>
                </a:ext>
                <a:ext uri="{FF2B5EF4-FFF2-40B4-BE49-F238E27FC236}">
                  <a16:creationId xmlns:a16="http://schemas.microsoft.com/office/drawing/2014/main" id="{00000000-0008-0000-0200-00001C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210</xdr:row>
          <xdr:rowOff>0</xdr:rowOff>
        </xdr:from>
        <xdr:to>
          <xdr:col>5</xdr:col>
          <xdr:colOff>219075</xdr:colOff>
          <xdr:row>211</xdr:row>
          <xdr:rowOff>0</xdr:rowOff>
        </xdr:to>
        <xdr:sp macro="" textlink="">
          <xdr:nvSpPr>
            <xdr:cNvPr id="90141" name="Check Box 29" hidden="1">
              <a:extLst>
                <a:ext uri="{63B3BB69-23CF-44E3-9099-C40C66FF867C}">
                  <a14:compatExt spid="_x0000_s90141"/>
                </a:ext>
                <a:ext uri="{FF2B5EF4-FFF2-40B4-BE49-F238E27FC236}">
                  <a16:creationId xmlns:a16="http://schemas.microsoft.com/office/drawing/2014/main" id="{00000000-0008-0000-0200-00001D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210</xdr:row>
          <xdr:rowOff>0</xdr:rowOff>
        </xdr:from>
        <xdr:to>
          <xdr:col>6</xdr:col>
          <xdr:colOff>219075</xdr:colOff>
          <xdr:row>211</xdr:row>
          <xdr:rowOff>0</xdr:rowOff>
        </xdr:to>
        <xdr:sp macro="" textlink="">
          <xdr:nvSpPr>
            <xdr:cNvPr id="90142" name="Check Box 30" hidden="1">
              <a:extLst>
                <a:ext uri="{63B3BB69-23CF-44E3-9099-C40C66FF867C}">
                  <a14:compatExt spid="_x0000_s90142"/>
                </a:ext>
                <a:ext uri="{FF2B5EF4-FFF2-40B4-BE49-F238E27FC236}">
                  <a16:creationId xmlns:a16="http://schemas.microsoft.com/office/drawing/2014/main" id="{00000000-0008-0000-0200-00001E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258</xdr:row>
          <xdr:rowOff>0</xdr:rowOff>
        </xdr:from>
        <xdr:to>
          <xdr:col>1</xdr:col>
          <xdr:colOff>219075</xdr:colOff>
          <xdr:row>259</xdr:row>
          <xdr:rowOff>0</xdr:rowOff>
        </xdr:to>
        <xdr:sp macro="" textlink="">
          <xdr:nvSpPr>
            <xdr:cNvPr id="90143" name="Check Box 31" hidden="1">
              <a:extLst>
                <a:ext uri="{63B3BB69-23CF-44E3-9099-C40C66FF867C}">
                  <a14:compatExt spid="_x0000_s90143"/>
                </a:ext>
                <a:ext uri="{FF2B5EF4-FFF2-40B4-BE49-F238E27FC236}">
                  <a16:creationId xmlns:a16="http://schemas.microsoft.com/office/drawing/2014/main" id="{00000000-0008-0000-0200-00001F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258</xdr:row>
          <xdr:rowOff>0</xdr:rowOff>
        </xdr:from>
        <xdr:to>
          <xdr:col>2</xdr:col>
          <xdr:colOff>219075</xdr:colOff>
          <xdr:row>259</xdr:row>
          <xdr:rowOff>0</xdr:rowOff>
        </xdr:to>
        <xdr:sp macro="" textlink="">
          <xdr:nvSpPr>
            <xdr:cNvPr id="90144" name="Check Box 32" hidden="1">
              <a:extLst>
                <a:ext uri="{63B3BB69-23CF-44E3-9099-C40C66FF867C}">
                  <a14:compatExt spid="_x0000_s90144"/>
                </a:ext>
                <a:ext uri="{FF2B5EF4-FFF2-40B4-BE49-F238E27FC236}">
                  <a16:creationId xmlns:a16="http://schemas.microsoft.com/office/drawing/2014/main" id="{00000000-0008-0000-0200-000020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258</xdr:row>
          <xdr:rowOff>0</xdr:rowOff>
        </xdr:from>
        <xdr:to>
          <xdr:col>3</xdr:col>
          <xdr:colOff>219075</xdr:colOff>
          <xdr:row>259</xdr:row>
          <xdr:rowOff>0</xdr:rowOff>
        </xdr:to>
        <xdr:sp macro="" textlink="">
          <xdr:nvSpPr>
            <xdr:cNvPr id="90145" name="Check Box 33" hidden="1">
              <a:extLst>
                <a:ext uri="{63B3BB69-23CF-44E3-9099-C40C66FF867C}">
                  <a14:compatExt spid="_x0000_s90145"/>
                </a:ext>
                <a:ext uri="{FF2B5EF4-FFF2-40B4-BE49-F238E27FC236}">
                  <a16:creationId xmlns:a16="http://schemas.microsoft.com/office/drawing/2014/main" id="{00000000-0008-0000-0200-000021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258</xdr:row>
          <xdr:rowOff>0</xdr:rowOff>
        </xdr:from>
        <xdr:to>
          <xdr:col>4</xdr:col>
          <xdr:colOff>219075</xdr:colOff>
          <xdr:row>259</xdr:row>
          <xdr:rowOff>0</xdr:rowOff>
        </xdr:to>
        <xdr:sp macro="" textlink="">
          <xdr:nvSpPr>
            <xdr:cNvPr id="90146" name="Check Box 34" hidden="1">
              <a:extLst>
                <a:ext uri="{63B3BB69-23CF-44E3-9099-C40C66FF867C}">
                  <a14:compatExt spid="_x0000_s90146"/>
                </a:ext>
                <a:ext uri="{FF2B5EF4-FFF2-40B4-BE49-F238E27FC236}">
                  <a16:creationId xmlns:a16="http://schemas.microsoft.com/office/drawing/2014/main" id="{00000000-0008-0000-0200-000022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258</xdr:row>
          <xdr:rowOff>0</xdr:rowOff>
        </xdr:from>
        <xdr:to>
          <xdr:col>5</xdr:col>
          <xdr:colOff>219075</xdr:colOff>
          <xdr:row>259</xdr:row>
          <xdr:rowOff>0</xdr:rowOff>
        </xdr:to>
        <xdr:sp macro="" textlink="">
          <xdr:nvSpPr>
            <xdr:cNvPr id="90147" name="Check Box 35" hidden="1">
              <a:extLst>
                <a:ext uri="{63B3BB69-23CF-44E3-9099-C40C66FF867C}">
                  <a14:compatExt spid="_x0000_s90147"/>
                </a:ext>
                <a:ext uri="{FF2B5EF4-FFF2-40B4-BE49-F238E27FC236}">
                  <a16:creationId xmlns:a16="http://schemas.microsoft.com/office/drawing/2014/main" id="{00000000-0008-0000-0200-000023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258</xdr:row>
          <xdr:rowOff>0</xdr:rowOff>
        </xdr:from>
        <xdr:to>
          <xdr:col>6</xdr:col>
          <xdr:colOff>219075</xdr:colOff>
          <xdr:row>259</xdr:row>
          <xdr:rowOff>0</xdr:rowOff>
        </xdr:to>
        <xdr:sp macro="" textlink="">
          <xdr:nvSpPr>
            <xdr:cNvPr id="90148" name="Check Box 36" hidden="1">
              <a:extLst>
                <a:ext uri="{63B3BB69-23CF-44E3-9099-C40C66FF867C}">
                  <a14:compatExt spid="_x0000_s90148"/>
                </a:ext>
                <a:ext uri="{FF2B5EF4-FFF2-40B4-BE49-F238E27FC236}">
                  <a16:creationId xmlns:a16="http://schemas.microsoft.com/office/drawing/2014/main" id="{00000000-0008-0000-0200-000024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282</xdr:row>
          <xdr:rowOff>0</xdr:rowOff>
        </xdr:from>
        <xdr:to>
          <xdr:col>1</xdr:col>
          <xdr:colOff>219075</xdr:colOff>
          <xdr:row>283</xdr:row>
          <xdr:rowOff>0</xdr:rowOff>
        </xdr:to>
        <xdr:sp macro="" textlink="">
          <xdr:nvSpPr>
            <xdr:cNvPr id="90149" name="Check Box 37" hidden="1">
              <a:extLst>
                <a:ext uri="{63B3BB69-23CF-44E3-9099-C40C66FF867C}">
                  <a14:compatExt spid="_x0000_s90149"/>
                </a:ext>
                <a:ext uri="{FF2B5EF4-FFF2-40B4-BE49-F238E27FC236}">
                  <a16:creationId xmlns:a16="http://schemas.microsoft.com/office/drawing/2014/main" id="{00000000-0008-0000-0200-000025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282</xdr:row>
          <xdr:rowOff>0</xdr:rowOff>
        </xdr:from>
        <xdr:to>
          <xdr:col>2</xdr:col>
          <xdr:colOff>219075</xdr:colOff>
          <xdr:row>283</xdr:row>
          <xdr:rowOff>0</xdr:rowOff>
        </xdr:to>
        <xdr:sp macro="" textlink="">
          <xdr:nvSpPr>
            <xdr:cNvPr id="90150" name="Check Box 38" hidden="1">
              <a:extLst>
                <a:ext uri="{63B3BB69-23CF-44E3-9099-C40C66FF867C}">
                  <a14:compatExt spid="_x0000_s90150"/>
                </a:ext>
                <a:ext uri="{FF2B5EF4-FFF2-40B4-BE49-F238E27FC236}">
                  <a16:creationId xmlns:a16="http://schemas.microsoft.com/office/drawing/2014/main" id="{00000000-0008-0000-0200-000026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282</xdr:row>
          <xdr:rowOff>0</xdr:rowOff>
        </xdr:from>
        <xdr:to>
          <xdr:col>3</xdr:col>
          <xdr:colOff>219075</xdr:colOff>
          <xdr:row>283</xdr:row>
          <xdr:rowOff>0</xdr:rowOff>
        </xdr:to>
        <xdr:sp macro="" textlink="">
          <xdr:nvSpPr>
            <xdr:cNvPr id="90151" name="Check Box 39" hidden="1">
              <a:extLst>
                <a:ext uri="{63B3BB69-23CF-44E3-9099-C40C66FF867C}">
                  <a14:compatExt spid="_x0000_s90151"/>
                </a:ext>
                <a:ext uri="{FF2B5EF4-FFF2-40B4-BE49-F238E27FC236}">
                  <a16:creationId xmlns:a16="http://schemas.microsoft.com/office/drawing/2014/main" id="{00000000-0008-0000-0200-000027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282</xdr:row>
          <xdr:rowOff>0</xdr:rowOff>
        </xdr:from>
        <xdr:to>
          <xdr:col>4</xdr:col>
          <xdr:colOff>219075</xdr:colOff>
          <xdr:row>283</xdr:row>
          <xdr:rowOff>0</xdr:rowOff>
        </xdr:to>
        <xdr:sp macro="" textlink="">
          <xdr:nvSpPr>
            <xdr:cNvPr id="90152" name="Check Box 40" hidden="1">
              <a:extLst>
                <a:ext uri="{63B3BB69-23CF-44E3-9099-C40C66FF867C}">
                  <a14:compatExt spid="_x0000_s90152"/>
                </a:ext>
                <a:ext uri="{FF2B5EF4-FFF2-40B4-BE49-F238E27FC236}">
                  <a16:creationId xmlns:a16="http://schemas.microsoft.com/office/drawing/2014/main" id="{00000000-0008-0000-0200-000028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282</xdr:row>
          <xdr:rowOff>0</xdr:rowOff>
        </xdr:from>
        <xdr:to>
          <xdr:col>5</xdr:col>
          <xdr:colOff>219075</xdr:colOff>
          <xdr:row>283</xdr:row>
          <xdr:rowOff>0</xdr:rowOff>
        </xdr:to>
        <xdr:sp macro="" textlink="">
          <xdr:nvSpPr>
            <xdr:cNvPr id="90153" name="Check Box 41" hidden="1">
              <a:extLst>
                <a:ext uri="{63B3BB69-23CF-44E3-9099-C40C66FF867C}">
                  <a14:compatExt spid="_x0000_s90153"/>
                </a:ext>
                <a:ext uri="{FF2B5EF4-FFF2-40B4-BE49-F238E27FC236}">
                  <a16:creationId xmlns:a16="http://schemas.microsoft.com/office/drawing/2014/main" id="{00000000-0008-0000-0200-000029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282</xdr:row>
          <xdr:rowOff>0</xdr:rowOff>
        </xdr:from>
        <xdr:to>
          <xdr:col>6</xdr:col>
          <xdr:colOff>219075</xdr:colOff>
          <xdr:row>283</xdr:row>
          <xdr:rowOff>0</xdr:rowOff>
        </xdr:to>
        <xdr:sp macro="" textlink="">
          <xdr:nvSpPr>
            <xdr:cNvPr id="90154" name="Check Box 42" hidden="1">
              <a:extLst>
                <a:ext uri="{63B3BB69-23CF-44E3-9099-C40C66FF867C}">
                  <a14:compatExt spid="_x0000_s90154"/>
                </a:ext>
                <a:ext uri="{FF2B5EF4-FFF2-40B4-BE49-F238E27FC236}">
                  <a16:creationId xmlns:a16="http://schemas.microsoft.com/office/drawing/2014/main" id="{00000000-0008-0000-0200-00002A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219075</xdr:colOff>
          <xdr:row>46</xdr:row>
          <xdr:rowOff>0</xdr:rowOff>
        </xdr:to>
        <xdr:sp macro="" textlink="">
          <xdr:nvSpPr>
            <xdr:cNvPr id="90155" name="Check Box 43" hidden="1">
              <a:extLst>
                <a:ext uri="{63B3BB69-23CF-44E3-9099-C40C66FF867C}">
                  <a14:compatExt spid="_x0000_s90155"/>
                </a:ext>
                <a:ext uri="{FF2B5EF4-FFF2-40B4-BE49-F238E27FC236}">
                  <a16:creationId xmlns:a16="http://schemas.microsoft.com/office/drawing/2014/main" id="{00000000-0008-0000-0200-00002B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219075</xdr:colOff>
          <xdr:row>46</xdr:row>
          <xdr:rowOff>0</xdr:rowOff>
        </xdr:to>
        <xdr:sp macro="" textlink="">
          <xdr:nvSpPr>
            <xdr:cNvPr id="90156" name="Check Box 44" hidden="1">
              <a:extLst>
                <a:ext uri="{63B3BB69-23CF-44E3-9099-C40C66FF867C}">
                  <a14:compatExt spid="_x0000_s90156"/>
                </a:ext>
                <a:ext uri="{FF2B5EF4-FFF2-40B4-BE49-F238E27FC236}">
                  <a16:creationId xmlns:a16="http://schemas.microsoft.com/office/drawing/2014/main" id="{00000000-0008-0000-0200-00002C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3</xdr:col>
          <xdr:colOff>219075</xdr:colOff>
          <xdr:row>46</xdr:row>
          <xdr:rowOff>0</xdr:rowOff>
        </xdr:to>
        <xdr:sp macro="" textlink="">
          <xdr:nvSpPr>
            <xdr:cNvPr id="90157" name="Check Box 45" hidden="1">
              <a:extLst>
                <a:ext uri="{63B3BB69-23CF-44E3-9099-C40C66FF867C}">
                  <a14:compatExt spid="_x0000_s90157"/>
                </a:ext>
                <a:ext uri="{FF2B5EF4-FFF2-40B4-BE49-F238E27FC236}">
                  <a16:creationId xmlns:a16="http://schemas.microsoft.com/office/drawing/2014/main" id="{00000000-0008-0000-0200-00002D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0</xdr:rowOff>
        </xdr:from>
        <xdr:to>
          <xdr:col>4</xdr:col>
          <xdr:colOff>219075</xdr:colOff>
          <xdr:row>46</xdr:row>
          <xdr:rowOff>0</xdr:rowOff>
        </xdr:to>
        <xdr:sp macro="" textlink="">
          <xdr:nvSpPr>
            <xdr:cNvPr id="90158" name="Check Box 46" hidden="1">
              <a:extLst>
                <a:ext uri="{63B3BB69-23CF-44E3-9099-C40C66FF867C}">
                  <a14:compatExt spid="_x0000_s90158"/>
                </a:ext>
                <a:ext uri="{FF2B5EF4-FFF2-40B4-BE49-F238E27FC236}">
                  <a16:creationId xmlns:a16="http://schemas.microsoft.com/office/drawing/2014/main" id="{00000000-0008-0000-0200-00002E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0</xdr:rowOff>
        </xdr:from>
        <xdr:to>
          <xdr:col>5</xdr:col>
          <xdr:colOff>219075</xdr:colOff>
          <xdr:row>46</xdr:row>
          <xdr:rowOff>0</xdr:rowOff>
        </xdr:to>
        <xdr:sp macro="" textlink="">
          <xdr:nvSpPr>
            <xdr:cNvPr id="90159" name="Check Box 47" hidden="1">
              <a:extLst>
                <a:ext uri="{63B3BB69-23CF-44E3-9099-C40C66FF867C}">
                  <a14:compatExt spid="_x0000_s90159"/>
                </a:ext>
                <a:ext uri="{FF2B5EF4-FFF2-40B4-BE49-F238E27FC236}">
                  <a16:creationId xmlns:a16="http://schemas.microsoft.com/office/drawing/2014/main" id="{00000000-0008-0000-0200-00002F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45</xdr:row>
          <xdr:rowOff>0</xdr:rowOff>
        </xdr:from>
        <xdr:to>
          <xdr:col>6</xdr:col>
          <xdr:colOff>219075</xdr:colOff>
          <xdr:row>46</xdr:row>
          <xdr:rowOff>0</xdr:rowOff>
        </xdr:to>
        <xdr:sp macro="" textlink="">
          <xdr:nvSpPr>
            <xdr:cNvPr id="90160" name="Check Box 48" hidden="1">
              <a:extLst>
                <a:ext uri="{63B3BB69-23CF-44E3-9099-C40C66FF867C}">
                  <a14:compatExt spid="_x0000_s90160"/>
                </a:ext>
                <a:ext uri="{FF2B5EF4-FFF2-40B4-BE49-F238E27FC236}">
                  <a16:creationId xmlns:a16="http://schemas.microsoft.com/office/drawing/2014/main" id="{00000000-0008-0000-0200-000030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322</xdr:row>
          <xdr:rowOff>0</xdr:rowOff>
        </xdr:from>
        <xdr:to>
          <xdr:col>1</xdr:col>
          <xdr:colOff>219075</xdr:colOff>
          <xdr:row>323</xdr:row>
          <xdr:rowOff>0</xdr:rowOff>
        </xdr:to>
        <xdr:sp macro="" textlink="">
          <xdr:nvSpPr>
            <xdr:cNvPr id="90167" name="Check Box 55" hidden="1">
              <a:extLst>
                <a:ext uri="{63B3BB69-23CF-44E3-9099-C40C66FF867C}">
                  <a14:compatExt spid="_x0000_s90167"/>
                </a:ext>
                <a:ext uri="{FF2B5EF4-FFF2-40B4-BE49-F238E27FC236}">
                  <a16:creationId xmlns:a16="http://schemas.microsoft.com/office/drawing/2014/main" id="{00000000-0008-0000-0200-000037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322</xdr:row>
          <xdr:rowOff>0</xdr:rowOff>
        </xdr:from>
        <xdr:to>
          <xdr:col>2</xdr:col>
          <xdr:colOff>219075</xdr:colOff>
          <xdr:row>323</xdr:row>
          <xdr:rowOff>0</xdr:rowOff>
        </xdr:to>
        <xdr:sp macro="" textlink="">
          <xdr:nvSpPr>
            <xdr:cNvPr id="90168" name="Check Box 56" hidden="1">
              <a:extLst>
                <a:ext uri="{63B3BB69-23CF-44E3-9099-C40C66FF867C}">
                  <a14:compatExt spid="_x0000_s90168"/>
                </a:ext>
                <a:ext uri="{FF2B5EF4-FFF2-40B4-BE49-F238E27FC236}">
                  <a16:creationId xmlns:a16="http://schemas.microsoft.com/office/drawing/2014/main" id="{00000000-0008-0000-0200-000038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322</xdr:row>
          <xdr:rowOff>0</xdr:rowOff>
        </xdr:from>
        <xdr:to>
          <xdr:col>3</xdr:col>
          <xdr:colOff>219075</xdr:colOff>
          <xdr:row>323</xdr:row>
          <xdr:rowOff>0</xdr:rowOff>
        </xdr:to>
        <xdr:sp macro="" textlink="">
          <xdr:nvSpPr>
            <xdr:cNvPr id="90169" name="Check Box 57" hidden="1">
              <a:extLst>
                <a:ext uri="{63B3BB69-23CF-44E3-9099-C40C66FF867C}">
                  <a14:compatExt spid="_x0000_s90169"/>
                </a:ext>
                <a:ext uri="{FF2B5EF4-FFF2-40B4-BE49-F238E27FC236}">
                  <a16:creationId xmlns:a16="http://schemas.microsoft.com/office/drawing/2014/main" id="{00000000-0008-0000-0200-000039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322</xdr:row>
          <xdr:rowOff>0</xdr:rowOff>
        </xdr:from>
        <xdr:to>
          <xdr:col>4</xdr:col>
          <xdr:colOff>219075</xdr:colOff>
          <xdr:row>323</xdr:row>
          <xdr:rowOff>0</xdr:rowOff>
        </xdr:to>
        <xdr:sp macro="" textlink="">
          <xdr:nvSpPr>
            <xdr:cNvPr id="90170" name="Check Box 58" hidden="1">
              <a:extLst>
                <a:ext uri="{63B3BB69-23CF-44E3-9099-C40C66FF867C}">
                  <a14:compatExt spid="_x0000_s90170"/>
                </a:ext>
                <a:ext uri="{FF2B5EF4-FFF2-40B4-BE49-F238E27FC236}">
                  <a16:creationId xmlns:a16="http://schemas.microsoft.com/office/drawing/2014/main" id="{00000000-0008-0000-0200-00003A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322</xdr:row>
          <xdr:rowOff>0</xdr:rowOff>
        </xdr:from>
        <xdr:to>
          <xdr:col>5</xdr:col>
          <xdr:colOff>219075</xdr:colOff>
          <xdr:row>323</xdr:row>
          <xdr:rowOff>0</xdr:rowOff>
        </xdr:to>
        <xdr:sp macro="" textlink="">
          <xdr:nvSpPr>
            <xdr:cNvPr id="90171" name="Check Box 59" hidden="1">
              <a:extLst>
                <a:ext uri="{63B3BB69-23CF-44E3-9099-C40C66FF867C}">
                  <a14:compatExt spid="_x0000_s90171"/>
                </a:ext>
                <a:ext uri="{FF2B5EF4-FFF2-40B4-BE49-F238E27FC236}">
                  <a16:creationId xmlns:a16="http://schemas.microsoft.com/office/drawing/2014/main" id="{00000000-0008-0000-0200-00003B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322</xdr:row>
          <xdr:rowOff>0</xdr:rowOff>
        </xdr:from>
        <xdr:to>
          <xdr:col>6</xdr:col>
          <xdr:colOff>219075</xdr:colOff>
          <xdr:row>323</xdr:row>
          <xdr:rowOff>0</xdr:rowOff>
        </xdr:to>
        <xdr:sp macro="" textlink="">
          <xdr:nvSpPr>
            <xdr:cNvPr id="90172" name="Check Box 60" hidden="1">
              <a:extLst>
                <a:ext uri="{63B3BB69-23CF-44E3-9099-C40C66FF867C}">
                  <a14:compatExt spid="_x0000_s90172"/>
                </a:ext>
                <a:ext uri="{FF2B5EF4-FFF2-40B4-BE49-F238E27FC236}">
                  <a16:creationId xmlns:a16="http://schemas.microsoft.com/office/drawing/2014/main" id="{00000000-0008-0000-0200-00003C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219075</xdr:colOff>
          <xdr:row>16</xdr:row>
          <xdr:rowOff>0</xdr:rowOff>
        </xdr:to>
        <xdr:sp macro="" textlink="">
          <xdr:nvSpPr>
            <xdr:cNvPr id="91137" name="Kontrollkästchen 2" hidden="1">
              <a:extLst>
                <a:ext uri="{63B3BB69-23CF-44E3-9099-C40C66FF867C}">
                  <a14:compatExt spid="_x0000_s91137"/>
                </a:ext>
                <a:ext uri="{FF2B5EF4-FFF2-40B4-BE49-F238E27FC236}">
                  <a16:creationId xmlns:a16="http://schemas.microsoft.com/office/drawing/2014/main" id="{00000000-0008-0000-0300-000001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219075</xdr:colOff>
          <xdr:row>16</xdr:row>
          <xdr:rowOff>0</xdr:rowOff>
        </xdr:to>
        <xdr:sp macro="" textlink="">
          <xdr:nvSpPr>
            <xdr:cNvPr id="91138" name="Check Box 2" hidden="1">
              <a:extLst>
                <a:ext uri="{63B3BB69-23CF-44E3-9099-C40C66FF867C}">
                  <a14:compatExt spid="_x0000_s91138"/>
                </a:ext>
                <a:ext uri="{FF2B5EF4-FFF2-40B4-BE49-F238E27FC236}">
                  <a16:creationId xmlns:a16="http://schemas.microsoft.com/office/drawing/2014/main" id="{00000000-0008-0000-0300-000002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219075</xdr:colOff>
          <xdr:row>16</xdr:row>
          <xdr:rowOff>0</xdr:rowOff>
        </xdr:to>
        <xdr:sp macro="" textlink="">
          <xdr:nvSpPr>
            <xdr:cNvPr id="91139" name="Check Box 3" hidden="1">
              <a:extLst>
                <a:ext uri="{63B3BB69-23CF-44E3-9099-C40C66FF867C}">
                  <a14:compatExt spid="_x0000_s91139"/>
                </a:ext>
                <a:ext uri="{FF2B5EF4-FFF2-40B4-BE49-F238E27FC236}">
                  <a16:creationId xmlns:a16="http://schemas.microsoft.com/office/drawing/2014/main" id="{00000000-0008-0000-0300-000003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4</xdr:col>
          <xdr:colOff>219075</xdr:colOff>
          <xdr:row>16</xdr:row>
          <xdr:rowOff>0</xdr:rowOff>
        </xdr:to>
        <xdr:sp macro="" textlink="">
          <xdr:nvSpPr>
            <xdr:cNvPr id="91140" name="Check Box 4" hidden="1">
              <a:extLst>
                <a:ext uri="{63B3BB69-23CF-44E3-9099-C40C66FF867C}">
                  <a14:compatExt spid="_x0000_s91140"/>
                </a:ext>
                <a:ext uri="{FF2B5EF4-FFF2-40B4-BE49-F238E27FC236}">
                  <a16:creationId xmlns:a16="http://schemas.microsoft.com/office/drawing/2014/main" id="{00000000-0008-0000-0300-000004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5</xdr:col>
          <xdr:colOff>219075</xdr:colOff>
          <xdr:row>16</xdr:row>
          <xdr:rowOff>0</xdr:rowOff>
        </xdr:to>
        <xdr:sp macro="" textlink="">
          <xdr:nvSpPr>
            <xdr:cNvPr id="91141" name="Check Box 5" hidden="1">
              <a:extLst>
                <a:ext uri="{63B3BB69-23CF-44E3-9099-C40C66FF867C}">
                  <a14:compatExt spid="_x0000_s91141"/>
                </a:ext>
                <a:ext uri="{FF2B5EF4-FFF2-40B4-BE49-F238E27FC236}">
                  <a16:creationId xmlns:a16="http://schemas.microsoft.com/office/drawing/2014/main" id="{00000000-0008-0000-0300-000005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6</xdr:col>
          <xdr:colOff>219075</xdr:colOff>
          <xdr:row>16</xdr:row>
          <xdr:rowOff>0</xdr:rowOff>
        </xdr:to>
        <xdr:sp macro="" textlink="">
          <xdr:nvSpPr>
            <xdr:cNvPr id="91142" name="Check Box 6" hidden="1">
              <a:extLst>
                <a:ext uri="{63B3BB69-23CF-44E3-9099-C40C66FF867C}">
                  <a14:compatExt spid="_x0000_s91142"/>
                </a:ext>
                <a:ext uri="{FF2B5EF4-FFF2-40B4-BE49-F238E27FC236}">
                  <a16:creationId xmlns:a16="http://schemas.microsoft.com/office/drawing/2014/main" id="{00000000-0008-0000-0300-000006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219075</xdr:colOff>
          <xdr:row>32</xdr:row>
          <xdr:rowOff>0</xdr:rowOff>
        </xdr:to>
        <xdr:sp macro="" textlink="">
          <xdr:nvSpPr>
            <xdr:cNvPr id="91143" name="Check Box 7" hidden="1">
              <a:extLst>
                <a:ext uri="{63B3BB69-23CF-44E3-9099-C40C66FF867C}">
                  <a14:compatExt spid="_x0000_s91143"/>
                </a:ext>
                <a:ext uri="{FF2B5EF4-FFF2-40B4-BE49-F238E27FC236}">
                  <a16:creationId xmlns:a16="http://schemas.microsoft.com/office/drawing/2014/main" id="{00000000-0008-0000-0300-000007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219075</xdr:colOff>
          <xdr:row>32</xdr:row>
          <xdr:rowOff>0</xdr:rowOff>
        </xdr:to>
        <xdr:sp macro="" textlink="">
          <xdr:nvSpPr>
            <xdr:cNvPr id="91144" name="Check Box 8" hidden="1">
              <a:extLst>
                <a:ext uri="{63B3BB69-23CF-44E3-9099-C40C66FF867C}">
                  <a14:compatExt spid="_x0000_s91144"/>
                </a:ext>
                <a:ext uri="{FF2B5EF4-FFF2-40B4-BE49-F238E27FC236}">
                  <a16:creationId xmlns:a16="http://schemas.microsoft.com/office/drawing/2014/main" id="{00000000-0008-0000-0300-000008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219075</xdr:colOff>
          <xdr:row>32</xdr:row>
          <xdr:rowOff>0</xdr:rowOff>
        </xdr:to>
        <xdr:sp macro="" textlink="">
          <xdr:nvSpPr>
            <xdr:cNvPr id="91145" name="Check Box 9" hidden="1">
              <a:extLst>
                <a:ext uri="{63B3BB69-23CF-44E3-9099-C40C66FF867C}">
                  <a14:compatExt spid="_x0000_s91145"/>
                </a:ext>
                <a:ext uri="{FF2B5EF4-FFF2-40B4-BE49-F238E27FC236}">
                  <a16:creationId xmlns:a16="http://schemas.microsoft.com/office/drawing/2014/main" id="{00000000-0008-0000-0300-000009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4</xdr:col>
          <xdr:colOff>219075</xdr:colOff>
          <xdr:row>32</xdr:row>
          <xdr:rowOff>0</xdr:rowOff>
        </xdr:to>
        <xdr:sp macro="" textlink="">
          <xdr:nvSpPr>
            <xdr:cNvPr id="91146" name="Check Box 10" hidden="1">
              <a:extLst>
                <a:ext uri="{63B3BB69-23CF-44E3-9099-C40C66FF867C}">
                  <a14:compatExt spid="_x0000_s91146"/>
                </a:ext>
                <a:ext uri="{FF2B5EF4-FFF2-40B4-BE49-F238E27FC236}">
                  <a16:creationId xmlns:a16="http://schemas.microsoft.com/office/drawing/2014/main" id="{00000000-0008-0000-0300-00000A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5</xdr:col>
          <xdr:colOff>219075</xdr:colOff>
          <xdr:row>32</xdr:row>
          <xdr:rowOff>0</xdr:rowOff>
        </xdr:to>
        <xdr:sp macro="" textlink="">
          <xdr:nvSpPr>
            <xdr:cNvPr id="91147" name="Check Box 11" hidden="1">
              <a:extLst>
                <a:ext uri="{63B3BB69-23CF-44E3-9099-C40C66FF867C}">
                  <a14:compatExt spid="_x0000_s91147"/>
                </a:ext>
                <a:ext uri="{FF2B5EF4-FFF2-40B4-BE49-F238E27FC236}">
                  <a16:creationId xmlns:a16="http://schemas.microsoft.com/office/drawing/2014/main" id="{00000000-0008-0000-0300-00000B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0</xdr:rowOff>
        </xdr:from>
        <xdr:to>
          <xdr:col>6</xdr:col>
          <xdr:colOff>219075</xdr:colOff>
          <xdr:row>32</xdr:row>
          <xdr:rowOff>0</xdr:rowOff>
        </xdr:to>
        <xdr:sp macro="" textlink="">
          <xdr:nvSpPr>
            <xdr:cNvPr id="91148" name="Check Box 12" hidden="1">
              <a:extLst>
                <a:ext uri="{63B3BB69-23CF-44E3-9099-C40C66FF867C}">
                  <a14:compatExt spid="_x0000_s91148"/>
                </a:ext>
                <a:ext uri="{FF2B5EF4-FFF2-40B4-BE49-F238E27FC236}">
                  <a16:creationId xmlns:a16="http://schemas.microsoft.com/office/drawing/2014/main" id="{00000000-0008-0000-0300-00000C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92</xdr:row>
          <xdr:rowOff>0</xdr:rowOff>
        </xdr:from>
        <xdr:to>
          <xdr:col>1</xdr:col>
          <xdr:colOff>219075</xdr:colOff>
          <xdr:row>93</xdr:row>
          <xdr:rowOff>0</xdr:rowOff>
        </xdr:to>
        <xdr:sp macro="" textlink="">
          <xdr:nvSpPr>
            <xdr:cNvPr id="91149" name="Check Box 13" hidden="1">
              <a:extLst>
                <a:ext uri="{63B3BB69-23CF-44E3-9099-C40C66FF867C}">
                  <a14:compatExt spid="_x0000_s91149"/>
                </a:ext>
                <a:ext uri="{FF2B5EF4-FFF2-40B4-BE49-F238E27FC236}">
                  <a16:creationId xmlns:a16="http://schemas.microsoft.com/office/drawing/2014/main" id="{00000000-0008-0000-0300-00000D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92</xdr:row>
          <xdr:rowOff>0</xdr:rowOff>
        </xdr:from>
        <xdr:to>
          <xdr:col>2</xdr:col>
          <xdr:colOff>219075</xdr:colOff>
          <xdr:row>93</xdr:row>
          <xdr:rowOff>0</xdr:rowOff>
        </xdr:to>
        <xdr:sp macro="" textlink="">
          <xdr:nvSpPr>
            <xdr:cNvPr id="91150" name="Check Box 14" hidden="1">
              <a:extLst>
                <a:ext uri="{63B3BB69-23CF-44E3-9099-C40C66FF867C}">
                  <a14:compatExt spid="_x0000_s91150"/>
                </a:ext>
                <a:ext uri="{FF2B5EF4-FFF2-40B4-BE49-F238E27FC236}">
                  <a16:creationId xmlns:a16="http://schemas.microsoft.com/office/drawing/2014/main" id="{00000000-0008-0000-0300-00000E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92</xdr:row>
          <xdr:rowOff>0</xdr:rowOff>
        </xdr:from>
        <xdr:to>
          <xdr:col>3</xdr:col>
          <xdr:colOff>219075</xdr:colOff>
          <xdr:row>93</xdr:row>
          <xdr:rowOff>0</xdr:rowOff>
        </xdr:to>
        <xdr:sp macro="" textlink="">
          <xdr:nvSpPr>
            <xdr:cNvPr id="91151" name="Check Box 15" hidden="1">
              <a:extLst>
                <a:ext uri="{63B3BB69-23CF-44E3-9099-C40C66FF867C}">
                  <a14:compatExt spid="_x0000_s91151"/>
                </a:ext>
                <a:ext uri="{FF2B5EF4-FFF2-40B4-BE49-F238E27FC236}">
                  <a16:creationId xmlns:a16="http://schemas.microsoft.com/office/drawing/2014/main" id="{00000000-0008-0000-0300-00000F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0</xdr:rowOff>
        </xdr:from>
        <xdr:to>
          <xdr:col>4</xdr:col>
          <xdr:colOff>219075</xdr:colOff>
          <xdr:row>93</xdr:row>
          <xdr:rowOff>0</xdr:rowOff>
        </xdr:to>
        <xdr:sp macro="" textlink="">
          <xdr:nvSpPr>
            <xdr:cNvPr id="91152" name="Check Box 16" hidden="1">
              <a:extLst>
                <a:ext uri="{63B3BB69-23CF-44E3-9099-C40C66FF867C}">
                  <a14:compatExt spid="_x0000_s91152"/>
                </a:ext>
                <a:ext uri="{FF2B5EF4-FFF2-40B4-BE49-F238E27FC236}">
                  <a16:creationId xmlns:a16="http://schemas.microsoft.com/office/drawing/2014/main" id="{00000000-0008-0000-0300-000010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92</xdr:row>
          <xdr:rowOff>0</xdr:rowOff>
        </xdr:from>
        <xdr:to>
          <xdr:col>5</xdr:col>
          <xdr:colOff>219075</xdr:colOff>
          <xdr:row>93</xdr:row>
          <xdr:rowOff>0</xdr:rowOff>
        </xdr:to>
        <xdr:sp macro="" textlink="">
          <xdr:nvSpPr>
            <xdr:cNvPr id="91153" name="Check Box 17" hidden="1">
              <a:extLst>
                <a:ext uri="{63B3BB69-23CF-44E3-9099-C40C66FF867C}">
                  <a14:compatExt spid="_x0000_s91153"/>
                </a:ext>
                <a:ext uri="{FF2B5EF4-FFF2-40B4-BE49-F238E27FC236}">
                  <a16:creationId xmlns:a16="http://schemas.microsoft.com/office/drawing/2014/main" id="{00000000-0008-0000-0300-000011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92</xdr:row>
          <xdr:rowOff>0</xdr:rowOff>
        </xdr:from>
        <xdr:to>
          <xdr:col>6</xdr:col>
          <xdr:colOff>219075</xdr:colOff>
          <xdr:row>93</xdr:row>
          <xdr:rowOff>0</xdr:rowOff>
        </xdr:to>
        <xdr:sp macro="" textlink="">
          <xdr:nvSpPr>
            <xdr:cNvPr id="91154" name="Check Box 18" hidden="1">
              <a:extLst>
                <a:ext uri="{63B3BB69-23CF-44E3-9099-C40C66FF867C}">
                  <a14:compatExt spid="_x0000_s91154"/>
                </a:ext>
                <a:ext uri="{FF2B5EF4-FFF2-40B4-BE49-F238E27FC236}">
                  <a16:creationId xmlns:a16="http://schemas.microsoft.com/office/drawing/2014/main" id="{00000000-0008-0000-0300-000012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1</xdr:col>
          <xdr:colOff>219075</xdr:colOff>
          <xdr:row>111</xdr:row>
          <xdr:rowOff>0</xdr:rowOff>
        </xdr:to>
        <xdr:sp macro="" textlink="">
          <xdr:nvSpPr>
            <xdr:cNvPr id="91155" name="Check Box 19" hidden="1">
              <a:extLst>
                <a:ext uri="{63B3BB69-23CF-44E3-9099-C40C66FF867C}">
                  <a14:compatExt spid="_x0000_s91155"/>
                </a:ext>
                <a:ext uri="{FF2B5EF4-FFF2-40B4-BE49-F238E27FC236}">
                  <a16:creationId xmlns:a16="http://schemas.microsoft.com/office/drawing/2014/main" id="{00000000-0008-0000-0300-000013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110</xdr:row>
          <xdr:rowOff>0</xdr:rowOff>
        </xdr:from>
        <xdr:to>
          <xdr:col>2</xdr:col>
          <xdr:colOff>219075</xdr:colOff>
          <xdr:row>111</xdr:row>
          <xdr:rowOff>0</xdr:rowOff>
        </xdr:to>
        <xdr:sp macro="" textlink="">
          <xdr:nvSpPr>
            <xdr:cNvPr id="91156" name="Check Box 20" hidden="1">
              <a:extLst>
                <a:ext uri="{63B3BB69-23CF-44E3-9099-C40C66FF867C}">
                  <a14:compatExt spid="_x0000_s91156"/>
                </a:ext>
                <a:ext uri="{FF2B5EF4-FFF2-40B4-BE49-F238E27FC236}">
                  <a16:creationId xmlns:a16="http://schemas.microsoft.com/office/drawing/2014/main" id="{00000000-0008-0000-0300-000014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110</xdr:row>
          <xdr:rowOff>0</xdr:rowOff>
        </xdr:from>
        <xdr:to>
          <xdr:col>3</xdr:col>
          <xdr:colOff>219075</xdr:colOff>
          <xdr:row>111</xdr:row>
          <xdr:rowOff>0</xdr:rowOff>
        </xdr:to>
        <xdr:sp macro="" textlink="">
          <xdr:nvSpPr>
            <xdr:cNvPr id="91157" name="Check Box 21" hidden="1">
              <a:extLst>
                <a:ext uri="{63B3BB69-23CF-44E3-9099-C40C66FF867C}">
                  <a14:compatExt spid="_x0000_s91157"/>
                </a:ext>
                <a:ext uri="{FF2B5EF4-FFF2-40B4-BE49-F238E27FC236}">
                  <a16:creationId xmlns:a16="http://schemas.microsoft.com/office/drawing/2014/main" id="{00000000-0008-0000-0300-000015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110</xdr:row>
          <xdr:rowOff>0</xdr:rowOff>
        </xdr:from>
        <xdr:to>
          <xdr:col>4</xdr:col>
          <xdr:colOff>219075</xdr:colOff>
          <xdr:row>111</xdr:row>
          <xdr:rowOff>0</xdr:rowOff>
        </xdr:to>
        <xdr:sp macro="" textlink="">
          <xdr:nvSpPr>
            <xdr:cNvPr id="91158" name="Check Box 22" hidden="1">
              <a:extLst>
                <a:ext uri="{63B3BB69-23CF-44E3-9099-C40C66FF867C}">
                  <a14:compatExt spid="_x0000_s91158"/>
                </a:ext>
                <a:ext uri="{FF2B5EF4-FFF2-40B4-BE49-F238E27FC236}">
                  <a16:creationId xmlns:a16="http://schemas.microsoft.com/office/drawing/2014/main" id="{00000000-0008-0000-0300-000016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110</xdr:row>
          <xdr:rowOff>0</xdr:rowOff>
        </xdr:from>
        <xdr:to>
          <xdr:col>5</xdr:col>
          <xdr:colOff>219075</xdr:colOff>
          <xdr:row>111</xdr:row>
          <xdr:rowOff>0</xdr:rowOff>
        </xdr:to>
        <xdr:sp macro="" textlink="">
          <xdr:nvSpPr>
            <xdr:cNvPr id="91159" name="Check Box 23" hidden="1">
              <a:extLst>
                <a:ext uri="{63B3BB69-23CF-44E3-9099-C40C66FF867C}">
                  <a14:compatExt spid="_x0000_s91159"/>
                </a:ext>
                <a:ext uri="{FF2B5EF4-FFF2-40B4-BE49-F238E27FC236}">
                  <a16:creationId xmlns:a16="http://schemas.microsoft.com/office/drawing/2014/main" id="{00000000-0008-0000-0300-000017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110</xdr:row>
          <xdr:rowOff>0</xdr:rowOff>
        </xdr:from>
        <xdr:to>
          <xdr:col>6</xdr:col>
          <xdr:colOff>219075</xdr:colOff>
          <xdr:row>111</xdr:row>
          <xdr:rowOff>0</xdr:rowOff>
        </xdr:to>
        <xdr:sp macro="" textlink="">
          <xdr:nvSpPr>
            <xdr:cNvPr id="91160" name="Check Box 24" hidden="1">
              <a:extLst>
                <a:ext uri="{63B3BB69-23CF-44E3-9099-C40C66FF867C}">
                  <a14:compatExt spid="_x0000_s91160"/>
                </a:ext>
                <a:ext uri="{FF2B5EF4-FFF2-40B4-BE49-F238E27FC236}">
                  <a16:creationId xmlns:a16="http://schemas.microsoft.com/office/drawing/2014/main" id="{00000000-0008-0000-0300-000018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1</xdr:col>
          <xdr:colOff>219075</xdr:colOff>
          <xdr:row>173</xdr:row>
          <xdr:rowOff>0</xdr:rowOff>
        </xdr:to>
        <xdr:sp macro="" textlink="">
          <xdr:nvSpPr>
            <xdr:cNvPr id="91161" name="Check Box 25" hidden="1">
              <a:extLst>
                <a:ext uri="{63B3BB69-23CF-44E3-9099-C40C66FF867C}">
                  <a14:compatExt spid="_x0000_s91161"/>
                </a:ext>
                <a:ext uri="{FF2B5EF4-FFF2-40B4-BE49-F238E27FC236}">
                  <a16:creationId xmlns:a16="http://schemas.microsoft.com/office/drawing/2014/main" id="{00000000-0008-0000-0300-000019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172</xdr:row>
          <xdr:rowOff>0</xdr:rowOff>
        </xdr:from>
        <xdr:to>
          <xdr:col>2</xdr:col>
          <xdr:colOff>219075</xdr:colOff>
          <xdr:row>173</xdr:row>
          <xdr:rowOff>0</xdr:rowOff>
        </xdr:to>
        <xdr:sp macro="" textlink="">
          <xdr:nvSpPr>
            <xdr:cNvPr id="91162" name="Check Box 26" hidden="1">
              <a:extLst>
                <a:ext uri="{63B3BB69-23CF-44E3-9099-C40C66FF867C}">
                  <a14:compatExt spid="_x0000_s91162"/>
                </a:ext>
                <a:ext uri="{FF2B5EF4-FFF2-40B4-BE49-F238E27FC236}">
                  <a16:creationId xmlns:a16="http://schemas.microsoft.com/office/drawing/2014/main" id="{00000000-0008-0000-0300-00001A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172</xdr:row>
          <xdr:rowOff>0</xdr:rowOff>
        </xdr:from>
        <xdr:to>
          <xdr:col>3</xdr:col>
          <xdr:colOff>219075</xdr:colOff>
          <xdr:row>173</xdr:row>
          <xdr:rowOff>0</xdr:rowOff>
        </xdr:to>
        <xdr:sp macro="" textlink="">
          <xdr:nvSpPr>
            <xdr:cNvPr id="91163" name="Check Box 27" hidden="1">
              <a:extLst>
                <a:ext uri="{63B3BB69-23CF-44E3-9099-C40C66FF867C}">
                  <a14:compatExt spid="_x0000_s91163"/>
                </a:ext>
                <a:ext uri="{FF2B5EF4-FFF2-40B4-BE49-F238E27FC236}">
                  <a16:creationId xmlns:a16="http://schemas.microsoft.com/office/drawing/2014/main" id="{00000000-0008-0000-0300-00001B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172</xdr:row>
          <xdr:rowOff>0</xdr:rowOff>
        </xdr:from>
        <xdr:to>
          <xdr:col>4</xdr:col>
          <xdr:colOff>219075</xdr:colOff>
          <xdr:row>173</xdr:row>
          <xdr:rowOff>0</xdr:rowOff>
        </xdr:to>
        <xdr:sp macro="" textlink="">
          <xdr:nvSpPr>
            <xdr:cNvPr id="91164" name="Check Box 28" hidden="1">
              <a:extLst>
                <a:ext uri="{63B3BB69-23CF-44E3-9099-C40C66FF867C}">
                  <a14:compatExt spid="_x0000_s91164"/>
                </a:ext>
                <a:ext uri="{FF2B5EF4-FFF2-40B4-BE49-F238E27FC236}">
                  <a16:creationId xmlns:a16="http://schemas.microsoft.com/office/drawing/2014/main" id="{00000000-0008-0000-0300-00001C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172</xdr:row>
          <xdr:rowOff>0</xdr:rowOff>
        </xdr:from>
        <xdr:to>
          <xdr:col>5</xdr:col>
          <xdr:colOff>219075</xdr:colOff>
          <xdr:row>173</xdr:row>
          <xdr:rowOff>0</xdr:rowOff>
        </xdr:to>
        <xdr:sp macro="" textlink="">
          <xdr:nvSpPr>
            <xdr:cNvPr id="91165" name="Check Box 29" hidden="1">
              <a:extLst>
                <a:ext uri="{63B3BB69-23CF-44E3-9099-C40C66FF867C}">
                  <a14:compatExt spid="_x0000_s91165"/>
                </a:ext>
                <a:ext uri="{FF2B5EF4-FFF2-40B4-BE49-F238E27FC236}">
                  <a16:creationId xmlns:a16="http://schemas.microsoft.com/office/drawing/2014/main" id="{00000000-0008-0000-0300-00001D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172</xdr:row>
          <xdr:rowOff>0</xdr:rowOff>
        </xdr:from>
        <xdr:to>
          <xdr:col>6</xdr:col>
          <xdr:colOff>219075</xdr:colOff>
          <xdr:row>173</xdr:row>
          <xdr:rowOff>0</xdr:rowOff>
        </xdr:to>
        <xdr:sp macro="" textlink="">
          <xdr:nvSpPr>
            <xdr:cNvPr id="91166" name="Check Box 30" hidden="1">
              <a:extLst>
                <a:ext uri="{63B3BB69-23CF-44E3-9099-C40C66FF867C}">
                  <a14:compatExt spid="_x0000_s91166"/>
                </a:ext>
                <a:ext uri="{FF2B5EF4-FFF2-40B4-BE49-F238E27FC236}">
                  <a16:creationId xmlns:a16="http://schemas.microsoft.com/office/drawing/2014/main" id="{00000000-0008-0000-0300-00001E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245</xdr:row>
          <xdr:rowOff>0</xdr:rowOff>
        </xdr:from>
        <xdr:to>
          <xdr:col>1</xdr:col>
          <xdr:colOff>219075</xdr:colOff>
          <xdr:row>246</xdr:row>
          <xdr:rowOff>0</xdr:rowOff>
        </xdr:to>
        <xdr:sp macro="" textlink="">
          <xdr:nvSpPr>
            <xdr:cNvPr id="91167" name="Check Box 31" hidden="1">
              <a:extLst>
                <a:ext uri="{63B3BB69-23CF-44E3-9099-C40C66FF867C}">
                  <a14:compatExt spid="_x0000_s91167"/>
                </a:ext>
                <a:ext uri="{FF2B5EF4-FFF2-40B4-BE49-F238E27FC236}">
                  <a16:creationId xmlns:a16="http://schemas.microsoft.com/office/drawing/2014/main" id="{00000000-0008-0000-0300-00001F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245</xdr:row>
          <xdr:rowOff>0</xdr:rowOff>
        </xdr:from>
        <xdr:to>
          <xdr:col>2</xdr:col>
          <xdr:colOff>219075</xdr:colOff>
          <xdr:row>246</xdr:row>
          <xdr:rowOff>0</xdr:rowOff>
        </xdr:to>
        <xdr:sp macro="" textlink="">
          <xdr:nvSpPr>
            <xdr:cNvPr id="91168" name="Check Box 32" hidden="1">
              <a:extLst>
                <a:ext uri="{63B3BB69-23CF-44E3-9099-C40C66FF867C}">
                  <a14:compatExt spid="_x0000_s91168"/>
                </a:ext>
                <a:ext uri="{FF2B5EF4-FFF2-40B4-BE49-F238E27FC236}">
                  <a16:creationId xmlns:a16="http://schemas.microsoft.com/office/drawing/2014/main" id="{00000000-0008-0000-0300-000020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245</xdr:row>
          <xdr:rowOff>0</xdr:rowOff>
        </xdr:from>
        <xdr:to>
          <xdr:col>3</xdr:col>
          <xdr:colOff>219075</xdr:colOff>
          <xdr:row>246</xdr:row>
          <xdr:rowOff>0</xdr:rowOff>
        </xdr:to>
        <xdr:sp macro="" textlink="">
          <xdr:nvSpPr>
            <xdr:cNvPr id="91169" name="Check Box 33" hidden="1">
              <a:extLst>
                <a:ext uri="{63B3BB69-23CF-44E3-9099-C40C66FF867C}">
                  <a14:compatExt spid="_x0000_s91169"/>
                </a:ext>
                <a:ext uri="{FF2B5EF4-FFF2-40B4-BE49-F238E27FC236}">
                  <a16:creationId xmlns:a16="http://schemas.microsoft.com/office/drawing/2014/main" id="{00000000-0008-0000-0300-000021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245</xdr:row>
          <xdr:rowOff>0</xdr:rowOff>
        </xdr:from>
        <xdr:to>
          <xdr:col>4</xdr:col>
          <xdr:colOff>219075</xdr:colOff>
          <xdr:row>246</xdr:row>
          <xdr:rowOff>0</xdr:rowOff>
        </xdr:to>
        <xdr:sp macro="" textlink="">
          <xdr:nvSpPr>
            <xdr:cNvPr id="91170" name="Check Box 34" hidden="1">
              <a:extLst>
                <a:ext uri="{63B3BB69-23CF-44E3-9099-C40C66FF867C}">
                  <a14:compatExt spid="_x0000_s91170"/>
                </a:ext>
                <a:ext uri="{FF2B5EF4-FFF2-40B4-BE49-F238E27FC236}">
                  <a16:creationId xmlns:a16="http://schemas.microsoft.com/office/drawing/2014/main" id="{00000000-0008-0000-0300-000022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245</xdr:row>
          <xdr:rowOff>0</xdr:rowOff>
        </xdr:from>
        <xdr:to>
          <xdr:col>5</xdr:col>
          <xdr:colOff>219075</xdr:colOff>
          <xdr:row>246</xdr:row>
          <xdr:rowOff>0</xdr:rowOff>
        </xdr:to>
        <xdr:sp macro="" textlink="">
          <xdr:nvSpPr>
            <xdr:cNvPr id="91171" name="Check Box 35" hidden="1">
              <a:extLst>
                <a:ext uri="{63B3BB69-23CF-44E3-9099-C40C66FF867C}">
                  <a14:compatExt spid="_x0000_s91171"/>
                </a:ext>
                <a:ext uri="{FF2B5EF4-FFF2-40B4-BE49-F238E27FC236}">
                  <a16:creationId xmlns:a16="http://schemas.microsoft.com/office/drawing/2014/main" id="{00000000-0008-0000-0300-000023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245</xdr:row>
          <xdr:rowOff>0</xdr:rowOff>
        </xdr:from>
        <xdr:to>
          <xdr:col>6</xdr:col>
          <xdr:colOff>219075</xdr:colOff>
          <xdr:row>246</xdr:row>
          <xdr:rowOff>0</xdr:rowOff>
        </xdr:to>
        <xdr:sp macro="" textlink="">
          <xdr:nvSpPr>
            <xdr:cNvPr id="91172" name="Check Box 36" hidden="1">
              <a:extLst>
                <a:ext uri="{63B3BB69-23CF-44E3-9099-C40C66FF867C}">
                  <a14:compatExt spid="_x0000_s91172"/>
                </a:ext>
                <a:ext uri="{FF2B5EF4-FFF2-40B4-BE49-F238E27FC236}">
                  <a16:creationId xmlns:a16="http://schemas.microsoft.com/office/drawing/2014/main" id="{00000000-0008-0000-0300-000024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272</xdr:row>
          <xdr:rowOff>0</xdr:rowOff>
        </xdr:from>
        <xdr:to>
          <xdr:col>1</xdr:col>
          <xdr:colOff>219075</xdr:colOff>
          <xdr:row>273</xdr:row>
          <xdr:rowOff>0</xdr:rowOff>
        </xdr:to>
        <xdr:sp macro="" textlink="">
          <xdr:nvSpPr>
            <xdr:cNvPr id="91173" name="Check Box 37" hidden="1">
              <a:extLst>
                <a:ext uri="{63B3BB69-23CF-44E3-9099-C40C66FF867C}">
                  <a14:compatExt spid="_x0000_s91173"/>
                </a:ext>
                <a:ext uri="{FF2B5EF4-FFF2-40B4-BE49-F238E27FC236}">
                  <a16:creationId xmlns:a16="http://schemas.microsoft.com/office/drawing/2014/main" id="{00000000-0008-0000-0300-000025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272</xdr:row>
          <xdr:rowOff>0</xdr:rowOff>
        </xdr:from>
        <xdr:to>
          <xdr:col>2</xdr:col>
          <xdr:colOff>219075</xdr:colOff>
          <xdr:row>273</xdr:row>
          <xdr:rowOff>0</xdr:rowOff>
        </xdr:to>
        <xdr:sp macro="" textlink="">
          <xdr:nvSpPr>
            <xdr:cNvPr id="91174" name="Check Box 38" hidden="1">
              <a:extLst>
                <a:ext uri="{63B3BB69-23CF-44E3-9099-C40C66FF867C}">
                  <a14:compatExt spid="_x0000_s91174"/>
                </a:ext>
                <a:ext uri="{FF2B5EF4-FFF2-40B4-BE49-F238E27FC236}">
                  <a16:creationId xmlns:a16="http://schemas.microsoft.com/office/drawing/2014/main" id="{00000000-0008-0000-0300-000026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272</xdr:row>
          <xdr:rowOff>0</xdr:rowOff>
        </xdr:from>
        <xdr:to>
          <xdr:col>3</xdr:col>
          <xdr:colOff>219075</xdr:colOff>
          <xdr:row>273</xdr:row>
          <xdr:rowOff>0</xdr:rowOff>
        </xdr:to>
        <xdr:sp macro="" textlink="">
          <xdr:nvSpPr>
            <xdr:cNvPr id="91175" name="Check Box 39" hidden="1">
              <a:extLst>
                <a:ext uri="{63B3BB69-23CF-44E3-9099-C40C66FF867C}">
                  <a14:compatExt spid="_x0000_s91175"/>
                </a:ext>
                <a:ext uri="{FF2B5EF4-FFF2-40B4-BE49-F238E27FC236}">
                  <a16:creationId xmlns:a16="http://schemas.microsoft.com/office/drawing/2014/main" id="{00000000-0008-0000-0300-000027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272</xdr:row>
          <xdr:rowOff>0</xdr:rowOff>
        </xdr:from>
        <xdr:to>
          <xdr:col>4</xdr:col>
          <xdr:colOff>219075</xdr:colOff>
          <xdr:row>273</xdr:row>
          <xdr:rowOff>0</xdr:rowOff>
        </xdr:to>
        <xdr:sp macro="" textlink="">
          <xdr:nvSpPr>
            <xdr:cNvPr id="91176" name="Check Box 40" hidden="1">
              <a:extLst>
                <a:ext uri="{63B3BB69-23CF-44E3-9099-C40C66FF867C}">
                  <a14:compatExt spid="_x0000_s91176"/>
                </a:ext>
                <a:ext uri="{FF2B5EF4-FFF2-40B4-BE49-F238E27FC236}">
                  <a16:creationId xmlns:a16="http://schemas.microsoft.com/office/drawing/2014/main" id="{00000000-0008-0000-0300-000028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272</xdr:row>
          <xdr:rowOff>0</xdr:rowOff>
        </xdr:from>
        <xdr:to>
          <xdr:col>5</xdr:col>
          <xdr:colOff>219075</xdr:colOff>
          <xdr:row>273</xdr:row>
          <xdr:rowOff>0</xdr:rowOff>
        </xdr:to>
        <xdr:sp macro="" textlink="">
          <xdr:nvSpPr>
            <xdr:cNvPr id="91177" name="Check Box 41" hidden="1">
              <a:extLst>
                <a:ext uri="{63B3BB69-23CF-44E3-9099-C40C66FF867C}">
                  <a14:compatExt spid="_x0000_s91177"/>
                </a:ext>
                <a:ext uri="{FF2B5EF4-FFF2-40B4-BE49-F238E27FC236}">
                  <a16:creationId xmlns:a16="http://schemas.microsoft.com/office/drawing/2014/main" id="{00000000-0008-0000-0300-000029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272</xdr:row>
          <xdr:rowOff>0</xdr:rowOff>
        </xdr:from>
        <xdr:to>
          <xdr:col>6</xdr:col>
          <xdr:colOff>219075</xdr:colOff>
          <xdr:row>273</xdr:row>
          <xdr:rowOff>0</xdr:rowOff>
        </xdr:to>
        <xdr:sp macro="" textlink="">
          <xdr:nvSpPr>
            <xdr:cNvPr id="91178" name="Check Box 42" hidden="1">
              <a:extLst>
                <a:ext uri="{63B3BB69-23CF-44E3-9099-C40C66FF867C}">
                  <a14:compatExt spid="_x0000_s91178"/>
                </a:ext>
                <a:ext uri="{FF2B5EF4-FFF2-40B4-BE49-F238E27FC236}">
                  <a16:creationId xmlns:a16="http://schemas.microsoft.com/office/drawing/2014/main" id="{00000000-0008-0000-0300-00002A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326</xdr:row>
          <xdr:rowOff>0</xdr:rowOff>
        </xdr:from>
        <xdr:to>
          <xdr:col>1</xdr:col>
          <xdr:colOff>219075</xdr:colOff>
          <xdr:row>327</xdr:row>
          <xdr:rowOff>0</xdr:rowOff>
        </xdr:to>
        <xdr:sp macro="" textlink="">
          <xdr:nvSpPr>
            <xdr:cNvPr id="91179" name="Check Box 43" hidden="1">
              <a:extLst>
                <a:ext uri="{63B3BB69-23CF-44E3-9099-C40C66FF867C}">
                  <a14:compatExt spid="_x0000_s91179"/>
                </a:ext>
                <a:ext uri="{FF2B5EF4-FFF2-40B4-BE49-F238E27FC236}">
                  <a16:creationId xmlns:a16="http://schemas.microsoft.com/office/drawing/2014/main" id="{00000000-0008-0000-0300-00002B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326</xdr:row>
          <xdr:rowOff>0</xdr:rowOff>
        </xdr:from>
        <xdr:to>
          <xdr:col>2</xdr:col>
          <xdr:colOff>219075</xdr:colOff>
          <xdr:row>327</xdr:row>
          <xdr:rowOff>0</xdr:rowOff>
        </xdr:to>
        <xdr:sp macro="" textlink="">
          <xdr:nvSpPr>
            <xdr:cNvPr id="91180" name="Check Box 44" hidden="1">
              <a:extLst>
                <a:ext uri="{63B3BB69-23CF-44E3-9099-C40C66FF867C}">
                  <a14:compatExt spid="_x0000_s91180"/>
                </a:ext>
                <a:ext uri="{FF2B5EF4-FFF2-40B4-BE49-F238E27FC236}">
                  <a16:creationId xmlns:a16="http://schemas.microsoft.com/office/drawing/2014/main" id="{00000000-0008-0000-0300-00002C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326</xdr:row>
          <xdr:rowOff>0</xdr:rowOff>
        </xdr:from>
        <xdr:to>
          <xdr:col>3</xdr:col>
          <xdr:colOff>219075</xdr:colOff>
          <xdr:row>327</xdr:row>
          <xdr:rowOff>0</xdr:rowOff>
        </xdr:to>
        <xdr:sp macro="" textlink="">
          <xdr:nvSpPr>
            <xdr:cNvPr id="91181" name="Check Box 45" hidden="1">
              <a:extLst>
                <a:ext uri="{63B3BB69-23CF-44E3-9099-C40C66FF867C}">
                  <a14:compatExt spid="_x0000_s91181"/>
                </a:ext>
                <a:ext uri="{FF2B5EF4-FFF2-40B4-BE49-F238E27FC236}">
                  <a16:creationId xmlns:a16="http://schemas.microsoft.com/office/drawing/2014/main" id="{00000000-0008-0000-0300-00002D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326</xdr:row>
          <xdr:rowOff>0</xdr:rowOff>
        </xdr:from>
        <xdr:to>
          <xdr:col>4</xdr:col>
          <xdr:colOff>219075</xdr:colOff>
          <xdr:row>327</xdr:row>
          <xdr:rowOff>0</xdr:rowOff>
        </xdr:to>
        <xdr:sp macro="" textlink="">
          <xdr:nvSpPr>
            <xdr:cNvPr id="91182" name="Check Box 46" hidden="1">
              <a:extLst>
                <a:ext uri="{63B3BB69-23CF-44E3-9099-C40C66FF867C}">
                  <a14:compatExt spid="_x0000_s91182"/>
                </a:ext>
                <a:ext uri="{FF2B5EF4-FFF2-40B4-BE49-F238E27FC236}">
                  <a16:creationId xmlns:a16="http://schemas.microsoft.com/office/drawing/2014/main" id="{00000000-0008-0000-0300-00002E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326</xdr:row>
          <xdr:rowOff>0</xdr:rowOff>
        </xdr:from>
        <xdr:to>
          <xdr:col>5</xdr:col>
          <xdr:colOff>219075</xdr:colOff>
          <xdr:row>327</xdr:row>
          <xdr:rowOff>0</xdr:rowOff>
        </xdr:to>
        <xdr:sp macro="" textlink="">
          <xdr:nvSpPr>
            <xdr:cNvPr id="91183" name="Check Box 47" hidden="1">
              <a:extLst>
                <a:ext uri="{63B3BB69-23CF-44E3-9099-C40C66FF867C}">
                  <a14:compatExt spid="_x0000_s91183"/>
                </a:ext>
                <a:ext uri="{FF2B5EF4-FFF2-40B4-BE49-F238E27FC236}">
                  <a16:creationId xmlns:a16="http://schemas.microsoft.com/office/drawing/2014/main" id="{00000000-0008-0000-0300-00002F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326</xdr:row>
          <xdr:rowOff>0</xdr:rowOff>
        </xdr:from>
        <xdr:to>
          <xdr:col>6</xdr:col>
          <xdr:colOff>219075</xdr:colOff>
          <xdr:row>327</xdr:row>
          <xdr:rowOff>0</xdr:rowOff>
        </xdr:to>
        <xdr:sp macro="" textlink="">
          <xdr:nvSpPr>
            <xdr:cNvPr id="91184" name="Check Box 48" hidden="1">
              <a:extLst>
                <a:ext uri="{63B3BB69-23CF-44E3-9099-C40C66FF867C}">
                  <a14:compatExt spid="_x0000_s91184"/>
                </a:ext>
                <a:ext uri="{FF2B5EF4-FFF2-40B4-BE49-F238E27FC236}">
                  <a16:creationId xmlns:a16="http://schemas.microsoft.com/office/drawing/2014/main" id="{00000000-0008-0000-0300-000030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1</xdr:col>
          <xdr:colOff>219075</xdr:colOff>
          <xdr:row>70</xdr:row>
          <xdr:rowOff>0</xdr:rowOff>
        </xdr:to>
        <xdr:sp macro="" textlink="">
          <xdr:nvSpPr>
            <xdr:cNvPr id="91185" name="Check Box 49" hidden="1">
              <a:extLst>
                <a:ext uri="{63B3BB69-23CF-44E3-9099-C40C66FF867C}">
                  <a14:compatExt spid="_x0000_s91185"/>
                </a:ext>
                <a:ext uri="{FF2B5EF4-FFF2-40B4-BE49-F238E27FC236}">
                  <a16:creationId xmlns:a16="http://schemas.microsoft.com/office/drawing/2014/main" id="{00000000-0008-0000-0300-000031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2</xdr:col>
          <xdr:colOff>219075</xdr:colOff>
          <xdr:row>70</xdr:row>
          <xdr:rowOff>0</xdr:rowOff>
        </xdr:to>
        <xdr:sp macro="" textlink="">
          <xdr:nvSpPr>
            <xdr:cNvPr id="91186" name="Check Box 50" hidden="1">
              <a:extLst>
                <a:ext uri="{63B3BB69-23CF-44E3-9099-C40C66FF867C}">
                  <a14:compatExt spid="_x0000_s91186"/>
                </a:ext>
                <a:ext uri="{FF2B5EF4-FFF2-40B4-BE49-F238E27FC236}">
                  <a16:creationId xmlns:a16="http://schemas.microsoft.com/office/drawing/2014/main" id="{00000000-0008-0000-0300-000032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69</xdr:row>
          <xdr:rowOff>0</xdr:rowOff>
        </xdr:from>
        <xdr:to>
          <xdr:col>3</xdr:col>
          <xdr:colOff>219075</xdr:colOff>
          <xdr:row>70</xdr:row>
          <xdr:rowOff>0</xdr:rowOff>
        </xdr:to>
        <xdr:sp macro="" textlink="">
          <xdr:nvSpPr>
            <xdr:cNvPr id="91187" name="Check Box 51" hidden="1">
              <a:extLst>
                <a:ext uri="{63B3BB69-23CF-44E3-9099-C40C66FF867C}">
                  <a14:compatExt spid="_x0000_s91187"/>
                </a:ext>
                <a:ext uri="{FF2B5EF4-FFF2-40B4-BE49-F238E27FC236}">
                  <a16:creationId xmlns:a16="http://schemas.microsoft.com/office/drawing/2014/main" id="{00000000-0008-0000-0300-000033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0</xdr:rowOff>
        </xdr:from>
        <xdr:to>
          <xdr:col>4</xdr:col>
          <xdr:colOff>219075</xdr:colOff>
          <xdr:row>70</xdr:row>
          <xdr:rowOff>0</xdr:rowOff>
        </xdr:to>
        <xdr:sp macro="" textlink="">
          <xdr:nvSpPr>
            <xdr:cNvPr id="91188" name="Check Box 52" hidden="1">
              <a:extLst>
                <a:ext uri="{63B3BB69-23CF-44E3-9099-C40C66FF867C}">
                  <a14:compatExt spid="_x0000_s91188"/>
                </a:ext>
                <a:ext uri="{FF2B5EF4-FFF2-40B4-BE49-F238E27FC236}">
                  <a16:creationId xmlns:a16="http://schemas.microsoft.com/office/drawing/2014/main" id="{00000000-0008-0000-0300-000034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69</xdr:row>
          <xdr:rowOff>0</xdr:rowOff>
        </xdr:from>
        <xdr:to>
          <xdr:col>5</xdr:col>
          <xdr:colOff>219075</xdr:colOff>
          <xdr:row>70</xdr:row>
          <xdr:rowOff>0</xdr:rowOff>
        </xdr:to>
        <xdr:sp macro="" textlink="">
          <xdr:nvSpPr>
            <xdr:cNvPr id="91189" name="Check Box 53" hidden="1">
              <a:extLst>
                <a:ext uri="{63B3BB69-23CF-44E3-9099-C40C66FF867C}">
                  <a14:compatExt spid="_x0000_s91189"/>
                </a:ext>
                <a:ext uri="{FF2B5EF4-FFF2-40B4-BE49-F238E27FC236}">
                  <a16:creationId xmlns:a16="http://schemas.microsoft.com/office/drawing/2014/main" id="{00000000-0008-0000-0300-000035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69</xdr:row>
          <xdr:rowOff>0</xdr:rowOff>
        </xdr:from>
        <xdr:to>
          <xdr:col>6</xdr:col>
          <xdr:colOff>219075</xdr:colOff>
          <xdr:row>70</xdr:row>
          <xdr:rowOff>0</xdr:rowOff>
        </xdr:to>
        <xdr:sp macro="" textlink="">
          <xdr:nvSpPr>
            <xdr:cNvPr id="91190" name="Check Box 54" hidden="1">
              <a:extLst>
                <a:ext uri="{63B3BB69-23CF-44E3-9099-C40C66FF867C}">
                  <a14:compatExt spid="_x0000_s91190"/>
                </a:ext>
                <a:ext uri="{FF2B5EF4-FFF2-40B4-BE49-F238E27FC236}">
                  <a16:creationId xmlns:a16="http://schemas.microsoft.com/office/drawing/2014/main" id="{00000000-0008-0000-0300-000036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306</xdr:row>
          <xdr:rowOff>0</xdr:rowOff>
        </xdr:from>
        <xdr:to>
          <xdr:col>1</xdr:col>
          <xdr:colOff>219075</xdr:colOff>
          <xdr:row>307</xdr:row>
          <xdr:rowOff>0</xdr:rowOff>
        </xdr:to>
        <xdr:sp macro="" textlink="">
          <xdr:nvSpPr>
            <xdr:cNvPr id="91191" name="Check Box 55" hidden="1">
              <a:extLst>
                <a:ext uri="{63B3BB69-23CF-44E3-9099-C40C66FF867C}">
                  <a14:compatExt spid="_x0000_s91191"/>
                </a:ext>
                <a:ext uri="{FF2B5EF4-FFF2-40B4-BE49-F238E27FC236}">
                  <a16:creationId xmlns:a16="http://schemas.microsoft.com/office/drawing/2014/main" id="{00000000-0008-0000-0300-000037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306</xdr:row>
          <xdr:rowOff>0</xdr:rowOff>
        </xdr:from>
        <xdr:to>
          <xdr:col>2</xdr:col>
          <xdr:colOff>219075</xdr:colOff>
          <xdr:row>307</xdr:row>
          <xdr:rowOff>0</xdr:rowOff>
        </xdr:to>
        <xdr:sp macro="" textlink="">
          <xdr:nvSpPr>
            <xdr:cNvPr id="91192" name="Check Box 56" hidden="1">
              <a:extLst>
                <a:ext uri="{63B3BB69-23CF-44E3-9099-C40C66FF867C}">
                  <a14:compatExt spid="_x0000_s91192"/>
                </a:ext>
                <a:ext uri="{FF2B5EF4-FFF2-40B4-BE49-F238E27FC236}">
                  <a16:creationId xmlns:a16="http://schemas.microsoft.com/office/drawing/2014/main" id="{00000000-0008-0000-0300-000038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306</xdr:row>
          <xdr:rowOff>0</xdr:rowOff>
        </xdr:from>
        <xdr:to>
          <xdr:col>3</xdr:col>
          <xdr:colOff>219075</xdr:colOff>
          <xdr:row>307</xdr:row>
          <xdr:rowOff>0</xdr:rowOff>
        </xdr:to>
        <xdr:sp macro="" textlink="">
          <xdr:nvSpPr>
            <xdr:cNvPr id="91193" name="Check Box 57" hidden="1">
              <a:extLst>
                <a:ext uri="{63B3BB69-23CF-44E3-9099-C40C66FF867C}">
                  <a14:compatExt spid="_x0000_s91193"/>
                </a:ext>
                <a:ext uri="{FF2B5EF4-FFF2-40B4-BE49-F238E27FC236}">
                  <a16:creationId xmlns:a16="http://schemas.microsoft.com/office/drawing/2014/main" id="{00000000-0008-0000-0300-000039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306</xdr:row>
          <xdr:rowOff>0</xdr:rowOff>
        </xdr:from>
        <xdr:to>
          <xdr:col>4</xdr:col>
          <xdr:colOff>219075</xdr:colOff>
          <xdr:row>307</xdr:row>
          <xdr:rowOff>0</xdr:rowOff>
        </xdr:to>
        <xdr:sp macro="" textlink="">
          <xdr:nvSpPr>
            <xdr:cNvPr id="91194" name="Check Box 58" hidden="1">
              <a:extLst>
                <a:ext uri="{63B3BB69-23CF-44E3-9099-C40C66FF867C}">
                  <a14:compatExt spid="_x0000_s91194"/>
                </a:ext>
                <a:ext uri="{FF2B5EF4-FFF2-40B4-BE49-F238E27FC236}">
                  <a16:creationId xmlns:a16="http://schemas.microsoft.com/office/drawing/2014/main" id="{00000000-0008-0000-0300-00003A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306</xdr:row>
          <xdr:rowOff>0</xdr:rowOff>
        </xdr:from>
        <xdr:to>
          <xdr:col>5</xdr:col>
          <xdr:colOff>219075</xdr:colOff>
          <xdr:row>307</xdr:row>
          <xdr:rowOff>0</xdr:rowOff>
        </xdr:to>
        <xdr:sp macro="" textlink="">
          <xdr:nvSpPr>
            <xdr:cNvPr id="91195" name="Check Box 59" hidden="1">
              <a:extLst>
                <a:ext uri="{63B3BB69-23CF-44E3-9099-C40C66FF867C}">
                  <a14:compatExt spid="_x0000_s91195"/>
                </a:ext>
                <a:ext uri="{FF2B5EF4-FFF2-40B4-BE49-F238E27FC236}">
                  <a16:creationId xmlns:a16="http://schemas.microsoft.com/office/drawing/2014/main" id="{00000000-0008-0000-0300-00003B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306</xdr:row>
          <xdr:rowOff>0</xdr:rowOff>
        </xdr:from>
        <xdr:to>
          <xdr:col>6</xdr:col>
          <xdr:colOff>219075</xdr:colOff>
          <xdr:row>307</xdr:row>
          <xdr:rowOff>0</xdr:rowOff>
        </xdr:to>
        <xdr:sp macro="" textlink="">
          <xdr:nvSpPr>
            <xdr:cNvPr id="91196" name="Check Box 60" hidden="1">
              <a:extLst>
                <a:ext uri="{63B3BB69-23CF-44E3-9099-C40C66FF867C}">
                  <a14:compatExt spid="_x0000_s91196"/>
                </a:ext>
                <a:ext uri="{FF2B5EF4-FFF2-40B4-BE49-F238E27FC236}">
                  <a16:creationId xmlns:a16="http://schemas.microsoft.com/office/drawing/2014/main" id="{00000000-0008-0000-0300-00003C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338</xdr:row>
          <xdr:rowOff>0</xdr:rowOff>
        </xdr:from>
        <xdr:to>
          <xdr:col>1</xdr:col>
          <xdr:colOff>219075</xdr:colOff>
          <xdr:row>339</xdr:row>
          <xdr:rowOff>0</xdr:rowOff>
        </xdr:to>
        <xdr:sp macro="" textlink="">
          <xdr:nvSpPr>
            <xdr:cNvPr id="91207" name="Check Box 71" hidden="1">
              <a:extLst>
                <a:ext uri="{63B3BB69-23CF-44E3-9099-C40C66FF867C}">
                  <a14:compatExt spid="_x0000_s91207"/>
                </a:ext>
                <a:ext uri="{FF2B5EF4-FFF2-40B4-BE49-F238E27FC236}">
                  <a16:creationId xmlns:a16="http://schemas.microsoft.com/office/drawing/2014/main" id="{00000000-0008-0000-0300-000047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338</xdr:row>
          <xdr:rowOff>0</xdr:rowOff>
        </xdr:from>
        <xdr:to>
          <xdr:col>2</xdr:col>
          <xdr:colOff>219075</xdr:colOff>
          <xdr:row>339</xdr:row>
          <xdr:rowOff>0</xdr:rowOff>
        </xdr:to>
        <xdr:sp macro="" textlink="">
          <xdr:nvSpPr>
            <xdr:cNvPr id="91208" name="Check Box 72" hidden="1">
              <a:extLst>
                <a:ext uri="{63B3BB69-23CF-44E3-9099-C40C66FF867C}">
                  <a14:compatExt spid="_x0000_s91208"/>
                </a:ext>
                <a:ext uri="{FF2B5EF4-FFF2-40B4-BE49-F238E27FC236}">
                  <a16:creationId xmlns:a16="http://schemas.microsoft.com/office/drawing/2014/main" id="{00000000-0008-0000-0300-000048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338</xdr:row>
          <xdr:rowOff>0</xdr:rowOff>
        </xdr:from>
        <xdr:to>
          <xdr:col>3</xdr:col>
          <xdr:colOff>219075</xdr:colOff>
          <xdr:row>339</xdr:row>
          <xdr:rowOff>0</xdr:rowOff>
        </xdr:to>
        <xdr:sp macro="" textlink="">
          <xdr:nvSpPr>
            <xdr:cNvPr id="91209" name="Check Box 73" hidden="1">
              <a:extLst>
                <a:ext uri="{63B3BB69-23CF-44E3-9099-C40C66FF867C}">
                  <a14:compatExt spid="_x0000_s91209"/>
                </a:ext>
                <a:ext uri="{FF2B5EF4-FFF2-40B4-BE49-F238E27FC236}">
                  <a16:creationId xmlns:a16="http://schemas.microsoft.com/office/drawing/2014/main" id="{00000000-0008-0000-0300-000049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338</xdr:row>
          <xdr:rowOff>0</xdr:rowOff>
        </xdr:from>
        <xdr:to>
          <xdr:col>4</xdr:col>
          <xdr:colOff>219075</xdr:colOff>
          <xdr:row>339</xdr:row>
          <xdr:rowOff>0</xdr:rowOff>
        </xdr:to>
        <xdr:sp macro="" textlink="">
          <xdr:nvSpPr>
            <xdr:cNvPr id="91210" name="Check Box 74" hidden="1">
              <a:extLst>
                <a:ext uri="{63B3BB69-23CF-44E3-9099-C40C66FF867C}">
                  <a14:compatExt spid="_x0000_s91210"/>
                </a:ext>
                <a:ext uri="{FF2B5EF4-FFF2-40B4-BE49-F238E27FC236}">
                  <a16:creationId xmlns:a16="http://schemas.microsoft.com/office/drawing/2014/main" id="{00000000-0008-0000-0300-00004A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338</xdr:row>
          <xdr:rowOff>0</xdr:rowOff>
        </xdr:from>
        <xdr:to>
          <xdr:col>5</xdr:col>
          <xdr:colOff>219075</xdr:colOff>
          <xdr:row>339</xdr:row>
          <xdr:rowOff>0</xdr:rowOff>
        </xdr:to>
        <xdr:sp macro="" textlink="">
          <xdr:nvSpPr>
            <xdr:cNvPr id="91211" name="Check Box 75" hidden="1">
              <a:extLst>
                <a:ext uri="{63B3BB69-23CF-44E3-9099-C40C66FF867C}">
                  <a14:compatExt spid="_x0000_s91211"/>
                </a:ext>
                <a:ext uri="{FF2B5EF4-FFF2-40B4-BE49-F238E27FC236}">
                  <a16:creationId xmlns:a16="http://schemas.microsoft.com/office/drawing/2014/main" id="{00000000-0008-0000-0300-00004B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338</xdr:row>
          <xdr:rowOff>0</xdr:rowOff>
        </xdr:from>
        <xdr:to>
          <xdr:col>6</xdr:col>
          <xdr:colOff>219075</xdr:colOff>
          <xdr:row>339</xdr:row>
          <xdr:rowOff>0</xdr:rowOff>
        </xdr:to>
        <xdr:sp macro="" textlink="">
          <xdr:nvSpPr>
            <xdr:cNvPr id="91212" name="Check Box 76" hidden="1">
              <a:extLst>
                <a:ext uri="{63B3BB69-23CF-44E3-9099-C40C66FF867C}">
                  <a14:compatExt spid="_x0000_s91212"/>
                </a:ext>
                <a:ext uri="{FF2B5EF4-FFF2-40B4-BE49-F238E27FC236}">
                  <a16:creationId xmlns:a16="http://schemas.microsoft.com/office/drawing/2014/main" id="{00000000-0008-0000-0300-00004C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219075</xdr:colOff>
          <xdr:row>16</xdr:row>
          <xdr:rowOff>0</xdr:rowOff>
        </xdr:to>
        <xdr:sp macro="" textlink="">
          <xdr:nvSpPr>
            <xdr:cNvPr id="92161" name="Kontrollkästchen 2" hidden="1">
              <a:extLst>
                <a:ext uri="{63B3BB69-23CF-44E3-9099-C40C66FF867C}">
                  <a14:compatExt spid="_x0000_s92161"/>
                </a:ext>
                <a:ext uri="{FF2B5EF4-FFF2-40B4-BE49-F238E27FC236}">
                  <a16:creationId xmlns:a16="http://schemas.microsoft.com/office/drawing/2014/main" id="{00000000-0008-0000-0400-000001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219075</xdr:colOff>
          <xdr:row>16</xdr:row>
          <xdr:rowOff>0</xdr:rowOff>
        </xdr:to>
        <xdr:sp macro="" textlink="">
          <xdr:nvSpPr>
            <xdr:cNvPr id="92162" name="Check Box 2" hidden="1">
              <a:extLst>
                <a:ext uri="{63B3BB69-23CF-44E3-9099-C40C66FF867C}">
                  <a14:compatExt spid="_x0000_s92162"/>
                </a:ext>
                <a:ext uri="{FF2B5EF4-FFF2-40B4-BE49-F238E27FC236}">
                  <a16:creationId xmlns:a16="http://schemas.microsoft.com/office/drawing/2014/main" id="{00000000-0008-0000-0400-000002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219075</xdr:colOff>
          <xdr:row>16</xdr:row>
          <xdr:rowOff>0</xdr:rowOff>
        </xdr:to>
        <xdr:sp macro="" textlink="">
          <xdr:nvSpPr>
            <xdr:cNvPr id="92163" name="Check Box 3" hidden="1">
              <a:extLst>
                <a:ext uri="{63B3BB69-23CF-44E3-9099-C40C66FF867C}">
                  <a14:compatExt spid="_x0000_s92163"/>
                </a:ext>
                <a:ext uri="{FF2B5EF4-FFF2-40B4-BE49-F238E27FC236}">
                  <a16:creationId xmlns:a16="http://schemas.microsoft.com/office/drawing/2014/main" id="{00000000-0008-0000-0400-000003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4</xdr:col>
          <xdr:colOff>219075</xdr:colOff>
          <xdr:row>16</xdr:row>
          <xdr:rowOff>0</xdr:rowOff>
        </xdr:to>
        <xdr:sp macro="" textlink="">
          <xdr:nvSpPr>
            <xdr:cNvPr id="92164" name="Check Box 4" hidden="1">
              <a:extLst>
                <a:ext uri="{63B3BB69-23CF-44E3-9099-C40C66FF867C}">
                  <a14:compatExt spid="_x0000_s92164"/>
                </a:ext>
                <a:ext uri="{FF2B5EF4-FFF2-40B4-BE49-F238E27FC236}">
                  <a16:creationId xmlns:a16="http://schemas.microsoft.com/office/drawing/2014/main" id="{00000000-0008-0000-0400-000004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5</xdr:col>
          <xdr:colOff>219075</xdr:colOff>
          <xdr:row>16</xdr:row>
          <xdr:rowOff>0</xdr:rowOff>
        </xdr:to>
        <xdr:sp macro="" textlink="">
          <xdr:nvSpPr>
            <xdr:cNvPr id="92165" name="Check Box 5" hidden="1">
              <a:extLst>
                <a:ext uri="{63B3BB69-23CF-44E3-9099-C40C66FF867C}">
                  <a14:compatExt spid="_x0000_s92165"/>
                </a:ext>
                <a:ext uri="{FF2B5EF4-FFF2-40B4-BE49-F238E27FC236}">
                  <a16:creationId xmlns:a16="http://schemas.microsoft.com/office/drawing/2014/main" id="{00000000-0008-0000-0400-000005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6</xdr:col>
          <xdr:colOff>219075</xdr:colOff>
          <xdr:row>16</xdr:row>
          <xdr:rowOff>0</xdr:rowOff>
        </xdr:to>
        <xdr:sp macro="" textlink="">
          <xdr:nvSpPr>
            <xdr:cNvPr id="92166" name="Check Box 6" hidden="1">
              <a:extLst>
                <a:ext uri="{63B3BB69-23CF-44E3-9099-C40C66FF867C}">
                  <a14:compatExt spid="_x0000_s92166"/>
                </a:ext>
                <a:ext uri="{FF2B5EF4-FFF2-40B4-BE49-F238E27FC236}">
                  <a16:creationId xmlns:a16="http://schemas.microsoft.com/office/drawing/2014/main" id="{00000000-0008-0000-0400-000006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1</xdr:col>
          <xdr:colOff>219075</xdr:colOff>
          <xdr:row>50</xdr:row>
          <xdr:rowOff>0</xdr:rowOff>
        </xdr:to>
        <xdr:sp macro="" textlink="">
          <xdr:nvSpPr>
            <xdr:cNvPr id="92167" name="Check Box 7" hidden="1">
              <a:extLst>
                <a:ext uri="{63B3BB69-23CF-44E3-9099-C40C66FF867C}">
                  <a14:compatExt spid="_x0000_s92167"/>
                </a:ext>
                <a:ext uri="{FF2B5EF4-FFF2-40B4-BE49-F238E27FC236}">
                  <a16:creationId xmlns:a16="http://schemas.microsoft.com/office/drawing/2014/main" id="{00000000-0008-0000-0400-000007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0</xdr:rowOff>
        </xdr:from>
        <xdr:to>
          <xdr:col>2</xdr:col>
          <xdr:colOff>219075</xdr:colOff>
          <xdr:row>50</xdr:row>
          <xdr:rowOff>0</xdr:rowOff>
        </xdr:to>
        <xdr:sp macro="" textlink="">
          <xdr:nvSpPr>
            <xdr:cNvPr id="92168" name="Check Box 8" hidden="1">
              <a:extLst>
                <a:ext uri="{63B3BB69-23CF-44E3-9099-C40C66FF867C}">
                  <a14:compatExt spid="_x0000_s92168"/>
                </a:ext>
                <a:ext uri="{FF2B5EF4-FFF2-40B4-BE49-F238E27FC236}">
                  <a16:creationId xmlns:a16="http://schemas.microsoft.com/office/drawing/2014/main" id="{00000000-0008-0000-0400-000008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3</xdr:col>
          <xdr:colOff>219075</xdr:colOff>
          <xdr:row>50</xdr:row>
          <xdr:rowOff>0</xdr:rowOff>
        </xdr:to>
        <xdr:sp macro="" textlink="">
          <xdr:nvSpPr>
            <xdr:cNvPr id="92169" name="Check Box 9" hidden="1">
              <a:extLst>
                <a:ext uri="{63B3BB69-23CF-44E3-9099-C40C66FF867C}">
                  <a14:compatExt spid="_x0000_s92169"/>
                </a:ext>
                <a:ext uri="{FF2B5EF4-FFF2-40B4-BE49-F238E27FC236}">
                  <a16:creationId xmlns:a16="http://schemas.microsoft.com/office/drawing/2014/main" id="{00000000-0008-0000-0400-000009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0</xdr:rowOff>
        </xdr:from>
        <xdr:to>
          <xdr:col>4</xdr:col>
          <xdr:colOff>219075</xdr:colOff>
          <xdr:row>50</xdr:row>
          <xdr:rowOff>0</xdr:rowOff>
        </xdr:to>
        <xdr:sp macro="" textlink="">
          <xdr:nvSpPr>
            <xdr:cNvPr id="92170" name="Check Box 10" hidden="1">
              <a:extLst>
                <a:ext uri="{63B3BB69-23CF-44E3-9099-C40C66FF867C}">
                  <a14:compatExt spid="_x0000_s92170"/>
                </a:ext>
                <a:ext uri="{FF2B5EF4-FFF2-40B4-BE49-F238E27FC236}">
                  <a16:creationId xmlns:a16="http://schemas.microsoft.com/office/drawing/2014/main" id="{00000000-0008-0000-0400-00000A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0</xdr:rowOff>
        </xdr:from>
        <xdr:to>
          <xdr:col>5</xdr:col>
          <xdr:colOff>219075</xdr:colOff>
          <xdr:row>50</xdr:row>
          <xdr:rowOff>0</xdr:rowOff>
        </xdr:to>
        <xdr:sp macro="" textlink="">
          <xdr:nvSpPr>
            <xdr:cNvPr id="92171" name="Check Box 11" hidden="1">
              <a:extLst>
                <a:ext uri="{63B3BB69-23CF-44E3-9099-C40C66FF867C}">
                  <a14:compatExt spid="_x0000_s92171"/>
                </a:ext>
                <a:ext uri="{FF2B5EF4-FFF2-40B4-BE49-F238E27FC236}">
                  <a16:creationId xmlns:a16="http://schemas.microsoft.com/office/drawing/2014/main" id="{00000000-0008-0000-0400-00000B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49</xdr:row>
          <xdr:rowOff>0</xdr:rowOff>
        </xdr:from>
        <xdr:to>
          <xdr:col>6</xdr:col>
          <xdr:colOff>219075</xdr:colOff>
          <xdr:row>50</xdr:row>
          <xdr:rowOff>0</xdr:rowOff>
        </xdr:to>
        <xdr:sp macro="" textlink="">
          <xdr:nvSpPr>
            <xdr:cNvPr id="92172" name="Check Box 12" hidden="1">
              <a:extLst>
                <a:ext uri="{63B3BB69-23CF-44E3-9099-C40C66FF867C}">
                  <a14:compatExt spid="_x0000_s92172"/>
                </a:ext>
                <a:ext uri="{FF2B5EF4-FFF2-40B4-BE49-F238E27FC236}">
                  <a16:creationId xmlns:a16="http://schemas.microsoft.com/office/drawing/2014/main" id="{00000000-0008-0000-0400-00000C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141</xdr:row>
          <xdr:rowOff>0</xdr:rowOff>
        </xdr:from>
        <xdr:to>
          <xdr:col>1</xdr:col>
          <xdr:colOff>219075</xdr:colOff>
          <xdr:row>142</xdr:row>
          <xdr:rowOff>0</xdr:rowOff>
        </xdr:to>
        <xdr:sp macro="" textlink="">
          <xdr:nvSpPr>
            <xdr:cNvPr id="92173" name="Check Box 13" hidden="1">
              <a:extLst>
                <a:ext uri="{63B3BB69-23CF-44E3-9099-C40C66FF867C}">
                  <a14:compatExt spid="_x0000_s92173"/>
                </a:ext>
                <a:ext uri="{FF2B5EF4-FFF2-40B4-BE49-F238E27FC236}">
                  <a16:creationId xmlns:a16="http://schemas.microsoft.com/office/drawing/2014/main" id="{00000000-0008-0000-0400-00000D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141</xdr:row>
          <xdr:rowOff>0</xdr:rowOff>
        </xdr:from>
        <xdr:to>
          <xdr:col>2</xdr:col>
          <xdr:colOff>219075</xdr:colOff>
          <xdr:row>142</xdr:row>
          <xdr:rowOff>0</xdr:rowOff>
        </xdr:to>
        <xdr:sp macro="" textlink="">
          <xdr:nvSpPr>
            <xdr:cNvPr id="92174" name="Check Box 14" hidden="1">
              <a:extLst>
                <a:ext uri="{63B3BB69-23CF-44E3-9099-C40C66FF867C}">
                  <a14:compatExt spid="_x0000_s92174"/>
                </a:ext>
                <a:ext uri="{FF2B5EF4-FFF2-40B4-BE49-F238E27FC236}">
                  <a16:creationId xmlns:a16="http://schemas.microsoft.com/office/drawing/2014/main" id="{00000000-0008-0000-0400-00000E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141</xdr:row>
          <xdr:rowOff>0</xdr:rowOff>
        </xdr:from>
        <xdr:to>
          <xdr:col>3</xdr:col>
          <xdr:colOff>219075</xdr:colOff>
          <xdr:row>142</xdr:row>
          <xdr:rowOff>0</xdr:rowOff>
        </xdr:to>
        <xdr:sp macro="" textlink="">
          <xdr:nvSpPr>
            <xdr:cNvPr id="92175" name="Check Box 15" hidden="1">
              <a:extLst>
                <a:ext uri="{63B3BB69-23CF-44E3-9099-C40C66FF867C}">
                  <a14:compatExt spid="_x0000_s92175"/>
                </a:ext>
                <a:ext uri="{FF2B5EF4-FFF2-40B4-BE49-F238E27FC236}">
                  <a16:creationId xmlns:a16="http://schemas.microsoft.com/office/drawing/2014/main" id="{00000000-0008-0000-0400-00000F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141</xdr:row>
          <xdr:rowOff>0</xdr:rowOff>
        </xdr:from>
        <xdr:to>
          <xdr:col>4</xdr:col>
          <xdr:colOff>219075</xdr:colOff>
          <xdr:row>142</xdr:row>
          <xdr:rowOff>0</xdr:rowOff>
        </xdr:to>
        <xdr:sp macro="" textlink="">
          <xdr:nvSpPr>
            <xdr:cNvPr id="92176" name="Check Box 16" hidden="1">
              <a:extLst>
                <a:ext uri="{63B3BB69-23CF-44E3-9099-C40C66FF867C}">
                  <a14:compatExt spid="_x0000_s92176"/>
                </a:ext>
                <a:ext uri="{FF2B5EF4-FFF2-40B4-BE49-F238E27FC236}">
                  <a16:creationId xmlns:a16="http://schemas.microsoft.com/office/drawing/2014/main" id="{00000000-0008-0000-0400-000010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141</xdr:row>
          <xdr:rowOff>0</xdr:rowOff>
        </xdr:from>
        <xdr:to>
          <xdr:col>5</xdr:col>
          <xdr:colOff>219075</xdr:colOff>
          <xdr:row>142</xdr:row>
          <xdr:rowOff>0</xdr:rowOff>
        </xdr:to>
        <xdr:sp macro="" textlink="">
          <xdr:nvSpPr>
            <xdr:cNvPr id="92177" name="Check Box 17" hidden="1">
              <a:extLst>
                <a:ext uri="{63B3BB69-23CF-44E3-9099-C40C66FF867C}">
                  <a14:compatExt spid="_x0000_s92177"/>
                </a:ext>
                <a:ext uri="{FF2B5EF4-FFF2-40B4-BE49-F238E27FC236}">
                  <a16:creationId xmlns:a16="http://schemas.microsoft.com/office/drawing/2014/main" id="{00000000-0008-0000-0400-000011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141</xdr:row>
          <xdr:rowOff>0</xdr:rowOff>
        </xdr:from>
        <xdr:to>
          <xdr:col>6</xdr:col>
          <xdr:colOff>219075</xdr:colOff>
          <xdr:row>142</xdr:row>
          <xdr:rowOff>0</xdr:rowOff>
        </xdr:to>
        <xdr:sp macro="" textlink="">
          <xdr:nvSpPr>
            <xdr:cNvPr id="92178" name="Check Box 18" hidden="1">
              <a:extLst>
                <a:ext uri="{63B3BB69-23CF-44E3-9099-C40C66FF867C}">
                  <a14:compatExt spid="_x0000_s92178"/>
                </a:ext>
                <a:ext uri="{FF2B5EF4-FFF2-40B4-BE49-F238E27FC236}">
                  <a16:creationId xmlns:a16="http://schemas.microsoft.com/office/drawing/2014/main" id="{00000000-0008-0000-0400-000012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178</xdr:row>
          <xdr:rowOff>0</xdr:rowOff>
        </xdr:from>
        <xdr:to>
          <xdr:col>1</xdr:col>
          <xdr:colOff>219075</xdr:colOff>
          <xdr:row>179</xdr:row>
          <xdr:rowOff>0</xdr:rowOff>
        </xdr:to>
        <xdr:sp macro="" textlink="">
          <xdr:nvSpPr>
            <xdr:cNvPr id="92179" name="Check Box 19" hidden="1">
              <a:extLst>
                <a:ext uri="{63B3BB69-23CF-44E3-9099-C40C66FF867C}">
                  <a14:compatExt spid="_x0000_s92179"/>
                </a:ext>
                <a:ext uri="{FF2B5EF4-FFF2-40B4-BE49-F238E27FC236}">
                  <a16:creationId xmlns:a16="http://schemas.microsoft.com/office/drawing/2014/main" id="{00000000-0008-0000-0400-000013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178</xdr:row>
          <xdr:rowOff>0</xdr:rowOff>
        </xdr:from>
        <xdr:to>
          <xdr:col>2</xdr:col>
          <xdr:colOff>219075</xdr:colOff>
          <xdr:row>179</xdr:row>
          <xdr:rowOff>0</xdr:rowOff>
        </xdr:to>
        <xdr:sp macro="" textlink="">
          <xdr:nvSpPr>
            <xdr:cNvPr id="92180" name="Check Box 20" hidden="1">
              <a:extLst>
                <a:ext uri="{63B3BB69-23CF-44E3-9099-C40C66FF867C}">
                  <a14:compatExt spid="_x0000_s92180"/>
                </a:ext>
                <a:ext uri="{FF2B5EF4-FFF2-40B4-BE49-F238E27FC236}">
                  <a16:creationId xmlns:a16="http://schemas.microsoft.com/office/drawing/2014/main" id="{00000000-0008-0000-0400-000014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178</xdr:row>
          <xdr:rowOff>0</xdr:rowOff>
        </xdr:from>
        <xdr:to>
          <xdr:col>3</xdr:col>
          <xdr:colOff>219075</xdr:colOff>
          <xdr:row>179</xdr:row>
          <xdr:rowOff>0</xdr:rowOff>
        </xdr:to>
        <xdr:sp macro="" textlink="">
          <xdr:nvSpPr>
            <xdr:cNvPr id="92181" name="Check Box 21" hidden="1">
              <a:extLst>
                <a:ext uri="{63B3BB69-23CF-44E3-9099-C40C66FF867C}">
                  <a14:compatExt spid="_x0000_s92181"/>
                </a:ext>
                <a:ext uri="{FF2B5EF4-FFF2-40B4-BE49-F238E27FC236}">
                  <a16:creationId xmlns:a16="http://schemas.microsoft.com/office/drawing/2014/main" id="{00000000-0008-0000-0400-000015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178</xdr:row>
          <xdr:rowOff>0</xdr:rowOff>
        </xdr:from>
        <xdr:to>
          <xdr:col>4</xdr:col>
          <xdr:colOff>219075</xdr:colOff>
          <xdr:row>179</xdr:row>
          <xdr:rowOff>0</xdr:rowOff>
        </xdr:to>
        <xdr:sp macro="" textlink="">
          <xdr:nvSpPr>
            <xdr:cNvPr id="92182" name="Check Box 22" hidden="1">
              <a:extLst>
                <a:ext uri="{63B3BB69-23CF-44E3-9099-C40C66FF867C}">
                  <a14:compatExt spid="_x0000_s92182"/>
                </a:ext>
                <a:ext uri="{FF2B5EF4-FFF2-40B4-BE49-F238E27FC236}">
                  <a16:creationId xmlns:a16="http://schemas.microsoft.com/office/drawing/2014/main" id="{00000000-0008-0000-0400-000016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178</xdr:row>
          <xdr:rowOff>0</xdr:rowOff>
        </xdr:from>
        <xdr:to>
          <xdr:col>5</xdr:col>
          <xdr:colOff>219075</xdr:colOff>
          <xdr:row>179</xdr:row>
          <xdr:rowOff>0</xdr:rowOff>
        </xdr:to>
        <xdr:sp macro="" textlink="">
          <xdr:nvSpPr>
            <xdr:cNvPr id="92183" name="Check Box 23" hidden="1">
              <a:extLst>
                <a:ext uri="{63B3BB69-23CF-44E3-9099-C40C66FF867C}">
                  <a14:compatExt spid="_x0000_s92183"/>
                </a:ext>
                <a:ext uri="{FF2B5EF4-FFF2-40B4-BE49-F238E27FC236}">
                  <a16:creationId xmlns:a16="http://schemas.microsoft.com/office/drawing/2014/main" id="{00000000-0008-0000-0400-000017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178</xdr:row>
          <xdr:rowOff>0</xdr:rowOff>
        </xdr:from>
        <xdr:to>
          <xdr:col>6</xdr:col>
          <xdr:colOff>219075</xdr:colOff>
          <xdr:row>179</xdr:row>
          <xdr:rowOff>0</xdr:rowOff>
        </xdr:to>
        <xdr:sp macro="" textlink="">
          <xdr:nvSpPr>
            <xdr:cNvPr id="92184" name="Check Box 24" hidden="1">
              <a:extLst>
                <a:ext uri="{63B3BB69-23CF-44E3-9099-C40C66FF867C}">
                  <a14:compatExt spid="_x0000_s92184"/>
                </a:ext>
                <a:ext uri="{FF2B5EF4-FFF2-40B4-BE49-F238E27FC236}">
                  <a16:creationId xmlns:a16="http://schemas.microsoft.com/office/drawing/2014/main" id="{00000000-0008-0000-0400-000018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208</xdr:row>
          <xdr:rowOff>0</xdr:rowOff>
        </xdr:from>
        <xdr:to>
          <xdr:col>1</xdr:col>
          <xdr:colOff>219075</xdr:colOff>
          <xdr:row>209</xdr:row>
          <xdr:rowOff>0</xdr:rowOff>
        </xdr:to>
        <xdr:sp macro="" textlink="">
          <xdr:nvSpPr>
            <xdr:cNvPr id="92185" name="Check Box 25" hidden="1">
              <a:extLst>
                <a:ext uri="{63B3BB69-23CF-44E3-9099-C40C66FF867C}">
                  <a14:compatExt spid="_x0000_s92185"/>
                </a:ext>
                <a:ext uri="{FF2B5EF4-FFF2-40B4-BE49-F238E27FC236}">
                  <a16:creationId xmlns:a16="http://schemas.microsoft.com/office/drawing/2014/main" id="{00000000-0008-0000-0400-000019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208</xdr:row>
          <xdr:rowOff>0</xdr:rowOff>
        </xdr:from>
        <xdr:to>
          <xdr:col>2</xdr:col>
          <xdr:colOff>219075</xdr:colOff>
          <xdr:row>209</xdr:row>
          <xdr:rowOff>0</xdr:rowOff>
        </xdr:to>
        <xdr:sp macro="" textlink="">
          <xdr:nvSpPr>
            <xdr:cNvPr id="92186" name="Check Box 26" hidden="1">
              <a:extLst>
                <a:ext uri="{63B3BB69-23CF-44E3-9099-C40C66FF867C}">
                  <a14:compatExt spid="_x0000_s92186"/>
                </a:ext>
                <a:ext uri="{FF2B5EF4-FFF2-40B4-BE49-F238E27FC236}">
                  <a16:creationId xmlns:a16="http://schemas.microsoft.com/office/drawing/2014/main" id="{00000000-0008-0000-0400-00001A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208</xdr:row>
          <xdr:rowOff>0</xdr:rowOff>
        </xdr:from>
        <xdr:to>
          <xdr:col>3</xdr:col>
          <xdr:colOff>219075</xdr:colOff>
          <xdr:row>209</xdr:row>
          <xdr:rowOff>0</xdr:rowOff>
        </xdr:to>
        <xdr:sp macro="" textlink="">
          <xdr:nvSpPr>
            <xdr:cNvPr id="92187" name="Check Box 27" hidden="1">
              <a:extLst>
                <a:ext uri="{63B3BB69-23CF-44E3-9099-C40C66FF867C}">
                  <a14:compatExt spid="_x0000_s92187"/>
                </a:ext>
                <a:ext uri="{FF2B5EF4-FFF2-40B4-BE49-F238E27FC236}">
                  <a16:creationId xmlns:a16="http://schemas.microsoft.com/office/drawing/2014/main" id="{00000000-0008-0000-0400-00001B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208</xdr:row>
          <xdr:rowOff>0</xdr:rowOff>
        </xdr:from>
        <xdr:to>
          <xdr:col>4</xdr:col>
          <xdr:colOff>219075</xdr:colOff>
          <xdr:row>209</xdr:row>
          <xdr:rowOff>0</xdr:rowOff>
        </xdr:to>
        <xdr:sp macro="" textlink="">
          <xdr:nvSpPr>
            <xdr:cNvPr id="92188" name="Check Box 28" hidden="1">
              <a:extLst>
                <a:ext uri="{63B3BB69-23CF-44E3-9099-C40C66FF867C}">
                  <a14:compatExt spid="_x0000_s92188"/>
                </a:ext>
                <a:ext uri="{FF2B5EF4-FFF2-40B4-BE49-F238E27FC236}">
                  <a16:creationId xmlns:a16="http://schemas.microsoft.com/office/drawing/2014/main" id="{00000000-0008-0000-0400-00001C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208</xdr:row>
          <xdr:rowOff>0</xdr:rowOff>
        </xdr:from>
        <xdr:to>
          <xdr:col>5</xdr:col>
          <xdr:colOff>219075</xdr:colOff>
          <xdr:row>209</xdr:row>
          <xdr:rowOff>0</xdr:rowOff>
        </xdr:to>
        <xdr:sp macro="" textlink="">
          <xdr:nvSpPr>
            <xdr:cNvPr id="92189" name="Check Box 29" hidden="1">
              <a:extLst>
                <a:ext uri="{63B3BB69-23CF-44E3-9099-C40C66FF867C}">
                  <a14:compatExt spid="_x0000_s92189"/>
                </a:ext>
                <a:ext uri="{FF2B5EF4-FFF2-40B4-BE49-F238E27FC236}">
                  <a16:creationId xmlns:a16="http://schemas.microsoft.com/office/drawing/2014/main" id="{00000000-0008-0000-0400-00001D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208</xdr:row>
          <xdr:rowOff>0</xdr:rowOff>
        </xdr:from>
        <xdr:to>
          <xdr:col>6</xdr:col>
          <xdr:colOff>219075</xdr:colOff>
          <xdr:row>209</xdr:row>
          <xdr:rowOff>0</xdr:rowOff>
        </xdr:to>
        <xdr:sp macro="" textlink="">
          <xdr:nvSpPr>
            <xdr:cNvPr id="92190" name="Check Box 30" hidden="1">
              <a:extLst>
                <a:ext uri="{63B3BB69-23CF-44E3-9099-C40C66FF867C}">
                  <a14:compatExt spid="_x0000_s92190"/>
                </a:ext>
                <a:ext uri="{FF2B5EF4-FFF2-40B4-BE49-F238E27FC236}">
                  <a16:creationId xmlns:a16="http://schemas.microsoft.com/office/drawing/2014/main" id="{00000000-0008-0000-0400-00001E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237</xdr:row>
          <xdr:rowOff>0</xdr:rowOff>
        </xdr:from>
        <xdr:to>
          <xdr:col>1</xdr:col>
          <xdr:colOff>219075</xdr:colOff>
          <xdr:row>238</xdr:row>
          <xdr:rowOff>0</xdr:rowOff>
        </xdr:to>
        <xdr:sp macro="" textlink="">
          <xdr:nvSpPr>
            <xdr:cNvPr id="92191" name="Check Box 31" hidden="1">
              <a:extLst>
                <a:ext uri="{63B3BB69-23CF-44E3-9099-C40C66FF867C}">
                  <a14:compatExt spid="_x0000_s92191"/>
                </a:ext>
                <a:ext uri="{FF2B5EF4-FFF2-40B4-BE49-F238E27FC236}">
                  <a16:creationId xmlns:a16="http://schemas.microsoft.com/office/drawing/2014/main" id="{00000000-0008-0000-0400-00001F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237</xdr:row>
          <xdr:rowOff>0</xdr:rowOff>
        </xdr:from>
        <xdr:to>
          <xdr:col>2</xdr:col>
          <xdr:colOff>219075</xdr:colOff>
          <xdr:row>238</xdr:row>
          <xdr:rowOff>0</xdr:rowOff>
        </xdr:to>
        <xdr:sp macro="" textlink="">
          <xdr:nvSpPr>
            <xdr:cNvPr id="92192" name="Check Box 32" hidden="1">
              <a:extLst>
                <a:ext uri="{63B3BB69-23CF-44E3-9099-C40C66FF867C}">
                  <a14:compatExt spid="_x0000_s92192"/>
                </a:ext>
                <a:ext uri="{FF2B5EF4-FFF2-40B4-BE49-F238E27FC236}">
                  <a16:creationId xmlns:a16="http://schemas.microsoft.com/office/drawing/2014/main" id="{00000000-0008-0000-0400-000020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237</xdr:row>
          <xdr:rowOff>0</xdr:rowOff>
        </xdr:from>
        <xdr:to>
          <xdr:col>3</xdr:col>
          <xdr:colOff>219075</xdr:colOff>
          <xdr:row>238</xdr:row>
          <xdr:rowOff>0</xdr:rowOff>
        </xdr:to>
        <xdr:sp macro="" textlink="">
          <xdr:nvSpPr>
            <xdr:cNvPr id="92193" name="Check Box 33" hidden="1">
              <a:extLst>
                <a:ext uri="{63B3BB69-23CF-44E3-9099-C40C66FF867C}">
                  <a14:compatExt spid="_x0000_s92193"/>
                </a:ext>
                <a:ext uri="{FF2B5EF4-FFF2-40B4-BE49-F238E27FC236}">
                  <a16:creationId xmlns:a16="http://schemas.microsoft.com/office/drawing/2014/main" id="{00000000-0008-0000-0400-000021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237</xdr:row>
          <xdr:rowOff>0</xdr:rowOff>
        </xdr:from>
        <xdr:to>
          <xdr:col>4</xdr:col>
          <xdr:colOff>219075</xdr:colOff>
          <xdr:row>238</xdr:row>
          <xdr:rowOff>0</xdr:rowOff>
        </xdr:to>
        <xdr:sp macro="" textlink="">
          <xdr:nvSpPr>
            <xdr:cNvPr id="92194" name="Check Box 34" hidden="1">
              <a:extLst>
                <a:ext uri="{63B3BB69-23CF-44E3-9099-C40C66FF867C}">
                  <a14:compatExt spid="_x0000_s92194"/>
                </a:ext>
                <a:ext uri="{FF2B5EF4-FFF2-40B4-BE49-F238E27FC236}">
                  <a16:creationId xmlns:a16="http://schemas.microsoft.com/office/drawing/2014/main" id="{00000000-0008-0000-0400-000022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237</xdr:row>
          <xdr:rowOff>0</xdr:rowOff>
        </xdr:from>
        <xdr:to>
          <xdr:col>5</xdr:col>
          <xdr:colOff>219075</xdr:colOff>
          <xdr:row>238</xdr:row>
          <xdr:rowOff>0</xdr:rowOff>
        </xdr:to>
        <xdr:sp macro="" textlink="">
          <xdr:nvSpPr>
            <xdr:cNvPr id="92195" name="Check Box 35" hidden="1">
              <a:extLst>
                <a:ext uri="{63B3BB69-23CF-44E3-9099-C40C66FF867C}">
                  <a14:compatExt spid="_x0000_s92195"/>
                </a:ext>
                <a:ext uri="{FF2B5EF4-FFF2-40B4-BE49-F238E27FC236}">
                  <a16:creationId xmlns:a16="http://schemas.microsoft.com/office/drawing/2014/main" id="{00000000-0008-0000-0400-000023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237</xdr:row>
          <xdr:rowOff>0</xdr:rowOff>
        </xdr:from>
        <xdr:to>
          <xdr:col>6</xdr:col>
          <xdr:colOff>219075</xdr:colOff>
          <xdr:row>238</xdr:row>
          <xdr:rowOff>0</xdr:rowOff>
        </xdr:to>
        <xdr:sp macro="" textlink="">
          <xdr:nvSpPr>
            <xdr:cNvPr id="92196" name="Check Box 36" hidden="1">
              <a:extLst>
                <a:ext uri="{63B3BB69-23CF-44E3-9099-C40C66FF867C}">
                  <a14:compatExt spid="_x0000_s92196"/>
                </a:ext>
                <a:ext uri="{FF2B5EF4-FFF2-40B4-BE49-F238E27FC236}">
                  <a16:creationId xmlns:a16="http://schemas.microsoft.com/office/drawing/2014/main" id="{00000000-0008-0000-0400-000024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1</xdr:col>
          <xdr:colOff>219075</xdr:colOff>
          <xdr:row>102</xdr:row>
          <xdr:rowOff>0</xdr:rowOff>
        </xdr:to>
        <xdr:sp macro="" textlink="">
          <xdr:nvSpPr>
            <xdr:cNvPr id="92197" name="Check Box 37" hidden="1">
              <a:extLst>
                <a:ext uri="{63B3BB69-23CF-44E3-9099-C40C66FF867C}">
                  <a14:compatExt spid="_x0000_s92197"/>
                </a:ext>
                <a:ext uri="{FF2B5EF4-FFF2-40B4-BE49-F238E27FC236}">
                  <a16:creationId xmlns:a16="http://schemas.microsoft.com/office/drawing/2014/main" id="{00000000-0008-0000-0400-000025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101</xdr:row>
          <xdr:rowOff>0</xdr:rowOff>
        </xdr:from>
        <xdr:to>
          <xdr:col>2</xdr:col>
          <xdr:colOff>219075</xdr:colOff>
          <xdr:row>102</xdr:row>
          <xdr:rowOff>0</xdr:rowOff>
        </xdr:to>
        <xdr:sp macro="" textlink="">
          <xdr:nvSpPr>
            <xdr:cNvPr id="92198" name="Check Box 38" hidden="1">
              <a:extLst>
                <a:ext uri="{63B3BB69-23CF-44E3-9099-C40C66FF867C}">
                  <a14:compatExt spid="_x0000_s92198"/>
                </a:ext>
                <a:ext uri="{FF2B5EF4-FFF2-40B4-BE49-F238E27FC236}">
                  <a16:creationId xmlns:a16="http://schemas.microsoft.com/office/drawing/2014/main" id="{00000000-0008-0000-0400-000026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101</xdr:row>
          <xdr:rowOff>0</xdr:rowOff>
        </xdr:from>
        <xdr:to>
          <xdr:col>3</xdr:col>
          <xdr:colOff>219075</xdr:colOff>
          <xdr:row>102</xdr:row>
          <xdr:rowOff>0</xdr:rowOff>
        </xdr:to>
        <xdr:sp macro="" textlink="">
          <xdr:nvSpPr>
            <xdr:cNvPr id="92199" name="Check Box 39" hidden="1">
              <a:extLst>
                <a:ext uri="{63B3BB69-23CF-44E3-9099-C40C66FF867C}">
                  <a14:compatExt spid="_x0000_s92199"/>
                </a:ext>
                <a:ext uri="{FF2B5EF4-FFF2-40B4-BE49-F238E27FC236}">
                  <a16:creationId xmlns:a16="http://schemas.microsoft.com/office/drawing/2014/main" id="{00000000-0008-0000-0400-000027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101</xdr:row>
          <xdr:rowOff>0</xdr:rowOff>
        </xdr:from>
        <xdr:to>
          <xdr:col>4</xdr:col>
          <xdr:colOff>219075</xdr:colOff>
          <xdr:row>102</xdr:row>
          <xdr:rowOff>0</xdr:rowOff>
        </xdr:to>
        <xdr:sp macro="" textlink="">
          <xdr:nvSpPr>
            <xdr:cNvPr id="92200" name="Check Box 40" hidden="1">
              <a:extLst>
                <a:ext uri="{63B3BB69-23CF-44E3-9099-C40C66FF867C}">
                  <a14:compatExt spid="_x0000_s92200"/>
                </a:ext>
                <a:ext uri="{FF2B5EF4-FFF2-40B4-BE49-F238E27FC236}">
                  <a16:creationId xmlns:a16="http://schemas.microsoft.com/office/drawing/2014/main" id="{00000000-0008-0000-0400-000028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101</xdr:row>
          <xdr:rowOff>0</xdr:rowOff>
        </xdr:from>
        <xdr:to>
          <xdr:col>5</xdr:col>
          <xdr:colOff>219075</xdr:colOff>
          <xdr:row>102</xdr:row>
          <xdr:rowOff>0</xdr:rowOff>
        </xdr:to>
        <xdr:sp macro="" textlink="">
          <xdr:nvSpPr>
            <xdr:cNvPr id="92201" name="Check Box 41" hidden="1">
              <a:extLst>
                <a:ext uri="{63B3BB69-23CF-44E3-9099-C40C66FF867C}">
                  <a14:compatExt spid="_x0000_s92201"/>
                </a:ext>
                <a:ext uri="{FF2B5EF4-FFF2-40B4-BE49-F238E27FC236}">
                  <a16:creationId xmlns:a16="http://schemas.microsoft.com/office/drawing/2014/main" id="{00000000-0008-0000-0400-000029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101</xdr:row>
          <xdr:rowOff>0</xdr:rowOff>
        </xdr:from>
        <xdr:to>
          <xdr:col>6</xdr:col>
          <xdr:colOff>219075</xdr:colOff>
          <xdr:row>102</xdr:row>
          <xdr:rowOff>0</xdr:rowOff>
        </xdr:to>
        <xdr:sp macro="" textlink="">
          <xdr:nvSpPr>
            <xdr:cNvPr id="92202" name="Check Box 42" hidden="1">
              <a:extLst>
                <a:ext uri="{63B3BB69-23CF-44E3-9099-C40C66FF867C}">
                  <a14:compatExt spid="_x0000_s92202"/>
                </a:ext>
                <a:ext uri="{FF2B5EF4-FFF2-40B4-BE49-F238E27FC236}">
                  <a16:creationId xmlns:a16="http://schemas.microsoft.com/office/drawing/2014/main" id="{00000000-0008-0000-0400-00002A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219075</xdr:colOff>
          <xdr:row>16</xdr:row>
          <xdr:rowOff>0</xdr:rowOff>
        </xdr:to>
        <xdr:sp macro="" textlink="">
          <xdr:nvSpPr>
            <xdr:cNvPr id="93185" name="Kontrollkästchen 2" hidden="1">
              <a:extLst>
                <a:ext uri="{63B3BB69-23CF-44E3-9099-C40C66FF867C}">
                  <a14:compatExt spid="_x0000_s93185"/>
                </a:ext>
                <a:ext uri="{FF2B5EF4-FFF2-40B4-BE49-F238E27FC236}">
                  <a16:creationId xmlns:a16="http://schemas.microsoft.com/office/drawing/2014/main" id="{00000000-0008-0000-0500-00000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219075</xdr:colOff>
          <xdr:row>16</xdr:row>
          <xdr:rowOff>0</xdr:rowOff>
        </xdr:to>
        <xdr:sp macro="" textlink="">
          <xdr:nvSpPr>
            <xdr:cNvPr id="93186" name="Check Box 2" hidden="1">
              <a:extLst>
                <a:ext uri="{63B3BB69-23CF-44E3-9099-C40C66FF867C}">
                  <a14:compatExt spid="_x0000_s93186"/>
                </a:ext>
                <a:ext uri="{FF2B5EF4-FFF2-40B4-BE49-F238E27FC236}">
                  <a16:creationId xmlns:a16="http://schemas.microsoft.com/office/drawing/2014/main" id="{00000000-0008-0000-0500-00000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219075</xdr:colOff>
          <xdr:row>16</xdr:row>
          <xdr:rowOff>0</xdr:rowOff>
        </xdr:to>
        <xdr:sp macro="" textlink="">
          <xdr:nvSpPr>
            <xdr:cNvPr id="93187" name="Check Box 3" hidden="1">
              <a:extLst>
                <a:ext uri="{63B3BB69-23CF-44E3-9099-C40C66FF867C}">
                  <a14:compatExt spid="_x0000_s93187"/>
                </a:ext>
                <a:ext uri="{FF2B5EF4-FFF2-40B4-BE49-F238E27FC236}">
                  <a16:creationId xmlns:a16="http://schemas.microsoft.com/office/drawing/2014/main" id="{00000000-0008-0000-0500-000003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4</xdr:col>
          <xdr:colOff>219075</xdr:colOff>
          <xdr:row>16</xdr:row>
          <xdr:rowOff>0</xdr:rowOff>
        </xdr:to>
        <xdr:sp macro="" textlink="">
          <xdr:nvSpPr>
            <xdr:cNvPr id="93188" name="Check Box 4" hidden="1">
              <a:extLst>
                <a:ext uri="{63B3BB69-23CF-44E3-9099-C40C66FF867C}">
                  <a14:compatExt spid="_x0000_s93188"/>
                </a:ext>
                <a:ext uri="{FF2B5EF4-FFF2-40B4-BE49-F238E27FC236}">
                  <a16:creationId xmlns:a16="http://schemas.microsoft.com/office/drawing/2014/main" id="{00000000-0008-0000-0500-00000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5</xdr:col>
          <xdr:colOff>219075</xdr:colOff>
          <xdr:row>16</xdr:row>
          <xdr:rowOff>0</xdr:rowOff>
        </xdr:to>
        <xdr:sp macro="" textlink="">
          <xdr:nvSpPr>
            <xdr:cNvPr id="93189" name="Check Box 5" hidden="1">
              <a:extLst>
                <a:ext uri="{63B3BB69-23CF-44E3-9099-C40C66FF867C}">
                  <a14:compatExt spid="_x0000_s93189"/>
                </a:ext>
                <a:ext uri="{FF2B5EF4-FFF2-40B4-BE49-F238E27FC236}">
                  <a16:creationId xmlns:a16="http://schemas.microsoft.com/office/drawing/2014/main" id="{00000000-0008-0000-0500-00000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6</xdr:col>
          <xdr:colOff>219075</xdr:colOff>
          <xdr:row>16</xdr:row>
          <xdr:rowOff>0</xdr:rowOff>
        </xdr:to>
        <xdr:sp macro="" textlink="">
          <xdr:nvSpPr>
            <xdr:cNvPr id="93190" name="Check Box 6" hidden="1">
              <a:extLst>
                <a:ext uri="{63B3BB69-23CF-44E3-9099-C40C66FF867C}">
                  <a14:compatExt spid="_x0000_s93190"/>
                </a:ext>
                <a:ext uri="{FF2B5EF4-FFF2-40B4-BE49-F238E27FC236}">
                  <a16:creationId xmlns:a16="http://schemas.microsoft.com/office/drawing/2014/main" id="{00000000-0008-0000-0500-000006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219075</xdr:colOff>
          <xdr:row>32</xdr:row>
          <xdr:rowOff>0</xdr:rowOff>
        </xdr:to>
        <xdr:sp macro="" textlink="">
          <xdr:nvSpPr>
            <xdr:cNvPr id="93191" name="Check Box 7" hidden="1">
              <a:extLst>
                <a:ext uri="{63B3BB69-23CF-44E3-9099-C40C66FF867C}">
                  <a14:compatExt spid="_x0000_s93191"/>
                </a:ext>
                <a:ext uri="{FF2B5EF4-FFF2-40B4-BE49-F238E27FC236}">
                  <a16:creationId xmlns:a16="http://schemas.microsoft.com/office/drawing/2014/main" id="{00000000-0008-0000-0500-000007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219075</xdr:colOff>
          <xdr:row>32</xdr:row>
          <xdr:rowOff>0</xdr:rowOff>
        </xdr:to>
        <xdr:sp macro="" textlink="">
          <xdr:nvSpPr>
            <xdr:cNvPr id="93192" name="Check Box 8" hidden="1">
              <a:extLst>
                <a:ext uri="{63B3BB69-23CF-44E3-9099-C40C66FF867C}">
                  <a14:compatExt spid="_x0000_s93192"/>
                </a:ext>
                <a:ext uri="{FF2B5EF4-FFF2-40B4-BE49-F238E27FC236}">
                  <a16:creationId xmlns:a16="http://schemas.microsoft.com/office/drawing/2014/main" id="{00000000-0008-0000-0500-000008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219075</xdr:colOff>
          <xdr:row>32</xdr:row>
          <xdr:rowOff>0</xdr:rowOff>
        </xdr:to>
        <xdr:sp macro="" textlink="">
          <xdr:nvSpPr>
            <xdr:cNvPr id="93193" name="Check Box 9" hidden="1">
              <a:extLst>
                <a:ext uri="{63B3BB69-23CF-44E3-9099-C40C66FF867C}">
                  <a14:compatExt spid="_x0000_s93193"/>
                </a:ext>
                <a:ext uri="{FF2B5EF4-FFF2-40B4-BE49-F238E27FC236}">
                  <a16:creationId xmlns:a16="http://schemas.microsoft.com/office/drawing/2014/main" id="{00000000-0008-0000-0500-000009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4</xdr:col>
          <xdr:colOff>219075</xdr:colOff>
          <xdr:row>32</xdr:row>
          <xdr:rowOff>0</xdr:rowOff>
        </xdr:to>
        <xdr:sp macro="" textlink="">
          <xdr:nvSpPr>
            <xdr:cNvPr id="93194" name="Check Box 10" hidden="1">
              <a:extLst>
                <a:ext uri="{63B3BB69-23CF-44E3-9099-C40C66FF867C}">
                  <a14:compatExt spid="_x0000_s93194"/>
                </a:ext>
                <a:ext uri="{FF2B5EF4-FFF2-40B4-BE49-F238E27FC236}">
                  <a16:creationId xmlns:a16="http://schemas.microsoft.com/office/drawing/2014/main" id="{00000000-0008-0000-0500-00000A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5</xdr:col>
          <xdr:colOff>219075</xdr:colOff>
          <xdr:row>32</xdr:row>
          <xdr:rowOff>0</xdr:rowOff>
        </xdr:to>
        <xdr:sp macro="" textlink="">
          <xdr:nvSpPr>
            <xdr:cNvPr id="93195" name="Check Box 11" hidden="1">
              <a:extLst>
                <a:ext uri="{63B3BB69-23CF-44E3-9099-C40C66FF867C}">
                  <a14:compatExt spid="_x0000_s93195"/>
                </a:ext>
                <a:ext uri="{FF2B5EF4-FFF2-40B4-BE49-F238E27FC236}">
                  <a16:creationId xmlns:a16="http://schemas.microsoft.com/office/drawing/2014/main" id="{00000000-0008-0000-0500-00000B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0</xdr:rowOff>
        </xdr:from>
        <xdr:to>
          <xdr:col>6</xdr:col>
          <xdr:colOff>219075</xdr:colOff>
          <xdr:row>32</xdr:row>
          <xdr:rowOff>0</xdr:rowOff>
        </xdr:to>
        <xdr:sp macro="" textlink="">
          <xdr:nvSpPr>
            <xdr:cNvPr id="93196" name="Check Box 12" hidden="1">
              <a:extLst>
                <a:ext uri="{63B3BB69-23CF-44E3-9099-C40C66FF867C}">
                  <a14:compatExt spid="_x0000_s93196"/>
                </a:ext>
                <a:ext uri="{FF2B5EF4-FFF2-40B4-BE49-F238E27FC236}">
                  <a16:creationId xmlns:a16="http://schemas.microsoft.com/office/drawing/2014/main" id="{00000000-0008-0000-0500-00000C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84</xdr:row>
          <xdr:rowOff>0</xdr:rowOff>
        </xdr:from>
        <xdr:to>
          <xdr:col>1</xdr:col>
          <xdr:colOff>219075</xdr:colOff>
          <xdr:row>85</xdr:row>
          <xdr:rowOff>0</xdr:rowOff>
        </xdr:to>
        <xdr:sp macro="" textlink="">
          <xdr:nvSpPr>
            <xdr:cNvPr id="93197" name="Check Box 13" hidden="1">
              <a:extLst>
                <a:ext uri="{63B3BB69-23CF-44E3-9099-C40C66FF867C}">
                  <a14:compatExt spid="_x0000_s93197"/>
                </a:ext>
                <a:ext uri="{FF2B5EF4-FFF2-40B4-BE49-F238E27FC236}">
                  <a16:creationId xmlns:a16="http://schemas.microsoft.com/office/drawing/2014/main" id="{00000000-0008-0000-0500-00000D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84</xdr:row>
          <xdr:rowOff>0</xdr:rowOff>
        </xdr:from>
        <xdr:to>
          <xdr:col>2</xdr:col>
          <xdr:colOff>219075</xdr:colOff>
          <xdr:row>85</xdr:row>
          <xdr:rowOff>0</xdr:rowOff>
        </xdr:to>
        <xdr:sp macro="" textlink="">
          <xdr:nvSpPr>
            <xdr:cNvPr id="93198" name="Check Box 14" hidden="1">
              <a:extLst>
                <a:ext uri="{63B3BB69-23CF-44E3-9099-C40C66FF867C}">
                  <a14:compatExt spid="_x0000_s93198"/>
                </a:ext>
                <a:ext uri="{FF2B5EF4-FFF2-40B4-BE49-F238E27FC236}">
                  <a16:creationId xmlns:a16="http://schemas.microsoft.com/office/drawing/2014/main" id="{00000000-0008-0000-0500-00000E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84</xdr:row>
          <xdr:rowOff>0</xdr:rowOff>
        </xdr:from>
        <xdr:to>
          <xdr:col>3</xdr:col>
          <xdr:colOff>219075</xdr:colOff>
          <xdr:row>85</xdr:row>
          <xdr:rowOff>0</xdr:rowOff>
        </xdr:to>
        <xdr:sp macro="" textlink="">
          <xdr:nvSpPr>
            <xdr:cNvPr id="93199" name="Check Box 15" hidden="1">
              <a:extLst>
                <a:ext uri="{63B3BB69-23CF-44E3-9099-C40C66FF867C}">
                  <a14:compatExt spid="_x0000_s93199"/>
                </a:ext>
                <a:ext uri="{FF2B5EF4-FFF2-40B4-BE49-F238E27FC236}">
                  <a16:creationId xmlns:a16="http://schemas.microsoft.com/office/drawing/2014/main" id="{00000000-0008-0000-0500-00000F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4</xdr:col>
          <xdr:colOff>219075</xdr:colOff>
          <xdr:row>85</xdr:row>
          <xdr:rowOff>0</xdr:rowOff>
        </xdr:to>
        <xdr:sp macro="" textlink="">
          <xdr:nvSpPr>
            <xdr:cNvPr id="93200" name="Check Box 16" hidden="1">
              <a:extLst>
                <a:ext uri="{63B3BB69-23CF-44E3-9099-C40C66FF867C}">
                  <a14:compatExt spid="_x0000_s93200"/>
                </a:ext>
                <a:ext uri="{FF2B5EF4-FFF2-40B4-BE49-F238E27FC236}">
                  <a16:creationId xmlns:a16="http://schemas.microsoft.com/office/drawing/2014/main" id="{00000000-0008-0000-0500-000010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84</xdr:row>
          <xdr:rowOff>0</xdr:rowOff>
        </xdr:from>
        <xdr:to>
          <xdr:col>5</xdr:col>
          <xdr:colOff>219075</xdr:colOff>
          <xdr:row>85</xdr:row>
          <xdr:rowOff>0</xdr:rowOff>
        </xdr:to>
        <xdr:sp macro="" textlink="">
          <xdr:nvSpPr>
            <xdr:cNvPr id="93201" name="Check Box 17" hidden="1">
              <a:extLst>
                <a:ext uri="{63B3BB69-23CF-44E3-9099-C40C66FF867C}">
                  <a14:compatExt spid="_x0000_s93201"/>
                </a:ext>
                <a:ext uri="{FF2B5EF4-FFF2-40B4-BE49-F238E27FC236}">
                  <a16:creationId xmlns:a16="http://schemas.microsoft.com/office/drawing/2014/main" id="{00000000-0008-0000-0500-00001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84</xdr:row>
          <xdr:rowOff>0</xdr:rowOff>
        </xdr:from>
        <xdr:to>
          <xdr:col>6</xdr:col>
          <xdr:colOff>219075</xdr:colOff>
          <xdr:row>85</xdr:row>
          <xdr:rowOff>0</xdr:rowOff>
        </xdr:to>
        <xdr:sp macro="" textlink="">
          <xdr:nvSpPr>
            <xdr:cNvPr id="93202" name="Check Box 18" hidden="1">
              <a:extLst>
                <a:ext uri="{63B3BB69-23CF-44E3-9099-C40C66FF867C}">
                  <a14:compatExt spid="_x0000_s93202"/>
                </a:ext>
                <a:ext uri="{FF2B5EF4-FFF2-40B4-BE49-F238E27FC236}">
                  <a16:creationId xmlns:a16="http://schemas.microsoft.com/office/drawing/2014/main" id="{00000000-0008-0000-0500-00001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102</xdr:row>
          <xdr:rowOff>0</xdr:rowOff>
        </xdr:from>
        <xdr:to>
          <xdr:col>1</xdr:col>
          <xdr:colOff>219075</xdr:colOff>
          <xdr:row>103</xdr:row>
          <xdr:rowOff>0</xdr:rowOff>
        </xdr:to>
        <xdr:sp macro="" textlink="">
          <xdr:nvSpPr>
            <xdr:cNvPr id="93203" name="Check Box 19" hidden="1">
              <a:extLst>
                <a:ext uri="{63B3BB69-23CF-44E3-9099-C40C66FF867C}">
                  <a14:compatExt spid="_x0000_s93203"/>
                </a:ext>
                <a:ext uri="{FF2B5EF4-FFF2-40B4-BE49-F238E27FC236}">
                  <a16:creationId xmlns:a16="http://schemas.microsoft.com/office/drawing/2014/main" id="{00000000-0008-0000-0500-000013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102</xdr:row>
          <xdr:rowOff>0</xdr:rowOff>
        </xdr:from>
        <xdr:to>
          <xdr:col>2</xdr:col>
          <xdr:colOff>219075</xdr:colOff>
          <xdr:row>103</xdr:row>
          <xdr:rowOff>0</xdr:rowOff>
        </xdr:to>
        <xdr:sp macro="" textlink="">
          <xdr:nvSpPr>
            <xdr:cNvPr id="93204" name="Check Box 20" hidden="1">
              <a:extLst>
                <a:ext uri="{63B3BB69-23CF-44E3-9099-C40C66FF867C}">
                  <a14:compatExt spid="_x0000_s93204"/>
                </a:ext>
                <a:ext uri="{FF2B5EF4-FFF2-40B4-BE49-F238E27FC236}">
                  <a16:creationId xmlns:a16="http://schemas.microsoft.com/office/drawing/2014/main" id="{00000000-0008-0000-0500-00001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102</xdr:row>
          <xdr:rowOff>0</xdr:rowOff>
        </xdr:from>
        <xdr:to>
          <xdr:col>3</xdr:col>
          <xdr:colOff>219075</xdr:colOff>
          <xdr:row>103</xdr:row>
          <xdr:rowOff>0</xdr:rowOff>
        </xdr:to>
        <xdr:sp macro="" textlink="">
          <xdr:nvSpPr>
            <xdr:cNvPr id="93205" name="Check Box 21" hidden="1">
              <a:extLst>
                <a:ext uri="{63B3BB69-23CF-44E3-9099-C40C66FF867C}">
                  <a14:compatExt spid="_x0000_s93205"/>
                </a:ext>
                <a:ext uri="{FF2B5EF4-FFF2-40B4-BE49-F238E27FC236}">
                  <a16:creationId xmlns:a16="http://schemas.microsoft.com/office/drawing/2014/main" id="{00000000-0008-0000-0500-00001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102</xdr:row>
          <xdr:rowOff>0</xdr:rowOff>
        </xdr:from>
        <xdr:to>
          <xdr:col>4</xdr:col>
          <xdr:colOff>219075</xdr:colOff>
          <xdr:row>103</xdr:row>
          <xdr:rowOff>0</xdr:rowOff>
        </xdr:to>
        <xdr:sp macro="" textlink="">
          <xdr:nvSpPr>
            <xdr:cNvPr id="93206" name="Check Box 22" hidden="1">
              <a:extLst>
                <a:ext uri="{63B3BB69-23CF-44E3-9099-C40C66FF867C}">
                  <a14:compatExt spid="_x0000_s93206"/>
                </a:ext>
                <a:ext uri="{FF2B5EF4-FFF2-40B4-BE49-F238E27FC236}">
                  <a16:creationId xmlns:a16="http://schemas.microsoft.com/office/drawing/2014/main" id="{00000000-0008-0000-0500-000016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102</xdr:row>
          <xdr:rowOff>0</xdr:rowOff>
        </xdr:from>
        <xdr:to>
          <xdr:col>5</xdr:col>
          <xdr:colOff>219075</xdr:colOff>
          <xdr:row>103</xdr:row>
          <xdr:rowOff>0</xdr:rowOff>
        </xdr:to>
        <xdr:sp macro="" textlink="">
          <xdr:nvSpPr>
            <xdr:cNvPr id="93207" name="Check Box 23" hidden="1">
              <a:extLst>
                <a:ext uri="{63B3BB69-23CF-44E3-9099-C40C66FF867C}">
                  <a14:compatExt spid="_x0000_s93207"/>
                </a:ext>
                <a:ext uri="{FF2B5EF4-FFF2-40B4-BE49-F238E27FC236}">
                  <a16:creationId xmlns:a16="http://schemas.microsoft.com/office/drawing/2014/main" id="{00000000-0008-0000-0500-000017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102</xdr:row>
          <xdr:rowOff>0</xdr:rowOff>
        </xdr:from>
        <xdr:to>
          <xdr:col>6</xdr:col>
          <xdr:colOff>219075</xdr:colOff>
          <xdr:row>103</xdr:row>
          <xdr:rowOff>0</xdr:rowOff>
        </xdr:to>
        <xdr:sp macro="" textlink="">
          <xdr:nvSpPr>
            <xdr:cNvPr id="93208" name="Check Box 24" hidden="1">
              <a:extLst>
                <a:ext uri="{63B3BB69-23CF-44E3-9099-C40C66FF867C}">
                  <a14:compatExt spid="_x0000_s93208"/>
                </a:ext>
                <a:ext uri="{FF2B5EF4-FFF2-40B4-BE49-F238E27FC236}">
                  <a16:creationId xmlns:a16="http://schemas.microsoft.com/office/drawing/2014/main" id="{00000000-0008-0000-0500-000018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1</xdr:col>
          <xdr:colOff>219075</xdr:colOff>
          <xdr:row>105</xdr:row>
          <xdr:rowOff>0</xdr:rowOff>
        </xdr:to>
        <xdr:sp macro="" textlink="">
          <xdr:nvSpPr>
            <xdr:cNvPr id="93209" name="Check Box 25" hidden="1">
              <a:extLst>
                <a:ext uri="{63B3BB69-23CF-44E3-9099-C40C66FF867C}">
                  <a14:compatExt spid="_x0000_s93209"/>
                </a:ext>
                <a:ext uri="{FF2B5EF4-FFF2-40B4-BE49-F238E27FC236}">
                  <a16:creationId xmlns:a16="http://schemas.microsoft.com/office/drawing/2014/main" id="{00000000-0008-0000-0500-000019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104</xdr:row>
          <xdr:rowOff>0</xdr:rowOff>
        </xdr:from>
        <xdr:to>
          <xdr:col>2</xdr:col>
          <xdr:colOff>219075</xdr:colOff>
          <xdr:row>105</xdr:row>
          <xdr:rowOff>0</xdr:rowOff>
        </xdr:to>
        <xdr:sp macro="" textlink="">
          <xdr:nvSpPr>
            <xdr:cNvPr id="93210" name="Check Box 26" hidden="1">
              <a:extLst>
                <a:ext uri="{63B3BB69-23CF-44E3-9099-C40C66FF867C}">
                  <a14:compatExt spid="_x0000_s93210"/>
                </a:ext>
                <a:ext uri="{FF2B5EF4-FFF2-40B4-BE49-F238E27FC236}">
                  <a16:creationId xmlns:a16="http://schemas.microsoft.com/office/drawing/2014/main" id="{00000000-0008-0000-0500-00001A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104</xdr:row>
          <xdr:rowOff>0</xdr:rowOff>
        </xdr:from>
        <xdr:to>
          <xdr:col>3</xdr:col>
          <xdr:colOff>219075</xdr:colOff>
          <xdr:row>105</xdr:row>
          <xdr:rowOff>0</xdr:rowOff>
        </xdr:to>
        <xdr:sp macro="" textlink="">
          <xdr:nvSpPr>
            <xdr:cNvPr id="93211" name="Check Box 27" hidden="1">
              <a:extLst>
                <a:ext uri="{63B3BB69-23CF-44E3-9099-C40C66FF867C}">
                  <a14:compatExt spid="_x0000_s93211"/>
                </a:ext>
                <a:ext uri="{FF2B5EF4-FFF2-40B4-BE49-F238E27FC236}">
                  <a16:creationId xmlns:a16="http://schemas.microsoft.com/office/drawing/2014/main" id="{00000000-0008-0000-0500-00001B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104</xdr:row>
          <xdr:rowOff>0</xdr:rowOff>
        </xdr:from>
        <xdr:to>
          <xdr:col>4</xdr:col>
          <xdr:colOff>219075</xdr:colOff>
          <xdr:row>105</xdr:row>
          <xdr:rowOff>0</xdr:rowOff>
        </xdr:to>
        <xdr:sp macro="" textlink="">
          <xdr:nvSpPr>
            <xdr:cNvPr id="93212" name="Check Box 28" hidden="1">
              <a:extLst>
                <a:ext uri="{63B3BB69-23CF-44E3-9099-C40C66FF867C}">
                  <a14:compatExt spid="_x0000_s93212"/>
                </a:ext>
                <a:ext uri="{FF2B5EF4-FFF2-40B4-BE49-F238E27FC236}">
                  <a16:creationId xmlns:a16="http://schemas.microsoft.com/office/drawing/2014/main" id="{00000000-0008-0000-0500-00001C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104</xdr:row>
          <xdr:rowOff>0</xdr:rowOff>
        </xdr:from>
        <xdr:to>
          <xdr:col>5</xdr:col>
          <xdr:colOff>219075</xdr:colOff>
          <xdr:row>105</xdr:row>
          <xdr:rowOff>0</xdr:rowOff>
        </xdr:to>
        <xdr:sp macro="" textlink="">
          <xdr:nvSpPr>
            <xdr:cNvPr id="93213" name="Check Box 29" hidden="1">
              <a:extLst>
                <a:ext uri="{63B3BB69-23CF-44E3-9099-C40C66FF867C}">
                  <a14:compatExt spid="_x0000_s93213"/>
                </a:ext>
                <a:ext uri="{FF2B5EF4-FFF2-40B4-BE49-F238E27FC236}">
                  <a16:creationId xmlns:a16="http://schemas.microsoft.com/office/drawing/2014/main" id="{00000000-0008-0000-0500-00001D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104</xdr:row>
          <xdr:rowOff>0</xdr:rowOff>
        </xdr:from>
        <xdr:to>
          <xdr:col>6</xdr:col>
          <xdr:colOff>219075</xdr:colOff>
          <xdr:row>105</xdr:row>
          <xdr:rowOff>0</xdr:rowOff>
        </xdr:to>
        <xdr:sp macro="" textlink="">
          <xdr:nvSpPr>
            <xdr:cNvPr id="93214" name="Check Box 30" hidden="1">
              <a:extLst>
                <a:ext uri="{63B3BB69-23CF-44E3-9099-C40C66FF867C}">
                  <a14:compatExt spid="_x0000_s93214"/>
                </a:ext>
                <a:ext uri="{FF2B5EF4-FFF2-40B4-BE49-F238E27FC236}">
                  <a16:creationId xmlns:a16="http://schemas.microsoft.com/office/drawing/2014/main" id="{00000000-0008-0000-0500-00001E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122</xdr:row>
          <xdr:rowOff>0</xdr:rowOff>
        </xdr:from>
        <xdr:to>
          <xdr:col>1</xdr:col>
          <xdr:colOff>219075</xdr:colOff>
          <xdr:row>123</xdr:row>
          <xdr:rowOff>0</xdr:rowOff>
        </xdr:to>
        <xdr:sp macro="" textlink="">
          <xdr:nvSpPr>
            <xdr:cNvPr id="93215" name="Check Box 31" hidden="1">
              <a:extLst>
                <a:ext uri="{63B3BB69-23CF-44E3-9099-C40C66FF867C}">
                  <a14:compatExt spid="_x0000_s93215"/>
                </a:ext>
                <a:ext uri="{FF2B5EF4-FFF2-40B4-BE49-F238E27FC236}">
                  <a16:creationId xmlns:a16="http://schemas.microsoft.com/office/drawing/2014/main" id="{00000000-0008-0000-0500-00001F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122</xdr:row>
          <xdr:rowOff>0</xdr:rowOff>
        </xdr:from>
        <xdr:to>
          <xdr:col>2</xdr:col>
          <xdr:colOff>219075</xdr:colOff>
          <xdr:row>123</xdr:row>
          <xdr:rowOff>0</xdr:rowOff>
        </xdr:to>
        <xdr:sp macro="" textlink="">
          <xdr:nvSpPr>
            <xdr:cNvPr id="93216" name="Check Box 32" hidden="1">
              <a:extLst>
                <a:ext uri="{63B3BB69-23CF-44E3-9099-C40C66FF867C}">
                  <a14:compatExt spid="_x0000_s93216"/>
                </a:ext>
                <a:ext uri="{FF2B5EF4-FFF2-40B4-BE49-F238E27FC236}">
                  <a16:creationId xmlns:a16="http://schemas.microsoft.com/office/drawing/2014/main" id="{00000000-0008-0000-0500-000020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122</xdr:row>
          <xdr:rowOff>0</xdr:rowOff>
        </xdr:from>
        <xdr:to>
          <xdr:col>3</xdr:col>
          <xdr:colOff>219075</xdr:colOff>
          <xdr:row>123</xdr:row>
          <xdr:rowOff>0</xdr:rowOff>
        </xdr:to>
        <xdr:sp macro="" textlink="">
          <xdr:nvSpPr>
            <xdr:cNvPr id="93217" name="Check Box 33" hidden="1">
              <a:extLst>
                <a:ext uri="{63B3BB69-23CF-44E3-9099-C40C66FF867C}">
                  <a14:compatExt spid="_x0000_s93217"/>
                </a:ext>
                <a:ext uri="{FF2B5EF4-FFF2-40B4-BE49-F238E27FC236}">
                  <a16:creationId xmlns:a16="http://schemas.microsoft.com/office/drawing/2014/main" id="{00000000-0008-0000-0500-00002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122</xdr:row>
          <xdr:rowOff>0</xdr:rowOff>
        </xdr:from>
        <xdr:to>
          <xdr:col>4</xdr:col>
          <xdr:colOff>219075</xdr:colOff>
          <xdr:row>123</xdr:row>
          <xdr:rowOff>0</xdr:rowOff>
        </xdr:to>
        <xdr:sp macro="" textlink="">
          <xdr:nvSpPr>
            <xdr:cNvPr id="93218" name="Check Box 34" hidden="1">
              <a:extLst>
                <a:ext uri="{63B3BB69-23CF-44E3-9099-C40C66FF867C}">
                  <a14:compatExt spid="_x0000_s93218"/>
                </a:ext>
                <a:ext uri="{FF2B5EF4-FFF2-40B4-BE49-F238E27FC236}">
                  <a16:creationId xmlns:a16="http://schemas.microsoft.com/office/drawing/2014/main" id="{00000000-0008-0000-0500-00002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122</xdr:row>
          <xdr:rowOff>0</xdr:rowOff>
        </xdr:from>
        <xdr:to>
          <xdr:col>5</xdr:col>
          <xdr:colOff>219075</xdr:colOff>
          <xdr:row>123</xdr:row>
          <xdr:rowOff>0</xdr:rowOff>
        </xdr:to>
        <xdr:sp macro="" textlink="">
          <xdr:nvSpPr>
            <xdr:cNvPr id="93219" name="Check Box 35" hidden="1">
              <a:extLst>
                <a:ext uri="{63B3BB69-23CF-44E3-9099-C40C66FF867C}">
                  <a14:compatExt spid="_x0000_s93219"/>
                </a:ext>
                <a:ext uri="{FF2B5EF4-FFF2-40B4-BE49-F238E27FC236}">
                  <a16:creationId xmlns:a16="http://schemas.microsoft.com/office/drawing/2014/main" id="{00000000-0008-0000-0500-000023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122</xdr:row>
          <xdr:rowOff>0</xdr:rowOff>
        </xdr:from>
        <xdr:to>
          <xdr:col>6</xdr:col>
          <xdr:colOff>219075</xdr:colOff>
          <xdr:row>123</xdr:row>
          <xdr:rowOff>0</xdr:rowOff>
        </xdr:to>
        <xdr:sp macro="" textlink="">
          <xdr:nvSpPr>
            <xdr:cNvPr id="93220" name="Check Box 36" hidden="1">
              <a:extLst>
                <a:ext uri="{63B3BB69-23CF-44E3-9099-C40C66FF867C}">
                  <a14:compatExt spid="_x0000_s93220"/>
                </a:ext>
                <a:ext uri="{FF2B5EF4-FFF2-40B4-BE49-F238E27FC236}">
                  <a16:creationId xmlns:a16="http://schemas.microsoft.com/office/drawing/2014/main" id="{00000000-0008-0000-0500-00002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138</xdr:row>
          <xdr:rowOff>0</xdr:rowOff>
        </xdr:from>
        <xdr:to>
          <xdr:col>1</xdr:col>
          <xdr:colOff>219075</xdr:colOff>
          <xdr:row>139</xdr:row>
          <xdr:rowOff>0</xdr:rowOff>
        </xdr:to>
        <xdr:sp macro="" textlink="">
          <xdr:nvSpPr>
            <xdr:cNvPr id="93221" name="Check Box 37" hidden="1">
              <a:extLst>
                <a:ext uri="{63B3BB69-23CF-44E3-9099-C40C66FF867C}">
                  <a14:compatExt spid="_x0000_s93221"/>
                </a:ext>
                <a:ext uri="{FF2B5EF4-FFF2-40B4-BE49-F238E27FC236}">
                  <a16:creationId xmlns:a16="http://schemas.microsoft.com/office/drawing/2014/main" id="{00000000-0008-0000-0500-00002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138</xdr:row>
          <xdr:rowOff>0</xdr:rowOff>
        </xdr:from>
        <xdr:to>
          <xdr:col>2</xdr:col>
          <xdr:colOff>219075</xdr:colOff>
          <xdr:row>139</xdr:row>
          <xdr:rowOff>0</xdr:rowOff>
        </xdr:to>
        <xdr:sp macro="" textlink="">
          <xdr:nvSpPr>
            <xdr:cNvPr id="93222" name="Check Box 38" hidden="1">
              <a:extLst>
                <a:ext uri="{63B3BB69-23CF-44E3-9099-C40C66FF867C}">
                  <a14:compatExt spid="_x0000_s93222"/>
                </a:ext>
                <a:ext uri="{FF2B5EF4-FFF2-40B4-BE49-F238E27FC236}">
                  <a16:creationId xmlns:a16="http://schemas.microsoft.com/office/drawing/2014/main" id="{00000000-0008-0000-0500-000026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138</xdr:row>
          <xdr:rowOff>0</xdr:rowOff>
        </xdr:from>
        <xdr:to>
          <xdr:col>3</xdr:col>
          <xdr:colOff>219075</xdr:colOff>
          <xdr:row>139</xdr:row>
          <xdr:rowOff>0</xdr:rowOff>
        </xdr:to>
        <xdr:sp macro="" textlink="">
          <xdr:nvSpPr>
            <xdr:cNvPr id="93223" name="Check Box 39" hidden="1">
              <a:extLst>
                <a:ext uri="{63B3BB69-23CF-44E3-9099-C40C66FF867C}">
                  <a14:compatExt spid="_x0000_s93223"/>
                </a:ext>
                <a:ext uri="{FF2B5EF4-FFF2-40B4-BE49-F238E27FC236}">
                  <a16:creationId xmlns:a16="http://schemas.microsoft.com/office/drawing/2014/main" id="{00000000-0008-0000-0500-000027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138</xdr:row>
          <xdr:rowOff>0</xdr:rowOff>
        </xdr:from>
        <xdr:to>
          <xdr:col>4</xdr:col>
          <xdr:colOff>219075</xdr:colOff>
          <xdr:row>139</xdr:row>
          <xdr:rowOff>0</xdr:rowOff>
        </xdr:to>
        <xdr:sp macro="" textlink="">
          <xdr:nvSpPr>
            <xdr:cNvPr id="93224" name="Check Box 40" hidden="1">
              <a:extLst>
                <a:ext uri="{63B3BB69-23CF-44E3-9099-C40C66FF867C}">
                  <a14:compatExt spid="_x0000_s93224"/>
                </a:ext>
                <a:ext uri="{FF2B5EF4-FFF2-40B4-BE49-F238E27FC236}">
                  <a16:creationId xmlns:a16="http://schemas.microsoft.com/office/drawing/2014/main" id="{00000000-0008-0000-0500-000028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138</xdr:row>
          <xdr:rowOff>0</xdr:rowOff>
        </xdr:from>
        <xdr:to>
          <xdr:col>5</xdr:col>
          <xdr:colOff>219075</xdr:colOff>
          <xdr:row>139</xdr:row>
          <xdr:rowOff>0</xdr:rowOff>
        </xdr:to>
        <xdr:sp macro="" textlink="">
          <xdr:nvSpPr>
            <xdr:cNvPr id="93225" name="Check Box 41" hidden="1">
              <a:extLst>
                <a:ext uri="{63B3BB69-23CF-44E3-9099-C40C66FF867C}">
                  <a14:compatExt spid="_x0000_s93225"/>
                </a:ext>
                <a:ext uri="{FF2B5EF4-FFF2-40B4-BE49-F238E27FC236}">
                  <a16:creationId xmlns:a16="http://schemas.microsoft.com/office/drawing/2014/main" id="{00000000-0008-0000-0500-000029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138</xdr:row>
          <xdr:rowOff>0</xdr:rowOff>
        </xdr:from>
        <xdr:to>
          <xdr:col>6</xdr:col>
          <xdr:colOff>219075</xdr:colOff>
          <xdr:row>139</xdr:row>
          <xdr:rowOff>0</xdr:rowOff>
        </xdr:to>
        <xdr:sp macro="" textlink="">
          <xdr:nvSpPr>
            <xdr:cNvPr id="93226" name="Check Box 42" hidden="1">
              <a:extLst>
                <a:ext uri="{63B3BB69-23CF-44E3-9099-C40C66FF867C}">
                  <a14:compatExt spid="_x0000_s93226"/>
                </a:ext>
                <a:ext uri="{FF2B5EF4-FFF2-40B4-BE49-F238E27FC236}">
                  <a16:creationId xmlns:a16="http://schemas.microsoft.com/office/drawing/2014/main" id="{00000000-0008-0000-0500-00002A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168</xdr:row>
          <xdr:rowOff>0</xdr:rowOff>
        </xdr:from>
        <xdr:to>
          <xdr:col>1</xdr:col>
          <xdr:colOff>219075</xdr:colOff>
          <xdr:row>169</xdr:row>
          <xdr:rowOff>0</xdr:rowOff>
        </xdr:to>
        <xdr:sp macro="" textlink="">
          <xdr:nvSpPr>
            <xdr:cNvPr id="93227" name="Check Box 43" hidden="1">
              <a:extLst>
                <a:ext uri="{63B3BB69-23CF-44E3-9099-C40C66FF867C}">
                  <a14:compatExt spid="_x0000_s93227"/>
                </a:ext>
                <a:ext uri="{FF2B5EF4-FFF2-40B4-BE49-F238E27FC236}">
                  <a16:creationId xmlns:a16="http://schemas.microsoft.com/office/drawing/2014/main" id="{00000000-0008-0000-0500-00002B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168</xdr:row>
          <xdr:rowOff>0</xdr:rowOff>
        </xdr:from>
        <xdr:to>
          <xdr:col>2</xdr:col>
          <xdr:colOff>219075</xdr:colOff>
          <xdr:row>169</xdr:row>
          <xdr:rowOff>0</xdr:rowOff>
        </xdr:to>
        <xdr:sp macro="" textlink="">
          <xdr:nvSpPr>
            <xdr:cNvPr id="93228" name="Check Box 44" hidden="1">
              <a:extLst>
                <a:ext uri="{63B3BB69-23CF-44E3-9099-C40C66FF867C}">
                  <a14:compatExt spid="_x0000_s93228"/>
                </a:ext>
                <a:ext uri="{FF2B5EF4-FFF2-40B4-BE49-F238E27FC236}">
                  <a16:creationId xmlns:a16="http://schemas.microsoft.com/office/drawing/2014/main" id="{00000000-0008-0000-0500-00002C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168</xdr:row>
          <xdr:rowOff>0</xdr:rowOff>
        </xdr:from>
        <xdr:to>
          <xdr:col>3</xdr:col>
          <xdr:colOff>219075</xdr:colOff>
          <xdr:row>169</xdr:row>
          <xdr:rowOff>0</xdr:rowOff>
        </xdr:to>
        <xdr:sp macro="" textlink="">
          <xdr:nvSpPr>
            <xdr:cNvPr id="93229" name="Check Box 45" hidden="1">
              <a:extLst>
                <a:ext uri="{63B3BB69-23CF-44E3-9099-C40C66FF867C}">
                  <a14:compatExt spid="_x0000_s93229"/>
                </a:ext>
                <a:ext uri="{FF2B5EF4-FFF2-40B4-BE49-F238E27FC236}">
                  <a16:creationId xmlns:a16="http://schemas.microsoft.com/office/drawing/2014/main" id="{00000000-0008-0000-0500-00002D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168</xdr:row>
          <xdr:rowOff>0</xdr:rowOff>
        </xdr:from>
        <xdr:to>
          <xdr:col>4</xdr:col>
          <xdr:colOff>219075</xdr:colOff>
          <xdr:row>169</xdr:row>
          <xdr:rowOff>0</xdr:rowOff>
        </xdr:to>
        <xdr:sp macro="" textlink="">
          <xdr:nvSpPr>
            <xdr:cNvPr id="93230" name="Check Box 46" hidden="1">
              <a:extLst>
                <a:ext uri="{63B3BB69-23CF-44E3-9099-C40C66FF867C}">
                  <a14:compatExt spid="_x0000_s93230"/>
                </a:ext>
                <a:ext uri="{FF2B5EF4-FFF2-40B4-BE49-F238E27FC236}">
                  <a16:creationId xmlns:a16="http://schemas.microsoft.com/office/drawing/2014/main" id="{00000000-0008-0000-0500-00002E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168</xdr:row>
          <xdr:rowOff>0</xdr:rowOff>
        </xdr:from>
        <xdr:to>
          <xdr:col>5</xdr:col>
          <xdr:colOff>219075</xdr:colOff>
          <xdr:row>169</xdr:row>
          <xdr:rowOff>0</xdr:rowOff>
        </xdr:to>
        <xdr:sp macro="" textlink="">
          <xdr:nvSpPr>
            <xdr:cNvPr id="93231" name="Check Box 47" hidden="1">
              <a:extLst>
                <a:ext uri="{63B3BB69-23CF-44E3-9099-C40C66FF867C}">
                  <a14:compatExt spid="_x0000_s93231"/>
                </a:ext>
                <a:ext uri="{FF2B5EF4-FFF2-40B4-BE49-F238E27FC236}">
                  <a16:creationId xmlns:a16="http://schemas.microsoft.com/office/drawing/2014/main" id="{00000000-0008-0000-0500-00002F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168</xdr:row>
          <xdr:rowOff>0</xdr:rowOff>
        </xdr:from>
        <xdr:to>
          <xdr:col>6</xdr:col>
          <xdr:colOff>219075</xdr:colOff>
          <xdr:row>169</xdr:row>
          <xdr:rowOff>0</xdr:rowOff>
        </xdr:to>
        <xdr:sp macro="" textlink="">
          <xdr:nvSpPr>
            <xdr:cNvPr id="93232" name="Check Box 48" hidden="1">
              <a:extLst>
                <a:ext uri="{63B3BB69-23CF-44E3-9099-C40C66FF867C}">
                  <a14:compatExt spid="_x0000_s93232"/>
                </a:ext>
                <a:ext uri="{FF2B5EF4-FFF2-40B4-BE49-F238E27FC236}">
                  <a16:creationId xmlns:a16="http://schemas.microsoft.com/office/drawing/2014/main" id="{00000000-0008-0000-0500-000030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1</xdr:col>
          <xdr:colOff>219075</xdr:colOff>
          <xdr:row>56</xdr:row>
          <xdr:rowOff>0</xdr:rowOff>
        </xdr:to>
        <xdr:sp macro="" textlink="">
          <xdr:nvSpPr>
            <xdr:cNvPr id="93233" name="Check Box 49" hidden="1">
              <a:extLst>
                <a:ext uri="{63B3BB69-23CF-44E3-9099-C40C66FF867C}">
                  <a14:compatExt spid="_x0000_s93233"/>
                </a:ext>
                <a:ext uri="{FF2B5EF4-FFF2-40B4-BE49-F238E27FC236}">
                  <a16:creationId xmlns:a16="http://schemas.microsoft.com/office/drawing/2014/main" id="{00000000-0008-0000-0500-00003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2</xdr:col>
          <xdr:colOff>219075</xdr:colOff>
          <xdr:row>56</xdr:row>
          <xdr:rowOff>0</xdr:rowOff>
        </xdr:to>
        <xdr:sp macro="" textlink="">
          <xdr:nvSpPr>
            <xdr:cNvPr id="93234" name="Check Box 50" hidden="1">
              <a:extLst>
                <a:ext uri="{63B3BB69-23CF-44E3-9099-C40C66FF867C}">
                  <a14:compatExt spid="_x0000_s93234"/>
                </a:ext>
                <a:ext uri="{FF2B5EF4-FFF2-40B4-BE49-F238E27FC236}">
                  <a16:creationId xmlns:a16="http://schemas.microsoft.com/office/drawing/2014/main" id="{00000000-0008-0000-0500-00003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55</xdr:row>
          <xdr:rowOff>0</xdr:rowOff>
        </xdr:from>
        <xdr:to>
          <xdr:col>3</xdr:col>
          <xdr:colOff>219075</xdr:colOff>
          <xdr:row>56</xdr:row>
          <xdr:rowOff>0</xdr:rowOff>
        </xdr:to>
        <xdr:sp macro="" textlink="">
          <xdr:nvSpPr>
            <xdr:cNvPr id="93235" name="Check Box 51" hidden="1">
              <a:extLst>
                <a:ext uri="{63B3BB69-23CF-44E3-9099-C40C66FF867C}">
                  <a14:compatExt spid="_x0000_s93235"/>
                </a:ext>
                <a:ext uri="{FF2B5EF4-FFF2-40B4-BE49-F238E27FC236}">
                  <a16:creationId xmlns:a16="http://schemas.microsoft.com/office/drawing/2014/main" id="{00000000-0008-0000-0500-000033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0</xdr:rowOff>
        </xdr:from>
        <xdr:to>
          <xdr:col>4</xdr:col>
          <xdr:colOff>219075</xdr:colOff>
          <xdr:row>56</xdr:row>
          <xdr:rowOff>0</xdr:rowOff>
        </xdr:to>
        <xdr:sp macro="" textlink="">
          <xdr:nvSpPr>
            <xdr:cNvPr id="93236" name="Check Box 52" hidden="1">
              <a:extLst>
                <a:ext uri="{63B3BB69-23CF-44E3-9099-C40C66FF867C}">
                  <a14:compatExt spid="_x0000_s93236"/>
                </a:ext>
                <a:ext uri="{FF2B5EF4-FFF2-40B4-BE49-F238E27FC236}">
                  <a16:creationId xmlns:a16="http://schemas.microsoft.com/office/drawing/2014/main" id="{00000000-0008-0000-0500-00003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55</xdr:row>
          <xdr:rowOff>0</xdr:rowOff>
        </xdr:from>
        <xdr:to>
          <xdr:col>5</xdr:col>
          <xdr:colOff>219075</xdr:colOff>
          <xdr:row>56</xdr:row>
          <xdr:rowOff>0</xdr:rowOff>
        </xdr:to>
        <xdr:sp macro="" textlink="">
          <xdr:nvSpPr>
            <xdr:cNvPr id="93237" name="Check Box 53" hidden="1">
              <a:extLst>
                <a:ext uri="{63B3BB69-23CF-44E3-9099-C40C66FF867C}">
                  <a14:compatExt spid="_x0000_s93237"/>
                </a:ext>
                <a:ext uri="{FF2B5EF4-FFF2-40B4-BE49-F238E27FC236}">
                  <a16:creationId xmlns:a16="http://schemas.microsoft.com/office/drawing/2014/main" id="{00000000-0008-0000-0500-00003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0</xdr:rowOff>
        </xdr:from>
        <xdr:to>
          <xdr:col>6</xdr:col>
          <xdr:colOff>219075</xdr:colOff>
          <xdr:row>56</xdr:row>
          <xdr:rowOff>0</xdr:rowOff>
        </xdr:to>
        <xdr:sp macro="" textlink="">
          <xdr:nvSpPr>
            <xdr:cNvPr id="93238" name="Check Box 54" hidden="1">
              <a:extLst>
                <a:ext uri="{63B3BB69-23CF-44E3-9099-C40C66FF867C}">
                  <a14:compatExt spid="_x0000_s93238"/>
                </a:ext>
                <a:ext uri="{FF2B5EF4-FFF2-40B4-BE49-F238E27FC236}">
                  <a16:creationId xmlns:a16="http://schemas.microsoft.com/office/drawing/2014/main" id="{00000000-0008-0000-0500-000036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154</xdr:row>
          <xdr:rowOff>0</xdr:rowOff>
        </xdr:from>
        <xdr:to>
          <xdr:col>1</xdr:col>
          <xdr:colOff>219075</xdr:colOff>
          <xdr:row>155</xdr:row>
          <xdr:rowOff>0</xdr:rowOff>
        </xdr:to>
        <xdr:sp macro="" textlink="">
          <xdr:nvSpPr>
            <xdr:cNvPr id="93240" name="Check Box 56" hidden="1">
              <a:extLst>
                <a:ext uri="{63B3BB69-23CF-44E3-9099-C40C66FF867C}">
                  <a14:compatExt spid="_x0000_s93240"/>
                </a:ext>
                <a:ext uri="{FF2B5EF4-FFF2-40B4-BE49-F238E27FC236}">
                  <a16:creationId xmlns:a16="http://schemas.microsoft.com/office/drawing/2014/main" id="{00000000-0008-0000-0500-000038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154</xdr:row>
          <xdr:rowOff>0</xdr:rowOff>
        </xdr:from>
        <xdr:to>
          <xdr:col>2</xdr:col>
          <xdr:colOff>219075</xdr:colOff>
          <xdr:row>155</xdr:row>
          <xdr:rowOff>0</xdr:rowOff>
        </xdr:to>
        <xdr:sp macro="" textlink="">
          <xdr:nvSpPr>
            <xdr:cNvPr id="93241" name="Check Box 57" hidden="1">
              <a:extLst>
                <a:ext uri="{63B3BB69-23CF-44E3-9099-C40C66FF867C}">
                  <a14:compatExt spid="_x0000_s93241"/>
                </a:ext>
                <a:ext uri="{FF2B5EF4-FFF2-40B4-BE49-F238E27FC236}">
                  <a16:creationId xmlns:a16="http://schemas.microsoft.com/office/drawing/2014/main" id="{00000000-0008-0000-0500-000039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154</xdr:row>
          <xdr:rowOff>0</xdr:rowOff>
        </xdr:from>
        <xdr:to>
          <xdr:col>3</xdr:col>
          <xdr:colOff>219075</xdr:colOff>
          <xdr:row>155</xdr:row>
          <xdr:rowOff>0</xdr:rowOff>
        </xdr:to>
        <xdr:sp macro="" textlink="">
          <xdr:nvSpPr>
            <xdr:cNvPr id="93242" name="Check Box 58" hidden="1">
              <a:extLst>
                <a:ext uri="{63B3BB69-23CF-44E3-9099-C40C66FF867C}">
                  <a14:compatExt spid="_x0000_s93242"/>
                </a:ext>
                <a:ext uri="{FF2B5EF4-FFF2-40B4-BE49-F238E27FC236}">
                  <a16:creationId xmlns:a16="http://schemas.microsoft.com/office/drawing/2014/main" id="{00000000-0008-0000-0500-00003A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154</xdr:row>
          <xdr:rowOff>0</xdr:rowOff>
        </xdr:from>
        <xdr:to>
          <xdr:col>4</xdr:col>
          <xdr:colOff>219075</xdr:colOff>
          <xdr:row>155</xdr:row>
          <xdr:rowOff>0</xdr:rowOff>
        </xdr:to>
        <xdr:sp macro="" textlink="">
          <xdr:nvSpPr>
            <xdr:cNvPr id="93243" name="Check Box 59" hidden="1">
              <a:extLst>
                <a:ext uri="{63B3BB69-23CF-44E3-9099-C40C66FF867C}">
                  <a14:compatExt spid="_x0000_s93243"/>
                </a:ext>
                <a:ext uri="{FF2B5EF4-FFF2-40B4-BE49-F238E27FC236}">
                  <a16:creationId xmlns:a16="http://schemas.microsoft.com/office/drawing/2014/main" id="{00000000-0008-0000-0500-00003B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154</xdr:row>
          <xdr:rowOff>0</xdr:rowOff>
        </xdr:from>
        <xdr:to>
          <xdr:col>5</xdr:col>
          <xdr:colOff>219075</xdr:colOff>
          <xdr:row>155</xdr:row>
          <xdr:rowOff>0</xdr:rowOff>
        </xdr:to>
        <xdr:sp macro="" textlink="">
          <xdr:nvSpPr>
            <xdr:cNvPr id="93244" name="Check Box 60" hidden="1">
              <a:extLst>
                <a:ext uri="{63B3BB69-23CF-44E3-9099-C40C66FF867C}">
                  <a14:compatExt spid="_x0000_s93244"/>
                </a:ext>
                <a:ext uri="{FF2B5EF4-FFF2-40B4-BE49-F238E27FC236}">
                  <a16:creationId xmlns:a16="http://schemas.microsoft.com/office/drawing/2014/main" id="{00000000-0008-0000-0500-00003C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154</xdr:row>
          <xdr:rowOff>0</xdr:rowOff>
        </xdr:from>
        <xdr:to>
          <xdr:col>6</xdr:col>
          <xdr:colOff>219075</xdr:colOff>
          <xdr:row>155</xdr:row>
          <xdr:rowOff>0</xdr:rowOff>
        </xdr:to>
        <xdr:sp macro="" textlink="">
          <xdr:nvSpPr>
            <xdr:cNvPr id="93245" name="Check Box 61" hidden="1">
              <a:extLst>
                <a:ext uri="{63B3BB69-23CF-44E3-9099-C40C66FF867C}">
                  <a14:compatExt spid="_x0000_s93245"/>
                </a:ext>
                <a:ext uri="{FF2B5EF4-FFF2-40B4-BE49-F238E27FC236}">
                  <a16:creationId xmlns:a16="http://schemas.microsoft.com/office/drawing/2014/main" id="{00000000-0008-0000-0500-00003D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236</xdr:row>
          <xdr:rowOff>0</xdr:rowOff>
        </xdr:from>
        <xdr:to>
          <xdr:col>1</xdr:col>
          <xdr:colOff>219075</xdr:colOff>
          <xdr:row>237</xdr:row>
          <xdr:rowOff>0</xdr:rowOff>
        </xdr:to>
        <xdr:sp macro="" textlink="">
          <xdr:nvSpPr>
            <xdr:cNvPr id="93252" name="Check Box 68" hidden="1">
              <a:extLst>
                <a:ext uri="{63B3BB69-23CF-44E3-9099-C40C66FF867C}">
                  <a14:compatExt spid="_x0000_s93252"/>
                </a:ext>
                <a:ext uri="{FF2B5EF4-FFF2-40B4-BE49-F238E27FC236}">
                  <a16:creationId xmlns:a16="http://schemas.microsoft.com/office/drawing/2014/main" id="{00000000-0008-0000-0500-00004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236</xdr:row>
          <xdr:rowOff>0</xdr:rowOff>
        </xdr:from>
        <xdr:to>
          <xdr:col>2</xdr:col>
          <xdr:colOff>219075</xdr:colOff>
          <xdr:row>237</xdr:row>
          <xdr:rowOff>0</xdr:rowOff>
        </xdr:to>
        <xdr:sp macro="" textlink="">
          <xdr:nvSpPr>
            <xdr:cNvPr id="93253" name="Check Box 69" hidden="1">
              <a:extLst>
                <a:ext uri="{63B3BB69-23CF-44E3-9099-C40C66FF867C}">
                  <a14:compatExt spid="_x0000_s93253"/>
                </a:ext>
                <a:ext uri="{FF2B5EF4-FFF2-40B4-BE49-F238E27FC236}">
                  <a16:creationId xmlns:a16="http://schemas.microsoft.com/office/drawing/2014/main" id="{00000000-0008-0000-0500-00004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236</xdr:row>
          <xdr:rowOff>0</xdr:rowOff>
        </xdr:from>
        <xdr:to>
          <xdr:col>3</xdr:col>
          <xdr:colOff>219075</xdr:colOff>
          <xdr:row>237</xdr:row>
          <xdr:rowOff>0</xdr:rowOff>
        </xdr:to>
        <xdr:sp macro="" textlink="">
          <xdr:nvSpPr>
            <xdr:cNvPr id="93254" name="Check Box 70" hidden="1">
              <a:extLst>
                <a:ext uri="{63B3BB69-23CF-44E3-9099-C40C66FF867C}">
                  <a14:compatExt spid="_x0000_s93254"/>
                </a:ext>
                <a:ext uri="{FF2B5EF4-FFF2-40B4-BE49-F238E27FC236}">
                  <a16:creationId xmlns:a16="http://schemas.microsoft.com/office/drawing/2014/main" id="{00000000-0008-0000-0500-000046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236</xdr:row>
          <xdr:rowOff>0</xdr:rowOff>
        </xdr:from>
        <xdr:to>
          <xdr:col>4</xdr:col>
          <xdr:colOff>219075</xdr:colOff>
          <xdr:row>237</xdr:row>
          <xdr:rowOff>0</xdr:rowOff>
        </xdr:to>
        <xdr:sp macro="" textlink="">
          <xdr:nvSpPr>
            <xdr:cNvPr id="93255" name="Check Box 71" hidden="1">
              <a:extLst>
                <a:ext uri="{63B3BB69-23CF-44E3-9099-C40C66FF867C}">
                  <a14:compatExt spid="_x0000_s93255"/>
                </a:ext>
                <a:ext uri="{FF2B5EF4-FFF2-40B4-BE49-F238E27FC236}">
                  <a16:creationId xmlns:a16="http://schemas.microsoft.com/office/drawing/2014/main" id="{00000000-0008-0000-0500-000047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236</xdr:row>
          <xdr:rowOff>0</xdr:rowOff>
        </xdr:from>
        <xdr:to>
          <xdr:col>5</xdr:col>
          <xdr:colOff>219075</xdr:colOff>
          <xdr:row>237</xdr:row>
          <xdr:rowOff>0</xdr:rowOff>
        </xdr:to>
        <xdr:sp macro="" textlink="">
          <xdr:nvSpPr>
            <xdr:cNvPr id="93256" name="Check Box 72" hidden="1">
              <a:extLst>
                <a:ext uri="{63B3BB69-23CF-44E3-9099-C40C66FF867C}">
                  <a14:compatExt spid="_x0000_s93256"/>
                </a:ext>
                <a:ext uri="{FF2B5EF4-FFF2-40B4-BE49-F238E27FC236}">
                  <a16:creationId xmlns:a16="http://schemas.microsoft.com/office/drawing/2014/main" id="{00000000-0008-0000-0500-000048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236</xdr:row>
          <xdr:rowOff>0</xdr:rowOff>
        </xdr:from>
        <xdr:to>
          <xdr:col>6</xdr:col>
          <xdr:colOff>219075</xdr:colOff>
          <xdr:row>237</xdr:row>
          <xdr:rowOff>0</xdr:rowOff>
        </xdr:to>
        <xdr:sp macro="" textlink="">
          <xdr:nvSpPr>
            <xdr:cNvPr id="93257" name="Check Box 73" hidden="1">
              <a:extLst>
                <a:ext uri="{63B3BB69-23CF-44E3-9099-C40C66FF867C}">
                  <a14:compatExt spid="_x0000_s93257"/>
                </a:ext>
                <a:ext uri="{FF2B5EF4-FFF2-40B4-BE49-F238E27FC236}">
                  <a16:creationId xmlns:a16="http://schemas.microsoft.com/office/drawing/2014/main" id="{00000000-0008-0000-0500-000049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223</xdr:row>
          <xdr:rowOff>0</xdr:rowOff>
        </xdr:from>
        <xdr:to>
          <xdr:col>1</xdr:col>
          <xdr:colOff>219075</xdr:colOff>
          <xdr:row>224</xdr:row>
          <xdr:rowOff>0</xdr:rowOff>
        </xdr:to>
        <xdr:sp macro="" textlink="">
          <xdr:nvSpPr>
            <xdr:cNvPr id="93258" name="Check Box 74" hidden="1">
              <a:extLst>
                <a:ext uri="{63B3BB69-23CF-44E3-9099-C40C66FF867C}">
                  <a14:compatExt spid="_x0000_s93258"/>
                </a:ext>
                <a:ext uri="{FF2B5EF4-FFF2-40B4-BE49-F238E27FC236}">
                  <a16:creationId xmlns:a16="http://schemas.microsoft.com/office/drawing/2014/main" id="{00000000-0008-0000-0500-00004A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223</xdr:row>
          <xdr:rowOff>0</xdr:rowOff>
        </xdr:from>
        <xdr:to>
          <xdr:col>2</xdr:col>
          <xdr:colOff>219075</xdr:colOff>
          <xdr:row>224</xdr:row>
          <xdr:rowOff>0</xdr:rowOff>
        </xdr:to>
        <xdr:sp macro="" textlink="">
          <xdr:nvSpPr>
            <xdr:cNvPr id="93259" name="Check Box 75" hidden="1">
              <a:extLst>
                <a:ext uri="{63B3BB69-23CF-44E3-9099-C40C66FF867C}">
                  <a14:compatExt spid="_x0000_s93259"/>
                </a:ext>
                <a:ext uri="{FF2B5EF4-FFF2-40B4-BE49-F238E27FC236}">
                  <a16:creationId xmlns:a16="http://schemas.microsoft.com/office/drawing/2014/main" id="{00000000-0008-0000-0500-00004B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223</xdr:row>
          <xdr:rowOff>0</xdr:rowOff>
        </xdr:from>
        <xdr:to>
          <xdr:col>3</xdr:col>
          <xdr:colOff>219075</xdr:colOff>
          <xdr:row>224</xdr:row>
          <xdr:rowOff>0</xdr:rowOff>
        </xdr:to>
        <xdr:sp macro="" textlink="">
          <xdr:nvSpPr>
            <xdr:cNvPr id="93260" name="Check Box 76" hidden="1">
              <a:extLst>
                <a:ext uri="{63B3BB69-23CF-44E3-9099-C40C66FF867C}">
                  <a14:compatExt spid="_x0000_s93260"/>
                </a:ext>
                <a:ext uri="{FF2B5EF4-FFF2-40B4-BE49-F238E27FC236}">
                  <a16:creationId xmlns:a16="http://schemas.microsoft.com/office/drawing/2014/main" id="{00000000-0008-0000-0500-00004C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223</xdr:row>
          <xdr:rowOff>0</xdr:rowOff>
        </xdr:from>
        <xdr:to>
          <xdr:col>4</xdr:col>
          <xdr:colOff>219075</xdr:colOff>
          <xdr:row>224</xdr:row>
          <xdr:rowOff>0</xdr:rowOff>
        </xdr:to>
        <xdr:sp macro="" textlink="">
          <xdr:nvSpPr>
            <xdr:cNvPr id="93261" name="Check Box 77" hidden="1">
              <a:extLst>
                <a:ext uri="{63B3BB69-23CF-44E3-9099-C40C66FF867C}">
                  <a14:compatExt spid="_x0000_s93261"/>
                </a:ext>
                <a:ext uri="{FF2B5EF4-FFF2-40B4-BE49-F238E27FC236}">
                  <a16:creationId xmlns:a16="http://schemas.microsoft.com/office/drawing/2014/main" id="{00000000-0008-0000-0500-00004D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223</xdr:row>
          <xdr:rowOff>0</xdr:rowOff>
        </xdr:from>
        <xdr:to>
          <xdr:col>5</xdr:col>
          <xdr:colOff>219075</xdr:colOff>
          <xdr:row>224</xdr:row>
          <xdr:rowOff>0</xdr:rowOff>
        </xdr:to>
        <xdr:sp macro="" textlink="">
          <xdr:nvSpPr>
            <xdr:cNvPr id="93262" name="Check Box 78" hidden="1">
              <a:extLst>
                <a:ext uri="{63B3BB69-23CF-44E3-9099-C40C66FF867C}">
                  <a14:compatExt spid="_x0000_s93262"/>
                </a:ext>
                <a:ext uri="{FF2B5EF4-FFF2-40B4-BE49-F238E27FC236}">
                  <a16:creationId xmlns:a16="http://schemas.microsoft.com/office/drawing/2014/main" id="{00000000-0008-0000-0500-00004E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223</xdr:row>
          <xdr:rowOff>0</xdr:rowOff>
        </xdr:from>
        <xdr:to>
          <xdr:col>6</xdr:col>
          <xdr:colOff>219075</xdr:colOff>
          <xdr:row>224</xdr:row>
          <xdr:rowOff>0</xdr:rowOff>
        </xdr:to>
        <xdr:sp macro="" textlink="">
          <xdr:nvSpPr>
            <xdr:cNvPr id="93263" name="Check Box 79" hidden="1">
              <a:extLst>
                <a:ext uri="{63B3BB69-23CF-44E3-9099-C40C66FF867C}">
                  <a14:compatExt spid="_x0000_s93263"/>
                </a:ext>
                <a:ext uri="{FF2B5EF4-FFF2-40B4-BE49-F238E27FC236}">
                  <a16:creationId xmlns:a16="http://schemas.microsoft.com/office/drawing/2014/main" id="{00000000-0008-0000-0500-00004F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205</xdr:row>
          <xdr:rowOff>0</xdr:rowOff>
        </xdr:from>
        <xdr:to>
          <xdr:col>1</xdr:col>
          <xdr:colOff>219075</xdr:colOff>
          <xdr:row>206</xdr:row>
          <xdr:rowOff>0</xdr:rowOff>
        </xdr:to>
        <xdr:sp macro="" textlink="">
          <xdr:nvSpPr>
            <xdr:cNvPr id="93264" name="Check Box 80" hidden="1">
              <a:extLst>
                <a:ext uri="{63B3BB69-23CF-44E3-9099-C40C66FF867C}">
                  <a14:compatExt spid="_x0000_s93264"/>
                </a:ext>
                <a:ext uri="{FF2B5EF4-FFF2-40B4-BE49-F238E27FC236}">
                  <a16:creationId xmlns:a16="http://schemas.microsoft.com/office/drawing/2014/main" id="{00000000-0008-0000-0500-000050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205</xdr:row>
          <xdr:rowOff>0</xdr:rowOff>
        </xdr:from>
        <xdr:to>
          <xdr:col>2</xdr:col>
          <xdr:colOff>219075</xdr:colOff>
          <xdr:row>206</xdr:row>
          <xdr:rowOff>0</xdr:rowOff>
        </xdr:to>
        <xdr:sp macro="" textlink="">
          <xdr:nvSpPr>
            <xdr:cNvPr id="93265" name="Check Box 81" hidden="1">
              <a:extLst>
                <a:ext uri="{63B3BB69-23CF-44E3-9099-C40C66FF867C}">
                  <a14:compatExt spid="_x0000_s93265"/>
                </a:ext>
                <a:ext uri="{FF2B5EF4-FFF2-40B4-BE49-F238E27FC236}">
                  <a16:creationId xmlns:a16="http://schemas.microsoft.com/office/drawing/2014/main" id="{00000000-0008-0000-0500-00005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205</xdr:row>
          <xdr:rowOff>0</xdr:rowOff>
        </xdr:from>
        <xdr:to>
          <xdr:col>3</xdr:col>
          <xdr:colOff>219075</xdr:colOff>
          <xdr:row>206</xdr:row>
          <xdr:rowOff>0</xdr:rowOff>
        </xdr:to>
        <xdr:sp macro="" textlink="">
          <xdr:nvSpPr>
            <xdr:cNvPr id="93266" name="Check Box 82" hidden="1">
              <a:extLst>
                <a:ext uri="{63B3BB69-23CF-44E3-9099-C40C66FF867C}">
                  <a14:compatExt spid="_x0000_s93266"/>
                </a:ext>
                <a:ext uri="{FF2B5EF4-FFF2-40B4-BE49-F238E27FC236}">
                  <a16:creationId xmlns:a16="http://schemas.microsoft.com/office/drawing/2014/main" id="{00000000-0008-0000-0500-00005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205</xdr:row>
          <xdr:rowOff>0</xdr:rowOff>
        </xdr:from>
        <xdr:to>
          <xdr:col>4</xdr:col>
          <xdr:colOff>219075</xdr:colOff>
          <xdr:row>206</xdr:row>
          <xdr:rowOff>0</xdr:rowOff>
        </xdr:to>
        <xdr:sp macro="" textlink="">
          <xdr:nvSpPr>
            <xdr:cNvPr id="93267" name="Check Box 83" hidden="1">
              <a:extLst>
                <a:ext uri="{63B3BB69-23CF-44E3-9099-C40C66FF867C}">
                  <a14:compatExt spid="_x0000_s93267"/>
                </a:ext>
                <a:ext uri="{FF2B5EF4-FFF2-40B4-BE49-F238E27FC236}">
                  <a16:creationId xmlns:a16="http://schemas.microsoft.com/office/drawing/2014/main" id="{00000000-0008-0000-0500-000053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205</xdr:row>
          <xdr:rowOff>0</xdr:rowOff>
        </xdr:from>
        <xdr:to>
          <xdr:col>5</xdr:col>
          <xdr:colOff>219075</xdr:colOff>
          <xdr:row>206</xdr:row>
          <xdr:rowOff>0</xdr:rowOff>
        </xdr:to>
        <xdr:sp macro="" textlink="">
          <xdr:nvSpPr>
            <xdr:cNvPr id="93268" name="Check Box 84" hidden="1">
              <a:extLst>
                <a:ext uri="{63B3BB69-23CF-44E3-9099-C40C66FF867C}">
                  <a14:compatExt spid="_x0000_s93268"/>
                </a:ext>
                <a:ext uri="{FF2B5EF4-FFF2-40B4-BE49-F238E27FC236}">
                  <a16:creationId xmlns:a16="http://schemas.microsoft.com/office/drawing/2014/main" id="{00000000-0008-0000-0500-00005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205</xdr:row>
          <xdr:rowOff>0</xdr:rowOff>
        </xdr:from>
        <xdr:to>
          <xdr:col>6</xdr:col>
          <xdr:colOff>219075</xdr:colOff>
          <xdr:row>206</xdr:row>
          <xdr:rowOff>0</xdr:rowOff>
        </xdr:to>
        <xdr:sp macro="" textlink="">
          <xdr:nvSpPr>
            <xdr:cNvPr id="93269" name="Check Box 85" hidden="1">
              <a:extLst>
                <a:ext uri="{63B3BB69-23CF-44E3-9099-C40C66FF867C}">
                  <a14:compatExt spid="_x0000_s93269"/>
                </a:ext>
                <a:ext uri="{FF2B5EF4-FFF2-40B4-BE49-F238E27FC236}">
                  <a16:creationId xmlns:a16="http://schemas.microsoft.com/office/drawing/2014/main" id="{00000000-0008-0000-0500-00005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181</xdr:row>
          <xdr:rowOff>0</xdr:rowOff>
        </xdr:from>
        <xdr:to>
          <xdr:col>1</xdr:col>
          <xdr:colOff>219075</xdr:colOff>
          <xdr:row>182</xdr:row>
          <xdr:rowOff>0</xdr:rowOff>
        </xdr:to>
        <xdr:sp macro="" textlink="">
          <xdr:nvSpPr>
            <xdr:cNvPr id="93270" name="Check Box 86" hidden="1">
              <a:extLst>
                <a:ext uri="{63B3BB69-23CF-44E3-9099-C40C66FF867C}">
                  <a14:compatExt spid="_x0000_s93270"/>
                </a:ext>
                <a:ext uri="{FF2B5EF4-FFF2-40B4-BE49-F238E27FC236}">
                  <a16:creationId xmlns:a16="http://schemas.microsoft.com/office/drawing/2014/main" id="{00000000-0008-0000-0500-000056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181</xdr:row>
          <xdr:rowOff>0</xdr:rowOff>
        </xdr:from>
        <xdr:to>
          <xdr:col>2</xdr:col>
          <xdr:colOff>219075</xdr:colOff>
          <xdr:row>182</xdr:row>
          <xdr:rowOff>0</xdr:rowOff>
        </xdr:to>
        <xdr:sp macro="" textlink="">
          <xdr:nvSpPr>
            <xdr:cNvPr id="93271" name="Check Box 87" hidden="1">
              <a:extLst>
                <a:ext uri="{63B3BB69-23CF-44E3-9099-C40C66FF867C}">
                  <a14:compatExt spid="_x0000_s93271"/>
                </a:ext>
                <a:ext uri="{FF2B5EF4-FFF2-40B4-BE49-F238E27FC236}">
                  <a16:creationId xmlns:a16="http://schemas.microsoft.com/office/drawing/2014/main" id="{00000000-0008-0000-0500-000057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181</xdr:row>
          <xdr:rowOff>0</xdr:rowOff>
        </xdr:from>
        <xdr:to>
          <xdr:col>3</xdr:col>
          <xdr:colOff>219075</xdr:colOff>
          <xdr:row>182</xdr:row>
          <xdr:rowOff>0</xdr:rowOff>
        </xdr:to>
        <xdr:sp macro="" textlink="">
          <xdr:nvSpPr>
            <xdr:cNvPr id="93272" name="Check Box 88" hidden="1">
              <a:extLst>
                <a:ext uri="{63B3BB69-23CF-44E3-9099-C40C66FF867C}">
                  <a14:compatExt spid="_x0000_s93272"/>
                </a:ext>
                <a:ext uri="{FF2B5EF4-FFF2-40B4-BE49-F238E27FC236}">
                  <a16:creationId xmlns:a16="http://schemas.microsoft.com/office/drawing/2014/main" id="{00000000-0008-0000-0500-000058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0</xdr:rowOff>
        </xdr:from>
        <xdr:to>
          <xdr:col>4</xdr:col>
          <xdr:colOff>219075</xdr:colOff>
          <xdr:row>182</xdr:row>
          <xdr:rowOff>0</xdr:rowOff>
        </xdr:to>
        <xdr:sp macro="" textlink="">
          <xdr:nvSpPr>
            <xdr:cNvPr id="93273" name="Check Box 89" hidden="1">
              <a:extLst>
                <a:ext uri="{63B3BB69-23CF-44E3-9099-C40C66FF867C}">
                  <a14:compatExt spid="_x0000_s93273"/>
                </a:ext>
                <a:ext uri="{FF2B5EF4-FFF2-40B4-BE49-F238E27FC236}">
                  <a16:creationId xmlns:a16="http://schemas.microsoft.com/office/drawing/2014/main" id="{00000000-0008-0000-0500-000059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181</xdr:row>
          <xdr:rowOff>0</xdr:rowOff>
        </xdr:from>
        <xdr:to>
          <xdr:col>5</xdr:col>
          <xdr:colOff>219075</xdr:colOff>
          <xdr:row>182</xdr:row>
          <xdr:rowOff>0</xdr:rowOff>
        </xdr:to>
        <xdr:sp macro="" textlink="">
          <xdr:nvSpPr>
            <xdr:cNvPr id="93274" name="Check Box 90" hidden="1">
              <a:extLst>
                <a:ext uri="{63B3BB69-23CF-44E3-9099-C40C66FF867C}">
                  <a14:compatExt spid="_x0000_s93274"/>
                </a:ext>
                <a:ext uri="{FF2B5EF4-FFF2-40B4-BE49-F238E27FC236}">
                  <a16:creationId xmlns:a16="http://schemas.microsoft.com/office/drawing/2014/main" id="{00000000-0008-0000-0500-00005A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181</xdr:row>
          <xdr:rowOff>0</xdr:rowOff>
        </xdr:from>
        <xdr:to>
          <xdr:col>6</xdr:col>
          <xdr:colOff>219075</xdr:colOff>
          <xdr:row>182</xdr:row>
          <xdr:rowOff>0</xdr:rowOff>
        </xdr:to>
        <xdr:sp macro="" textlink="">
          <xdr:nvSpPr>
            <xdr:cNvPr id="93275" name="Check Box 91" hidden="1">
              <a:extLst>
                <a:ext uri="{63B3BB69-23CF-44E3-9099-C40C66FF867C}">
                  <a14:compatExt spid="_x0000_s93275"/>
                </a:ext>
                <a:ext uri="{FF2B5EF4-FFF2-40B4-BE49-F238E27FC236}">
                  <a16:creationId xmlns:a16="http://schemas.microsoft.com/office/drawing/2014/main" id="{00000000-0008-0000-0500-00005B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219075</xdr:colOff>
          <xdr:row>16</xdr:row>
          <xdr:rowOff>0</xdr:rowOff>
        </xdr:to>
        <xdr:sp macro="" textlink="">
          <xdr:nvSpPr>
            <xdr:cNvPr id="69870" name="Kontrollkästchen 2" hidden="1">
              <a:extLst>
                <a:ext uri="{63B3BB69-23CF-44E3-9099-C40C66FF867C}">
                  <a14:compatExt spid="_x0000_s69870"/>
                </a:ext>
                <a:ext uri="{FF2B5EF4-FFF2-40B4-BE49-F238E27FC236}">
                  <a16:creationId xmlns:a16="http://schemas.microsoft.com/office/drawing/2014/main" id="{00000000-0008-0000-0600-0000E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219075</xdr:colOff>
          <xdr:row>16</xdr:row>
          <xdr:rowOff>0</xdr:rowOff>
        </xdr:to>
        <xdr:sp macro="" textlink="">
          <xdr:nvSpPr>
            <xdr:cNvPr id="70264" name="Kontrollkästchen 2" hidden="1">
              <a:extLst>
                <a:ext uri="{63B3BB69-23CF-44E3-9099-C40C66FF867C}">
                  <a14:compatExt spid="_x0000_s70264"/>
                </a:ext>
                <a:ext uri="{FF2B5EF4-FFF2-40B4-BE49-F238E27FC236}">
                  <a16:creationId xmlns:a16="http://schemas.microsoft.com/office/drawing/2014/main" id="{00000000-0008-0000-0600-000078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219075</xdr:colOff>
          <xdr:row>16</xdr:row>
          <xdr:rowOff>0</xdr:rowOff>
        </xdr:to>
        <xdr:sp macro="" textlink="">
          <xdr:nvSpPr>
            <xdr:cNvPr id="70265" name="Kontrollkästchen 2" hidden="1">
              <a:extLst>
                <a:ext uri="{63B3BB69-23CF-44E3-9099-C40C66FF867C}">
                  <a14:compatExt spid="_x0000_s70265"/>
                </a:ext>
                <a:ext uri="{FF2B5EF4-FFF2-40B4-BE49-F238E27FC236}">
                  <a16:creationId xmlns:a16="http://schemas.microsoft.com/office/drawing/2014/main" id="{00000000-0008-0000-0600-000079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4</xdr:col>
          <xdr:colOff>219075</xdr:colOff>
          <xdr:row>16</xdr:row>
          <xdr:rowOff>0</xdr:rowOff>
        </xdr:to>
        <xdr:sp macro="" textlink="">
          <xdr:nvSpPr>
            <xdr:cNvPr id="70266" name="Kontrollkästchen 2" hidden="1">
              <a:extLst>
                <a:ext uri="{63B3BB69-23CF-44E3-9099-C40C66FF867C}">
                  <a14:compatExt spid="_x0000_s70266"/>
                </a:ext>
                <a:ext uri="{FF2B5EF4-FFF2-40B4-BE49-F238E27FC236}">
                  <a16:creationId xmlns:a16="http://schemas.microsoft.com/office/drawing/2014/main" id="{00000000-0008-0000-0600-00007A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5</xdr:col>
          <xdr:colOff>219075</xdr:colOff>
          <xdr:row>16</xdr:row>
          <xdr:rowOff>0</xdr:rowOff>
        </xdr:to>
        <xdr:sp macro="" textlink="">
          <xdr:nvSpPr>
            <xdr:cNvPr id="70267" name="Kontrollkästchen 2" hidden="1">
              <a:extLst>
                <a:ext uri="{63B3BB69-23CF-44E3-9099-C40C66FF867C}">
                  <a14:compatExt spid="_x0000_s70267"/>
                </a:ext>
                <a:ext uri="{FF2B5EF4-FFF2-40B4-BE49-F238E27FC236}">
                  <a16:creationId xmlns:a16="http://schemas.microsoft.com/office/drawing/2014/main" id="{00000000-0008-0000-0600-00007B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6</xdr:col>
          <xdr:colOff>219075</xdr:colOff>
          <xdr:row>16</xdr:row>
          <xdr:rowOff>0</xdr:rowOff>
        </xdr:to>
        <xdr:sp macro="" textlink="">
          <xdr:nvSpPr>
            <xdr:cNvPr id="70268" name="Kontrollkästchen 2" hidden="1">
              <a:extLst>
                <a:ext uri="{63B3BB69-23CF-44E3-9099-C40C66FF867C}">
                  <a14:compatExt spid="_x0000_s70268"/>
                </a:ext>
                <a:ext uri="{FF2B5EF4-FFF2-40B4-BE49-F238E27FC236}">
                  <a16:creationId xmlns:a16="http://schemas.microsoft.com/office/drawing/2014/main" id="{00000000-0008-0000-0600-00007C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219075</xdr:colOff>
          <xdr:row>18</xdr:row>
          <xdr:rowOff>0</xdr:rowOff>
        </xdr:to>
        <xdr:sp macro="" textlink="">
          <xdr:nvSpPr>
            <xdr:cNvPr id="70269" name="Kontrollkästchen 2" hidden="1">
              <a:extLst>
                <a:ext uri="{63B3BB69-23CF-44E3-9099-C40C66FF867C}">
                  <a14:compatExt spid="_x0000_s70269"/>
                </a:ext>
                <a:ext uri="{FF2B5EF4-FFF2-40B4-BE49-F238E27FC236}">
                  <a16:creationId xmlns:a16="http://schemas.microsoft.com/office/drawing/2014/main" id="{00000000-0008-0000-0600-00007D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219075</xdr:colOff>
          <xdr:row>18</xdr:row>
          <xdr:rowOff>0</xdr:rowOff>
        </xdr:to>
        <xdr:sp macro="" textlink="">
          <xdr:nvSpPr>
            <xdr:cNvPr id="70270" name="Check Box 1662" hidden="1">
              <a:extLst>
                <a:ext uri="{63B3BB69-23CF-44E3-9099-C40C66FF867C}">
                  <a14:compatExt spid="_x0000_s70270"/>
                </a:ext>
                <a:ext uri="{FF2B5EF4-FFF2-40B4-BE49-F238E27FC236}">
                  <a16:creationId xmlns:a16="http://schemas.microsoft.com/office/drawing/2014/main" id="{00000000-0008-0000-0600-00007E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219075</xdr:colOff>
          <xdr:row>18</xdr:row>
          <xdr:rowOff>0</xdr:rowOff>
        </xdr:to>
        <xdr:sp macro="" textlink="">
          <xdr:nvSpPr>
            <xdr:cNvPr id="70271" name="Check Box 1663" hidden="1">
              <a:extLst>
                <a:ext uri="{63B3BB69-23CF-44E3-9099-C40C66FF867C}">
                  <a14:compatExt spid="_x0000_s70271"/>
                </a:ext>
                <a:ext uri="{FF2B5EF4-FFF2-40B4-BE49-F238E27FC236}">
                  <a16:creationId xmlns:a16="http://schemas.microsoft.com/office/drawing/2014/main" id="{00000000-0008-0000-0600-00007F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4</xdr:col>
          <xdr:colOff>219075</xdr:colOff>
          <xdr:row>18</xdr:row>
          <xdr:rowOff>0</xdr:rowOff>
        </xdr:to>
        <xdr:sp macro="" textlink="">
          <xdr:nvSpPr>
            <xdr:cNvPr id="70272" name="Check Box 1664" hidden="1">
              <a:extLst>
                <a:ext uri="{63B3BB69-23CF-44E3-9099-C40C66FF867C}">
                  <a14:compatExt spid="_x0000_s70272"/>
                </a:ext>
                <a:ext uri="{FF2B5EF4-FFF2-40B4-BE49-F238E27FC236}">
                  <a16:creationId xmlns:a16="http://schemas.microsoft.com/office/drawing/2014/main" id="{00000000-0008-0000-0600-000080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5</xdr:col>
          <xdr:colOff>219075</xdr:colOff>
          <xdr:row>18</xdr:row>
          <xdr:rowOff>0</xdr:rowOff>
        </xdr:to>
        <xdr:sp macro="" textlink="">
          <xdr:nvSpPr>
            <xdr:cNvPr id="70273" name="Check Box 1665" hidden="1">
              <a:extLst>
                <a:ext uri="{63B3BB69-23CF-44E3-9099-C40C66FF867C}">
                  <a14:compatExt spid="_x0000_s70273"/>
                </a:ext>
                <a:ext uri="{FF2B5EF4-FFF2-40B4-BE49-F238E27FC236}">
                  <a16:creationId xmlns:a16="http://schemas.microsoft.com/office/drawing/2014/main" id="{00000000-0008-0000-0600-000081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6</xdr:col>
          <xdr:colOff>219075</xdr:colOff>
          <xdr:row>18</xdr:row>
          <xdr:rowOff>0</xdr:rowOff>
        </xdr:to>
        <xdr:sp macro="" textlink="">
          <xdr:nvSpPr>
            <xdr:cNvPr id="70274" name="Check Box 1666" hidden="1">
              <a:extLst>
                <a:ext uri="{63B3BB69-23CF-44E3-9099-C40C66FF867C}">
                  <a14:compatExt spid="_x0000_s70274"/>
                </a:ext>
                <a:ext uri="{FF2B5EF4-FFF2-40B4-BE49-F238E27FC236}">
                  <a16:creationId xmlns:a16="http://schemas.microsoft.com/office/drawing/2014/main" id="{00000000-0008-0000-0600-000082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219075</xdr:colOff>
          <xdr:row>22</xdr:row>
          <xdr:rowOff>0</xdr:rowOff>
        </xdr:to>
        <xdr:sp macro="" textlink="">
          <xdr:nvSpPr>
            <xdr:cNvPr id="70275" name="Kontrollkästchen 2" hidden="1">
              <a:extLst>
                <a:ext uri="{63B3BB69-23CF-44E3-9099-C40C66FF867C}">
                  <a14:compatExt spid="_x0000_s70275"/>
                </a:ext>
                <a:ext uri="{FF2B5EF4-FFF2-40B4-BE49-F238E27FC236}">
                  <a16:creationId xmlns:a16="http://schemas.microsoft.com/office/drawing/2014/main" id="{00000000-0008-0000-0600-000083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219075</xdr:colOff>
          <xdr:row>22</xdr:row>
          <xdr:rowOff>0</xdr:rowOff>
        </xdr:to>
        <xdr:sp macro="" textlink="">
          <xdr:nvSpPr>
            <xdr:cNvPr id="70276" name="Check Box 1668" hidden="1">
              <a:extLst>
                <a:ext uri="{63B3BB69-23CF-44E3-9099-C40C66FF867C}">
                  <a14:compatExt spid="_x0000_s70276"/>
                </a:ext>
                <a:ext uri="{FF2B5EF4-FFF2-40B4-BE49-F238E27FC236}">
                  <a16:creationId xmlns:a16="http://schemas.microsoft.com/office/drawing/2014/main" id="{00000000-0008-0000-0600-000084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219075</xdr:colOff>
          <xdr:row>22</xdr:row>
          <xdr:rowOff>0</xdr:rowOff>
        </xdr:to>
        <xdr:sp macro="" textlink="">
          <xdr:nvSpPr>
            <xdr:cNvPr id="70277" name="Check Box 1669" hidden="1">
              <a:extLst>
                <a:ext uri="{63B3BB69-23CF-44E3-9099-C40C66FF867C}">
                  <a14:compatExt spid="_x0000_s70277"/>
                </a:ext>
                <a:ext uri="{FF2B5EF4-FFF2-40B4-BE49-F238E27FC236}">
                  <a16:creationId xmlns:a16="http://schemas.microsoft.com/office/drawing/2014/main" id="{00000000-0008-0000-0600-000085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219075</xdr:colOff>
          <xdr:row>22</xdr:row>
          <xdr:rowOff>0</xdr:rowOff>
        </xdr:to>
        <xdr:sp macro="" textlink="">
          <xdr:nvSpPr>
            <xdr:cNvPr id="70278" name="Check Box 1670" hidden="1">
              <a:extLst>
                <a:ext uri="{63B3BB69-23CF-44E3-9099-C40C66FF867C}">
                  <a14:compatExt spid="_x0000_s70278"/>
                </a:ext>
                <a:ext uri="{FF2B5EF4-FFF2-40B4-BE49-F238E27FC236}">
                  <a16:creationId xmlns:a16="http://schemas.microsoft.com/office/drawing/2014/main" id="{00000000-0008-0000-0600-000086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219075</xdr:colOff>
          <xdr:row>22</xdr:row>
          <xdr:rowOff>0</xdr:rowOff>
        </xdr:to>
        <xdr:sp macro="" textlink="">
          <xdr:nvSpPr>
            <xdr:cNvPr id="70279" name="Check Box 1671" hidden="1">
              <a:extLst>
                <a:ext uri="{63B3BB69-23CF-44E3-9099-C40C66FF867C}">
                  <a14:compatExt spid="_x0000_s70279"/>
                </a:ext>
                <a:ext uri="{FF2B5EF4-FFF2-40B4-BE49-F238E27FC236}">
                  <a16:creationId xmlns:a16="http://schemas.microsoft.com/office/drawing/2014/main" id="{00000000-0008-0000-0600-000087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6</xdr:col>
          <xdr:colOff>219075</xdr:colOff>
          <xdr:row>22</xdr:row>
          <xdr:rowOff>0</xdr:rowOff>
        </xdr:to>
        <xdr:sp macro="" textlink="">
          <xdr:nvSpPr>
            <xdr:cNvPr id="70280" name="Check Box 1672" hidden="1">
              <a:extLst>
                <a:ext uri="{63B3BB69-23CF-44E3-9099-C40C66FF867C}">
                  <a14:compatExt spid="_x0000_s70280"/>
                </a:ext>
                <a:ext uri="{FF2B5EF4-FFF2-40B4-BE49-F238E27FC236}">
                  <a16:creationId xmlns:a16="http://schemas.microsoft.com/office/drawing/2014/main" id="{00000000-0008-0000-0600-000088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219075</xdr:colOff>
          <xdr:row>24</xdr:row>
          <xdr:rowOff>0</xdr:rowOff>
        </xdr:to>
        <xdr:sp macro="" textlink="">
          <xdr:nvSpPr>
            <xdr:cNvPr id="70281" name="Kontrollkästchen 2" hidden="1">
              <a:extLst>
                <a:ext uri="{63B3BB69-23CF-44E3-9099-C40C66FF867C}">
                  <a14:compatExt spid="_x0000_s70281"/>
                </a:ext>
                <a:ext uri="{FF2B5EF4-FFF2-40B4-BE49-F238E27FC236}">
                  <a16:creationId xmlns:a16="http://schemas.microsoft.com/office/drawing/2014/main" id="{00000000-0008-0000-0600-000089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219075</xdr:colOff>
          <xdr:row>24</xdr:row>
          <xdr:rowOff>0</xdr:rowOff>
        </xdr:to>
        <xdr:sp macro="" textlink="">
          <xdr:nvSpPr>
            <xdr:cNvPr id="70282" name="Check Box 1674" hidden="1">
              <a:extLst>
                <a:ext uri="{63B3BB69-23CF-44E3-9099-C40C66FF867C}">
                  <a14:compatExt spid="_x0000_s70282"/>
                </a:ext>
                <a:ext uri="{FF2B5EF4-FFF2-40B4-BE49-F238E27FC236}">
                  <a16:creationId xmlns:a16="http://schemas.microsoft.com/office/drawing/2014/main" id="{00000000-0008-0000-0600-00008A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219075</xdr:colOff>
          <xdr:row>24</xdr:row>
          <xdr:rowOff>0</xdr:rowOff>
        </xdr:to>
        <xdr:sp macro="" textlink="">
          <xdr:nvSpPr>
            <xdr:cNvPr id="70283" name="Check Box 1675" hidden="1">
              <a:extLst>
                <a:ext uri="{63B3BB69-23CF-44E3-9099-C40C66FF867C}">
                  <a14:compatExt spid="_x0000_s70283"/>
                </a:ext>
                <a:ext uri="{FF2B5EF4-FFF2-40B4-BE49-F238E27FC236}">
                  <a16:creationId xmlns:a16="http://schemas.microsoft.com/office/drawing/2014/main" id="{00000000-0008-0000-0600-00008B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0</xdr:rowOff>
        </xdr:from>
        <xdr:to>
          <xdr:col>4</xdr:col>
          <xdr:colOff>219075</xdr:colOff>
          <xdr:row>24</xdr:row>
          <xdr:rowOff>0</xdr:rowOff>
        </xdr:to>
        <xdr:sp macro="" textlink="">
          <xdr:nvSpPr>
            <xdr:cNvPr id="70284" name="Check Box 1676" hidden="1">
              <a:extLst>
                <a:ext uri="{63B3BB69-23CF-44E3-9099-C40C66FF867C}">
                  <a14:compatExt spid="_x0000_s70284"/>
                </a:ext>
                <a:ext uri="{FF2B5EF4-FFF2-40B4-BE49-F238E27FC236}">
                  <a16:creationId xmlns:a16="http://schemas.microsoft.com/office/drawing/2014/main" id="{00000000-0008-0000-0600-00008C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5</xdr:col>
          <xdr:colOff>219075</xdr:colOff>
          <xdr:row>24</xdr:row>
          <xdr:rowOff>0</xdr:rowOff>
        </xdr:to>
        <xdr:sp macro="" textlink="">
          <xdr:nvSpPr>
            <xdr:cNvPr id="70285" name="Check Box 1677" hidden="1">
              <a:extLst>
                <a:ext uri="{63B3BB69-23CF-44E3-9099-C40C66FF867C}">
                  <a14:compatExt spid="_x0000_s70285"/>
                </a:ext>
                <a:ext uri="{FF2B5EF4-FFF2-40B4-BE49-F238E27FC236}">
                  <a16:creationId xmlns:a16="http://schemas.microsoft.com/office/drawing/2014/main" id="{00000000-0008-0000-0600-00008D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6</xdr:col>
          <xdr:colOff>219075</xdr:colOff>
          <xdr:row>24</xdr:row>
          <xdr:rowOff>0</xdr:rowOff>
        </xdr:to>
        <xdr:sp macro="" textlink="">
          <xdr:nvSpPr>
            <xdr:cNvPr id="70286" name="Check Box 1678" hidden="1">
              <a:extLst>
                <a:ext uri="{63B3BB69-23CF-44E3-9099-C40C66FF867C}">
                  <a14:compatExt spid="_x0000_s70286"/>
                </a:ext>
                <a:ext uri="{FF2B5EF4-FFF2-40B4-BE49-F238E27FC236}">
                  <a16:creationId xmlns:a16="http://schemas.microsoft.com/office/drawing/2014/main" id="{00000000-0008-0000-0600-00008E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219075</xdr:colOff>
          <xdr:row>26</xdr:row>
          <xdr:rowOff>0</xdr:rowOff>
        </xdr:to>
        <xdr:sp macro="" textlink="">
          <xdr:nvSpPr>
            <xdr:cNvPr id="70287" name="Kontrollkästchen 2" hidden="1">
              <a:extLst>
                <a:ext uri="{63B3BB69-23CF-44E3-9099-C40C66FF867C}">
                  <a14:compatExt spid="_x0000_s70287"/>
                </a:ext>
                <a:ext uri="{FF2B5EF4-FFF2-40B4-BE49-F238E27FC236}">
                  <a16:creationId xmlns:a16="http://schemas.microsoft.com/office/drawing/2014/main" id="{00000000-0008-0000-0600-00008F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219075</xdr:colOff>
          <xdr:row>26</xdr:row>
          <xdr:rowOff>0</xdr:rowOff>
        </xdr:to>
        <xdr:sp macro="" textlink="">
          <xdr:nvSpPr>
            <xdr:cNvPr id="70288" name="Check Box 1680" hidden="1">
              <a:extLst>
                <a:ext uri="{63B3BB69-23CF-44E3-9099-C40C66FF867C}">
                  <a14:compatExt spid="_x0000_s70288"/>
                </a:ext>
                <a:ext uri="{FF2B5EF4-FFF2-40B4-BE49-F238E27FC236}">
                  <a16:creationId xmlns:a16="http://schemas.microsoft.com/office/drawing/2014/main" id="{00000000-0008-0000-0600-000090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219075</xdr:colOff>
          <xdr:row>26</xdr:row>
          <xdr:rowOff>0</xdr:rowOff>
        </xdr:to>
        <xdr:sp macro="" textlink="">
          <xdr:nvSpPr>
            <xdr:cNvPr id="70289" name="Check Box 1681" hidden="1">
              <a:extLst>
                <a:ext uri="{63B3BB69-23CF-44E3-9099-C40C66FF867C}">
                  <a14:compatExt spid="_x0000_s70289"/>
                </a:ext>
                <a:ext uri="{FF2B5EF4-FFF2-40B4-BE49-F238E27FC236}">
                  <a16:creationId xmlns:a16="http://schemas.microsoft.com/office/drawing/2014/main" id="{00000000-0008-0000-0600-000091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219075</xdr:colOff>
          <xdr:row>26</xdr:row>
          <xdr:rowOff>0</xdr:rowOff>
        </xdr:to>
        <xdr:sp macro="" textlink="">
          <xdr:nvSpPr>
            <xdr:cNvPr id="70290" name="Check Box 1682" hidden="1">
              <a:extLst>
                <a:ext uri="{63B3BB69-23CF-44E3-9099-C40C66FF867C}">
                  <a14:compatExt spid="_x0000_s70290"/>
                </a:ext>
                <a:ext uri="{FF2B5EF4-FFF2-40B4-BE49-F238E27FC236}">
                  <a16:creationId xmlns:a16="http://schemas.microsoft.com/office/drawing/2014/main" id="{00000000-0008-0000-0600-000092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5</xdr:col>
          <xdr:colOff>219075</xdr:colOff>
          <xdr:row>26</xdr:row>
          <xdr:rowOff>0</xdr:rowOff>
        </xdr:to>
        <xdr:sp macro="" textlink="">
          <xdr:nvSpPr>
            <xdr:cNvPr id="70291" name="Check Box 1683" hidden="1">
              <a:extLst>
                <a:ext uri="{63B3BB69-23CF-44E3-9099-C40C66FF867C}">
                  <a14:compatExt spid="_x0000_s70291"/>
                </a:ext>
                <a:ext uri="{FF2B5EF4-FFF2-40B4-BE49-F238E27FC236}">
                  <a16:creationId xmlns:a16="http://schemas.microsoft.com/office/drawing/2014/main" id="{00000000-0008-0000-0600-000093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6</xdr:col>
          <xdr:colOff>219075</xdr:colOff>
          <xdr:row>26</xdr:row>
          <xdr:rowOff>0</xdr:rowOff>
        </xdr:to>
        <xdr:sp macro="" textlink="">
          <xdr:nvSpPr>
            <xdr:cNvPr id="70292" name="Check Box 1684" hidden="1">
              <a:extLst>
                <a:ext uri="{63B3BB69-23CF-44E3-9099-C40C66FF867C}">
                  <a14:compatExt spid="_x0000_s70292"/>
                </a:ext>
                <a:ext uri="{FF2B5EF4-FFF2-40B4-BE49-F238E27FC236}">
                  <a16:creationId xmlns:a16="http://schemas.microsoft.com/office/drawing/2014/main" id="{00000000-0008-0000-0600-000094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219075</xdr:colOff>
          <xdr:row>28</xdr:row>
          <xdr:rowOff>0</xdr:rowOff>
        </xdr:to>
        <xdr:sp macro="" textlink="">
          <xdr:nvSpPr>
            <xdr:cNvPr id="70293" name="Kontrollkästchen 2" hidden="1">
              <a:extLst>
                <a:ext uri="{63B3BB69-23CF-44E3-9099-C40C66FF867C}">
                  <a14:compatExt spid="_x0000_s70293"/>
                </a:ext>
                <a:ext uri="{FF2B5EF4-FFF2-40B4-BE49-F238E27FC236}">
                  <a16:creationId xmlns:a16="http://schemas.microsoft.com/office/drawing/2014/main" id="{00000000-0008-0000-0600-000095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219075</xdr:colOff>
          <xdr:row>28</xdr:row>
          <xdr:rowOff>0</xdr:rowOff>
        </xdr:to>
        <xdr:sp macro="" textlink="">
          <xdr:nvSpPr>
            <xdr:cNvPr id="70294" name="Check Box 1686" hidden="1">
              <a:extLst>
                <a:ext uri="{63B3BB69-23CF-44E3-9099-C40C66FF867C}">
                  <a14:compatExt spid="_x0000_s70294"/>
                </a:ext>
                <a:ext uri="{FF2B5EF4-FFF2-40B4-BE49-F238E27FC236}">
                  <a16:creationId xmlns:a16="http://schemas.microsoft.com/office/drawing/2014/main" id="{00000000-0008-0000-0600-000096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219075</xdr:colOff>
          <xdr:row>28</xdr:row>
          <xdr:rowOff>0</xdr:rowOff>
        </xdr:to>
        <xdr:sp macro="" textlink="">
          <xdr:nvSpPr>
            <xdr:cNvPr id="70295" name="Check Box 1687" hidden="1">
              <a:extLst>
                <a:ext uri="{63B3BB69-23CF-44E3-9099-C40C66FF867C}">
                  <a14:compatExt spid="_x0000_s70295"/>
                </a:ext>
                <a:ext uri="{FF2B5EF4-FFF2-40B4-BE49-F238E27FC236}">
                  <a16:creationId xmlns:a16="http://schemas.microsoft.com/office/drawing/2014/main" id="{00000000-0008-0000-0600-000097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0</xdr:rowOff>
        </xdr:from>
        <xdr:to>
          <xdr:col>4</xdr:col>
          <xdr:colOff>219075</xdr:colOff>
          <xdr:row>28</xdr:row>
          <xdr:rowOff>0</xdr:rowOff>
        </xdr:to>
        <xdr:sp macro="" textlink="">
          <xdr:nvSpPr>
            <xdr:cNvPr id="70296" name="Check Box 1688" hidden="1">
              <a:extLst>
                <a:ext uri="{63B3BB69-23CF-44E3-9099-C40C66FF867C}">
                  <a14:compatExt spid="_x0000_s70296"/>
                </a:ext>
                <a:ext uri="{FF2B5EF4-FFF2-40B4-BE49-F238E27FC236}">
                  <a16:creationId xmlns:a16="http://schemas.microsoft.com/office/drawing/2014/main" id="{00000000-0008-0000-0600-000098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5</xdr:col>
          <xdr:colOff>219075</xdr:colOff>
          <xdr:row>28</xdr:row>
          <xdr:rowOff>0</xdr:rowOff>
        </xdr:to>
        <xdr:sp macro="" textlink="">
          <xdr:nvSpPr>
            <xdr:cNvPr id="70297" name="Check Box 1689" hidden="1">
              <a:extLst>
                <a:ext uri="{63B3BB69-23CF-44E3-9099-C40C66FF867C}">
                  <a14:compatExt spid="_x0000_s70297"/>
                </a:ext>
                <a:ext uri="{FF2B5EF4-FFF2-40B4-BE49-F238E27FC236}">
                  <a16:creationId xmlns:a16="http://schemas.microsoft.com/office/drawing/2014/main" id="{00000000-0008-0000-0600-000099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6</xdr:col>
          <xdr:colOff>219075</xdr:colOff>
          <xdr:row>28</xdr:row>
          <xdr:rowOff>0</xdr:rowOff>
        </xdr:to>
        <xdr:sp macro="" textlink="">
          <xdr:nvSpPr>
            <xdr:cNvPr id="70298" name="Check Box 1690" hidden="1">
              <a:extLst>
                <a:ext uri="{63B3BB69-23CF-44E3-9099-C40C66FF867C}">
                  <a14:compatExt spid="_x0000_s70298"/>
                </a:ext>
                <a:ext uri="{FF2B5EF4-FFF2-40B4-BE49-F238E27FC236}">
                  <a16:creationId xmlns:a16="http://schemas.microsoft.com/office/drawing/2014/main" id="{00000000-0008-0000-0600-00009A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219075</xdr:colOff>
          <xdr:row>30</xdr:row>
          <xdr:rowOff>0</xdr:rowOff>
        </xdr:to>
        <xdr:sp macro="" textlink="">
          <xdr:nvSpPr>
            <xdr:cNvPr id="70299" name="Kontrollkästchen 2" hidden="1">
              <a:extLst>
                <a:ext uri="{63B3BB69-23CF-44E3-9099-C40C66FF867C}">
                  <a14:compatExt spid="_x0000_s70299"/>
                </a:ext>
                <a:ext uri="{FF2B5EF4-FFF2-40B4-BE49-F238E27FC236}">
                  <a16:creationId xmlns:a16="http://schemas.microsoft.com/office/drawing/2014/main" id="{00000000-0008-0000-0600-00009B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219075</xdr:colOff>
          <xdr:row>30</xdr:row>
          <xdr:rowOff>0</xdr:rowOff>
        </xdr:to>
        <xdr:sp macro="" textlink="">
          <xdr:nvSpPr>
            <xdr:cNvPr id="70300" name="Check Box 1692" hidden="1">
              <a:extLst>
                <a:ext uri="{63B3BB69-23CF-44E3-9099-C40C66FF867C}">
                  <a14:compatExt spid="_x0000_s70300"/>
                </a:ext>
                <a:ext uri="{FF2B5EF4-FFF2-40B4-BE49-F238E27FC236}">
                  <a16:creationId xmlns:a16="http://schemas.microsoft.com/office/drawing/2014/main" id="{00000000-0008-0000-0600-00009C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219075</xdr:colOff>
          <xdr:row>30</xdr:row>
          <xdr:rowOff>0</xdr:rowOff>
        </xdr:to>
        <xdr:sp macro="" textlink="">
          <xdr:nvSpPr>
            <xdr:cNvPr id="70301" name="Check Box 1693" hidden="1">
              <a:extLst>
                <a:ext uri="{63B3BB69-23CF-44E3-9099-C40C66FF867C}">
                  <a14:compatExt spid="_x0000_s70301"/>
                </a:ext>
                <a:ext uri="{FF2B5EF4-FFF2-40B4-BE49-F238E27FC236}">
                  <a16:creationId xmlns:a16="http://schemas.microsoft.com/office/drawing/2014/main" id="{00000000-0008-0000-0600-00009D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0</xdr:rowOff>
        </xdr:from>
        <xdr:to>
          <xdr:col>4</xdr:col>
          <xdr:colOff>219075</xdr:colOff>
          <xdr:row>30</xdr:row>
          <xdr:rowOff>0</xdr:rowOff>
        </xdr:to>
        <xdr:sp macro="" textlink="">
          <xdr:nvSpPr>
            <xdr:cNvPr id="70302" name="Check Box 1694" hidden="1">
              <a:extLst>
                <a:ext uri="{63B3BB69-23CF-44E3-9099-C40C66FF867C}">
                  <a14:compatExt spid="_x0000_s70302"/>
                </a:ext>
                <a:ext uri="{FF2B5EF4-FFF2-40B4-BE49-F238E27FC236}">
                  <a16:creationId xmlns:a16="http://schemas.microsoft.com/office/drawing/2014/main" id="{00000000-0008-0000-0600-00009E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5</xdr:col>
          <xdr:colOff>219075</xdr:colOff>
          <xdr:row>30</xdr:row>
          <xdr:rowOff>0</xdr:rowOff>
        </xdr:to>
        <xdr:sp macro="" textlink="">
          <xdr:nvSpPr>
            <xdr:cNvPr id="70303" name="Check Box 1695" hidden="1">
              <a:extLst>
                <a:ext uri="{63B3BB69-23CF-44E3-9099-C40C66FF867C}">
                  <a14:compatExt spid="_x0000_s70303"/>
                </a:ext>
                <a:ext uri="{FF2B5EF4-FFF2-40B4-BE49-F238E27FC236}">
                  <a16:creationId xmlns:a16="http://schemas.microsoft.com/office/drawing/2014/main" id="{00000000-0008-0000-0600-00009F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6</xdr:col>
          <xdr:colOff>219075</xdr:colOff>
          <xdr:row>30</xdr:row>
          <xdr:rowOff>0</xdr:rowOff>
        </xdr:to>
        <xdr:sp macro="" textlink="">
          <xdr:nvSpPr>
            <xdr:cNvPr id="70304" name="Check Box 1696" hidden="1">
              <a:extLst>
                <a:ext uri="{63B3BB69-23CF-44E3-9099-C40C66FF867C}">
                  <a14:compatExt spid="_x0000_s70304"/>
                </a:ext>
                <a:ext uri="{FF2B5EF4-FFF2-40B4-BE49-F238E27FC236}">
                  <a16:creationId xmlns:a16="http://schemas.microsoft.com/office/drawing/2014/main" id="{00000000-0008-0000-0600-0000A0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219075</xdr:colOff>
          <xdr:row>34</xdr:row>
          <xdr:rowOff>0</xdr:rowOff>
        </xdr:to>
        <xdr:sp macro="" textlink="">
          <xdr:nvSpPr>
            <xdr:cNvPr id="70311" name="Kontrollkästchen 2" hidden="1">
              <a:extLst>
                <a:ext uri="{63B3BB69-23CF-44E3-9099-C40C66FF867C}">
                  <a14:compatExt spid="_x0000_s70311"/>
                </a:ext>
                <a:ext uri="{FF2B5EF4-FFF2-40B4-BE49-F238E27FC236}">
                  <a16:creationId xmlns:a16="http://schemas.microsoft.com/office/drawing/2014/main" id="{00000000-0008-0000-0600-0000A7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219075</xdr:colOff>
          <xdr:row>34</xdr:row>
          <xdr:rowOff>0</xdr:rowOff>
        </xdr:to>
        <xdr:sp macro="" textlink="">
          <xdr:nvSpPr>
            <xdr:cNvPr id="70312" name="Check Box 1704" hidden="1">
              <a:extLst>
                <a:ext uri="{63B3BB69-23CF-44E3-9099-C40C66FF867C}">
                  <a14:compatExt spid="_x0000_s70312"/>
                </a:ext>
                <a:ext uri="{FF2B5EF4-FFF2-40B4-BE49-F238E27FC236}">
                  <a16:creationId xmlns:a16="http://schemas.microsoft.com/office/drawing/2014/main" id="{00000000-0008-0000-0600-0000A8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219075</xdr:colOff>
          <xdr:row>34</xdr:row>
          <xdr:rowOff>0</xdr:rowOff>
        </xdr:to>
        <xdr:sp macro="" textlink="">
          <xdr:nvSpPr>
            <xdr:cNvPr id="70313" name="Check Box 1705" hidden="1">
              <a:extLst>
                <a:ext uri="{63B3BB69-23CF-44E3-9099-C40C66FF867C}">
                  <a14:compatExt spid="_x0000_s70313"/>
                </a:ext>
                <a:ext uri="{FF2B5EF4-FFF2-40B4-BE49-F238E27FC236}">
                  <a16:creationId xmlns:a16="http://schemas.microsoft.com/office/drawing/2014/main" id="{00000000-0008-0000-0600-0000A9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0</xdr:rowOff>
        </xdr:from>
        <xdr:to>
          <xdr:col>4</xdr:col>
          <xdr:colOff>219075</xdr:colOff>
          <xdr:row>34</xdr:row>
          <xdr:rowOff>0</xdr:rowOff>
        </xdr:to>
        <xdr:sp macro="" textlink="">
          <xdr:nvSpPr>
            <xdr:cNvPr id="70314" name="Check Box 1706" hidden="1">
              <a:extLst>
                <a:ext uri="{63B3BB69-23CF-44E3-9099-C40C66FF867C}">
                  <a14:compatExt spid="_x0000_s70314"/>
                </a:ext>
                <a:ext uri="{FF2B5EF4-FFF2-40B4-BE49-F238E27FC236}">
                  <a16:creationId xmlns:a16="http://schemas.microsoft.com/office/drawing/2014/main" id="{00000000-0008-0000-0600-0000AA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5</xdr:col>
          <xdr:colOff>219075</xdr:colOff>
          <xdr:row>34</xdr:row>
          <xdr:rowOff>0</xdr:rowOff>
        </xdr:to>
        <xdr:sp macro="" textlink="">
          <xdr:nvSpPr>
            <xdr:cNvPr id="70315" name="Check Box 1707" hidden="1">
              <a:extLst>
                <a:ext uri="{63B3BB69-23CF-44E3-9099-C40C66FF867C}">
                  <a14:compatExt spid="_x0000_s70315"/>
                </a:ext>
                <a:ext uri="{FF2B5EF4-FFF2-40B4-BE49-F238E27FC236}">
                  <a16:creationId xmlns:a16="http://schemas.microsoft.com/office/drawing/2014/main" id="{00000000-0008-0000-0600-0000AB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6</xdr:col>
          <xdr:colOff>219075</xdr:colOff>
          <xdr:row>34</xdr:row>
          <xdr:rowOff>0</xdr:rowOff>
        </xdr:to>
        <xdr:sp macro="" textlink="">
          <xdr:nvSpPr>
            <xdr:cNvPr id="70316" name="Check Box 1708" hidden="1">
              <a:extLst>
                <a:ext uri="{63B3BB69-23CF-44E3-9099-C40C66FF867C}">
                  <a14:compatExt spid="_x0000_s70316"/>
                </a:ext>
                <a:ext uri="{FF2B5EF4-FFF2-40B4-BE49-F238E27FC236}">
                  <a16:creationId xmlns:a16="http://schemas.microsoft.com/office/drawing/2014/main" id="{00000000-0008-0000-0600-0000AC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219075</xdr:colOff>
          <xdr:row>20</xdr:row>
          <xdr:rowOff>0</xdr:rowOff>
        </xdr:to>
        <xdr:sp macro="" textlink="">
          <xdr:nvSpPr>
            <xdr:cNvPr id="70318" name="Kontrollkästchen 2" hidden="1">
              <a:extLst>
                <a:ext uri="{63B3BB69-23CF-44E3-9099-C40C66FF867C}">
                  <a14:compatExt spid="_x0000_s70318"/>
                </a:ext>
                <a:ext uri="{FF2B5EF4-FFF2-40B4-BE49-F238E27FC236}">
                  <a16:creationId xmlns:a16="http://schemas.microsoft.com/office/drawing/2014/main" id="{00000000-0008-0000-0600-0000AE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210</xdr:row>
          <xdr:rowOff>0</xdr:rowOff>
        </xdr:from>
        <xdr:to>
          <xdr:col>1</xdr:col>
          <xdr:colOff>219075</xdr:colOff>
          <xdr:row>211</xdr:row>
          <xdr:rowOff>0</xdr:rowOff>
        </xdr:to>
        <xdr:sp macro="" textlink="">
          <xdr:nvSpPr>
            <xdr:cNvPr id="70360" name="Check Box 1752" hidden="1">
              <a:extLst>
                <a:ext uri="{63B3BB69-23CF-44E3-9099-C40C66FF867C}">
                  <a14:compatExt spid="_x0000_s70360"/>
                </a:ext>
                <a:ext uri="{FF2B5EF4-FFF2-40B4-BE49-F238E27FC236}">
                  <a16:creationId xmlns:a16="http://schemas.microsoft.com/office/drawing/2014/main" id="{00000000-0008-0000-0600-0000D8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212</xdr:row>
          <xdr:rowOff>0</xdr:rowOff>
        </xdr:from>
        <xdr:to>
          <xdr:col>2</xdr:col>
          <xdr:colOff>219075</xdr:colOff>
          <xdr:row>213</xdr:row>
          <xdr:rowOff>0</xdr:rowOff>
        </xdr:to>
        <xdr:sp macro="" textlink="">
          <xdr:nvSpPr>
            <xdr:cNvPr id="70361" name="Check Box 1753" hidden="1">
              <a:extLst>
                <a:ext uri="{63B3BB69-23CF-44E3-9099-C40C66FF867C}">
                  <a14:compatExt spid="_x0000_s70361"/>
                </a:ext>
                <a:ext uri="{FF2B5EF4-FFF2-40B4-BE49-F238E27FC236}">
                  <a16:creationId xmlns:a16="http://schemas.microsoft.com/office/drawing/2014/main" id="{00000000-0008-0000-0600-0000D9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214</xdr:row>
          <xdr:rowOff>0</xdr:rowOff>
        </xdr:from>
        <xdr:to>
          <xdr:col>3</xdr:col>
          <xdr:colOff>219075</xdr:colOff>
          <xdr:row>215</xdr:row>
          <xdr:rowOff>0</xdr:rowOff>
        </xdr:to>
        <xdr:sp macro="" textlink="">
          <xdr:nvSpPr>
            <xdr:cNvPr id="70362" name="Check Box 1754" hidden="1">
              <a:extLst>
                <a:ext uri="{63B3BB69-23CF-44E3-9099-C40C66FF867C}">
                  <a14:compatExt spid="_x0000_s70362"/>
                </a:ext>
                <a:ext uri="{FF2B5EF4-FFF2-40B4-BE49-F238E27FC236}">
                  <a16:creationId xmlns:a16="http://schemas.microsoft.com/office/drawing/2014/main" id="{00000000-0008-0000-0600-0000DA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219075</xdr:colOff>
          <xdr:row>32</xdr:row>
          <xdr:rowOff>0</xdr:rowOff>
        </xdr:to>
        <xdr:sp macro="" textlink="">
          <xdr:nvSpPr>
            <xdr:cNvPr id="70396" name="Check Box 1788" hidden="1">
              <a:extLst>
                <a:ext uri="{63B3BB69-23CF-44E3-9099-C40C66FF867C}">
                  <a14:compatExt spid="_x0000_s70396"/>
                </a:ext>
                <a:ext uri="{FF2B5EF4-FFF2-40B4-BE49-F238E27FC236}">
                  <a16:creationId xmlns:a16="http://schemas.microsoft.com/office/drawing/2014/main" id="{00000000-0008-0000-0600-0000FC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219075</xdr:colOff>
          <xdr:row>32</xdr:row>
          <xdr:rowOff>0</xdr:rowOff>
        </xdr:to>
        <xdr:sp macro="" textlink="">
          <xdr:nvSpPr>
            <xdr:cNvPr id="70397" name="Check Box 1789" hidden="1">
              <a:extLst>
                <a:ext uri="{63B3BB69-23CF-44E3-9099-C40C66FF867C}">
                  <a14:compatExt spid="_x0000_s70397"/>
                </a:ext>
                <a:ext uri="{FF2B5EF4-FFF2-40B4-BE49-F238E27FC236}">
                  <a16:creationId xmlns:a16="http://schemas.microsoft.com/office/drawing/2014/main" id="{00000000-0008-0000-0600-0000FD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219075</xdr:colOff>
          <xdr:row>32</xdr:row>
          <xdr:rowOff>0</xdr:rowOff>
        </xdr:to>
        <xdr:sp macro="" textlink="">
          <xdr:nvSpPr>
            <xdr:cNvPr id="70398" name="Check Box 1790" hidden="1">
              <a:extLst>
                <a:ext uri="{63B3BB69-23CF-44E3-9099-C40C66FF867C}">
                  <a14:compatExt spid="_x0000_s70398"/>
                </a:ext>
                <a:ext uri="{FF2B5EF4-FFF2-40B4-BE49-F238E27FC236}">
                  <a16:creationId xmlns:a16="http://schemas.microsoft.com/office/drawing/2014/main" id="{00000000-0008-0000-0600-0000FE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4</xdr:col>
          <xdr:colOff>219075</xdr:colOff>
          <xdr:row>32</xdr:row>
          <xdr:rowOff>0</xdr:rowOff>
        </xdr:to>
        <xdr:sp macro="" textlink="">
          <xdr:nvSpPr>
            <xdr:cNvPr id="70399" name="Check Box 1791" hidden="1">
              <a:extLst>
                <a:ext uri="{63B3BB69-23CF-44E3-9099-C40C66FF867C}">
                  <a14:compatExt spid="_x0000_s70399"/>
                </a:ext>
                <a:ext uri="{FF2B5EF4-FFF2-40B4-BE49-F238E27FC236}">
                  <a16:creationId xmlns:a16="http://schemas.microsoft.com/office/drawing/2014/main" id="{00000000-0008-0000-0600-0000FF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5</xdr:col>
          <xdr:colOff>219075</xdr:colOff>
          <xdr:row>32</xdr:row>
          <xdr:rowOff>0</xdr:rowOff>
        </xdr:to>
        <xdr:sp macro="" textlink="">
          <xdr:nvSpPr>
            <xdr:cNvPr id="70400" name="Check Box 1792" hidden="1">
              <a:extLst>
                <a:ext uri="{63B3BB69-23CF-44E3-9099-C40C66FF867C}">
                  <a14:compatExt spid="_x0000_s70400"/>
                </a:ext>
                <a:ext uri="{FF2B5EF4-FFF2-40B4-BE49-F238E27FC236}">
                  <a16:creationId xmlns:a16="http://schemas.microsoft.com/office/drawing/2014/main" id="{00000000-0008-0000-0600-000000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0</xdr:rowOff>
        </xdr:from>
        <xdr:to>
          <xdr:col>6</xdr:col>
          <xdr:colOff>219075</xdr:colOff>
          <xdr:row>32</xdr:row>
          <xdr:rowOff>0</xdr:rowOff>
        </xdr:to>
        <xdr:sp macro="" textlink="">
          <xdr:nvSpPr>
            <xdr:cNvPr id="70401" name="Check Box 1793" hidden="1">
              <a:extLst>
                <a:ext uri="{63B3BB69-23CF-44E3-9099-C40C66FF867C}">
                  <a14:compatExt spid="_x0000_s70401"/>
                </a:ext>
                <a:ext uri="{FF2B5EF4-FFF2-40B4-BE49-F238E27FC236}">
                  <a16:creationId xmlns:a16="http://schemas.microsoft.com/office/drawing/2014/main" id="{00000000-0008-0000-0600-000001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152</xdr:row>
          <xdr:rowOff>0</xdr:rowOff>
        </xdr:from>
        <xdr:to>
          <xdr:col>1</xdr:col>
          <xdr:colOff>219075</xdr:colOff>
          <xdr:row>153</xdr:row>
          <xdr:rowOff>0</xdr:rowOff>
        </xdr:to>
        <xdr:sp macro="" textlink="">
          <xdr:nvSpPr>
            <xdr:cNvPr id="70408" name="Check Box 1800" hidden="1">
              <a:extLst>
                <a:ext uri="{63B3BB69-23CF-44E3-9099-C40C66FF867C}">
                  <a14:compatExt spid="_x0000_s70408"/>
                </a:ext>
                <a:ext uri="{FF2B5EF4-FFF2-40B4-BE49-F238E27FC236}">
                  <a16:creationId xmlns:a16="http://schemas.microsoft.com/office/drawing/2014/main" id="{00000000-0008-0000-0600-000008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154</xdr:row>
          <xdr:rowOff>0</xdr:rowOff>
        </xdr:from>
        <xdr:to>
          <xdr:col>2</xdr:col>
          <xdr:colOff>219075</xdr:colOff>
          <xdr:row>155</xdr:row>
          <xdr:rowOff>0</xdr:rowOff>
        </xdr:to>
        <xdr:sp macro="" textlink="">
          <xdr:nvSpPr>
            <xdr:cNvPr id="70409" name="Check Box 1801" hidden="1">
              <a:extLst>
                <a:ext uri="{63B3BB69-23CF-44E3-9099-C40C66FF867C}">
                  <a14:compatExt spid="_x0000_s70409"/>
                </a:ext>
                <a:ext uri="{FF2B5EF4-FFF2-40B4-BE49-F238E27FC236}">
                  <a16:creationId xmlns:a16="http://schemas.microsoft.com/office/drawing/2014/main" id="{00000000-0008-0000-0600-000009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156</xdr:row>
          <xdr:rowOff>0</xdr:rowOff>
        </xdr:from>
        <xdr:to>
          <xdr:col>3</xdr:col>
          <xdr:colOff>219075</xdr:colOff>
          <xdr:row>157</xdr:row>
          <xdr:rowOff>0</xdr:rowOff>
        </xdr:to>
        <xdr:sp macro="" textlink="">
          <xdr:nvSpPr>
            <xdr:cNvPr id="70410" name="Check Box 1802" hidden="1">
              <a:extLst>
                <a:ext uri="{63B3BB69-23CF-44E3-9099-C40C66FF867C}">
                  <a14:compatExt spid="_x0000_s70410"/>
                </a:ext>
                <a:ext uri="{FF2B5EF4-FFF2-40B4-BE49-F238E27FC236}">
                  <a16:creationId xmlns:a16="http://schemas.microsoft.com/office/drawing/2014/main" id="{00000000-0008-0000-0600-00000A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158</xdr:row>
          <xdr:rowOff>0</xdr:rowOff>
        </xdr:from>
        <xdr:to>
          <xdr:col>4</xdr:col>
          <xdr:colOff>219075</xdr:colOff>
          <xdr:row>159</xdr:row>
          <xdr:rowOff>0</xdr:rowOff>
        </xdr:to>
        <xdr:sp macro="" textlink="">
          <xdr:nvSpPr>
            <xdr:cNvPr id="70411" name="Check Box 1803" hidden="1">
              <a:extLst>
                <a:ext uri="{63B3BB69-23CF-44E3-9099-C40C66FF867C}">
                  <a14:compatExt spid="_x0000_s70411"/>
                </a:ext>
                <a:ext uri="{FF2B5EF4-FFF2-40B4-BE49-F238E27FC236}">
                  <a16:creationId xmlns:a16="http://schemas.microsoft.com/office/drawing/2014/main" id="{00000000-0008-0000-0600-00000B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160</xdr:row>
          <xdr:rowOff>0</xdr:rowOff>
        </xdr:from>
        <xdr:to>
          <xdr:col>5</xdr:col>
          <xdr:colOff>219075</xdr:colOff>
          <xdr:row>161</xdr:row>
          <xdr:rowOff>0</xdr:rowOff>
        </xdr:to>
        <xdr:sp macro="" textlink="">
          <xdr:nvSpPr>
            <xdr:cNvPr id="70412" name="Check Box 1804" hidden="1">
              <a:extLst>
                <a:ext uri="{63B3BB69-23CF-44E3-9099-C40C66FF867C}">
                  <a14:compatExt spid="_x0000_s70412"/>
                </a:ext>
                <a:ext uri="{FF2B5EF4-FFF2-40B4-BE49-F238E27FC236}">
                  <a16:creationId xmlns:a16="http://schemas.microsoft.com/office/drawing/2014/main" id="{00000000-0008-0000-0600-00000C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138</xdr:row>
          <xdr:rowOff>0</xdr:rowOff>
        </xdr:from>
        <xdr:to>
          <xdr:col>1</xdr:col>
          <xdr:colOff>219075</xdr:colOff>
          <xdr:row>139</xdr:row>
          <xdr:rowOff>0</xdr:rowOff>
        </xdr:to>
        <xdr:sp macro="" textlink="">
          <xdr:nvSpPr>
            <xdr:cNvPr id="70414" name="Check Box 1806" hidden="1">
              <a:extLst>
                <a:ext uri="{63B3BB69-23CF-44E3-9099-C40C66FF867C}">
                  <a14:compatExt spid="_x0000_s70414"/>
                </a:ext>
                <a:ext uri="{FF2B5EF4-FFF2-40B4-BE49-F238E27FC236}">
                  <a16:creationId xmlns:a16="http://schemas.microsoft.com/office/drawing/2014/main" id="{00000000-0008-0000-0600-00000E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140</xdr:row>
          <xdr:rowOff>0</xdr:rowOff>
        </xdr:from>
        <xdr:to>
          <xdr:col>2</xdr:col>
          <xdr:colOff>219075</xdr:colOff>
          <xdr:row>141</xdr:row>
          <xdr:rowOff>0</xdr:rowOff>
        </xdr:to>
        <xdr:sp macro="" textlink="">
          <xdr:nvSpPr>
            <xdr:cNvPr id="70415" name="Check Box 1807" hidden="1">
              <a:extLst>
                <a:ext uri="{63B3BB69-23CF-44E3-9099-C40C66FF867C}">
                  <a14:compatExt spid="_x0000_s70415"/>
                </a:ext>
                <a:ext uri="{FF2B5EF4-FFF2-40B4-BE49-F238E27FC236}">
                  <a16:creationId xmlns:a16="http://schemas.microsoft.com/office/drawing/2014/main" id="{00000000-0008-0000-0600-00000F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142</xdr:row>
          <xdr:rowOff>0</xdr:rowOff>
        </xdr:from>
        <xdr:to>
          <xdr:col>3</xdr:col>
          <xdr:colOff>219075</xdr:colOff>
          <xdr:row>143</xdr:row>
          <xdr:rowOff>0</xdr:rowOff>
        </xdr:to>
        <xdr:sp macro="" textlink="">
          <xdr:nvSpPr>
            <xdr:cNvPr id="70416" name="Check Box 1808" hidden="1">
              <a:extLst>
                <a:ext uri="{63B3BB69-23CF-44E3-9099-C40C66FF867C}">
                  <a14:compatExt spid="_x0000_s70416"/>
                </a:ext>
                <a:ext uri="{FF2B5EF4-FFF2-40B4-BE49-F238E27FC236}">
                  <a16:creationId xmlns:a16="http://schemas.microsoft.com/office/drawing/2014/main" id="{00000000-0008-0000-0600-000010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144</xdr:row>
          <xdr:rowOff>0</xdr:rowOff>
        </xdr:from>
        <xdr:to>
          <xdr:col>4</xdr:col>
          <xdr:colOff>219075</xdr:colOff>
          <xdr:row>145</xdr:row>
          <xdr:rowOff>0</xdr:rowOff>
        </xdr:to>
        <xdr:sp macro="" textlink="">
          <xdr:nvSpPr>
            <xdr:cNvPr id="70417" name="Check Box 1809" hidden="1">
              <a:extLst>
                <a:ext uri="{63B3BB69-23CF-44E3-9099-C40C66FF867C}">
                  <a14:compatExt spid="_x0000_s70417"/>
                </a:ext>
                <a:ext uri="{FF2B5EF4-FFF2-40B4-BE49-F238E27FC236}">
                  <a16:creationId xmlns:a16="http://schemas.microsoft.com/office/drawing/2014/main" id="{00000000-0008-0000-0600-000011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146</xdr:row>
          <xdr:rowOff>0</xdr:rowOff>
        </xdr:from>
        <xdr:to>
          <xdr:col>5</xdr:col>
          <xdr:colOff>219075</xdr:colOff>
          <xdr:row>147</xdr:row>
          <xdr:rowOff>0</xdr:rowOff>
        </xdr:to>
        <xdr:sp macro="" textlink="">
          <xdr:nvSpPr>
            <xdr:cNvPr id="70418" name="Check Box 1810" hidden="1">
              <a:extLst>
                <a:ext uri="{63B3BB69-23CF-44E3-9099-C40C66FF867C}">
                  <a14:compatExt spid="_x0000_s70418"/>
                </a:ext>
                <a:ext uri="{FF2B5EF4-FFF2-40B4-BE49-F238E27FC236}">
                  <a16:creationId xmlns:a16="http://schemas.microsoft.com/office/drawing/2014/main" id="{00000000-0008-0000-0600-000012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124</xdr:row>
          <xdr:rowOff>0</xdr:rowOff>
        </xdr:from>
        <xdr:to>
          <xdr:col>1</xdr:col>
          <xdr:colOff>219075</xdr:colOff>
          <xdr:row>125</xdr:row>
          <xdr:rowOff>0</xdr:rowOff>
        </xdr:to>
        <xdr:sp macro="" textlink="">
          <xdr:nvSpPr>
            <xdr:cNvPr id="70420" name="Check Box 1812" hidden="1">
              <a:extLst>
                <a:ext uri="{63B3BB69-23CF-44E3-9099-C40C66FF867C}">
                  <a14:compatExt spid="_x0000_s70420"/>
                </a:ext>
                <a:ext uri="{FF2B5EF4-FFF2-40B4-BE49-F238E27FC236}">
                  <a16:creationId xmlns:a16="http://schemas.microsoft.com/office/drawing/2014/main" id="{00000000-0008-0000-0600-000014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1</xdr:col>
          <xdr:colOff>219075</xdr:colOff>
          <xdr:row>111</xdr:row>
          <xdr:rowOff>0</xdr:rowOff>
        </xdr:to>
        <xdr:sp macro="" textlink="">
          <xdr:nvSpPr>
            <xdr:cNvPr id="70421" name="Check Box 1813" hidden="1">
              <a:extLst>
                <a:ext uri="{63B3BB69-23CF-44E3-9099-C40C66FF867C}">
                  <a14:compatExt spid="_x0000_s70421"/>
                </a:ext>
                <a:ext uri="{FF2B5EF4-FFF2-40B4-BE49-F238E27FC236}">
                  <a16:creationId xmlns:a16="http://schemas.microsoft.com/office/drawing/2014/main" id="{00000000-0008-0000-0600-000015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112</xdr:row>
          <xdr:rowOff>0</xdr:rowOff>
        </xdr:from>
        <xdr:to>
          <xdr:col>2</xdr:col>
          <xdr:colOff>219075</xdr:colOff>
          <xdr:row>113</xdr:row>
          <xdr:rowOff>0</xdr:rowOff>
        </xdr:to>
        <xdr:sp macro="" textlink="">
          <xdr:nvSpPr>
            <xdr:cNvPr id="70422" name="Check Box 1814" hidden="1">
              <a:extLst>
                <a:ext uri="{63B3BB69-23CF-44E3-9099-C40C66FF867C}">
                  <a14:compatExt spid="_x0000_s70422"/>
                </a:ext>
                <a:ext uri="{FF2B5EF4-FFF2-40B4-BE49-F238E27FC236}">
                  <a16:creationId xmlns:a16="http://schemas.microsoft.com/office/drawing/2014/main" id="{00000000-0008-0000-0600-000016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114</xdr:row>
          <xdr:rowOff>0</xdr:rowOff>
        </xdr:from>
        <xdr:to>
          <xdr:col>3</xdr:col>
          <xdr:colOff>219075</xdr:colOff>
          <xdr:row>115</xdr:row>
          <xdr:rowOff>0</xdr:rowOff>
        </xdr:to>
        <xdr:sp macro="" textlink="">
          <xdr:nvSpPr>
            <xdr:cNvPr id="70423" name="Check Box 1815" hidden="1">
              <a:extLst>
                <a:ext uri="{63B3BB69-23CF-44E3-9099-C40C66FF867C}">
                  <a14:compatExt spid="_x0000_s70423"/>
                </a:ext>
                <a:ext uri="{FF2B5EF4-FFF2-40B4-BE49-F238E27FC236}">
                  <a16:creationId xmlns:a16="http://schemas.microsoft.com/office/drawing/2014/main" id="{00000000-0008-0000-0600-000017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4</xdr:col>
          <xdr:colOff>219075</xdr:colOff>
          <xdr:row>117</xdr:row>
          <xdr:rowOff>0</xdr:rowOff>
        </xdr:to>
        <xdr:sp macro="" textlink="">
          <xdr:nvSpPr>
            <xdr:cNvPr id="70424" name="Check Box 1816" hidden="1">
              <a:extLst>
                <a:ext uri="{63B3BB69-23CF-44E3-9099-C40C66FF867C}">
                  <a14:compatExt spid="_x0000_s70424"/>
                </a:ext>
                <a:ext uri="{FF2B5EF4-FFF2-40B4-BE49-F238E27FC236}">
                  <a16:creationId xmlns:a16="http://schemas.microsoft.com/office/drawing/2014/main" id="{00000000-0008-0000-0600-000018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5</xdr:col>
          <xdr:colOff>219075</xdr:colOff>
          <xdr:row>119</xdr:row>
          <xdr:rowOff>0</xdr:rowOff>
        </xdr:to>
        <xdr:sp macro="" textlink="">
          <xdr:nvSpPr>
            <xdr:cNvPr id="70425" name="Check Box 1817" hidden="1">
              <a:extLst>
                <a:ext uri="{63B3BB69-23CF-44E3-9099-C40C66FF867C}">
                  <a14:compatExt spid="_x0000_s70425"/>
                </a:ext>
                <a:ext uri="{FF2B5EF4-FFF2-40B4-BE49-F238E27FC236}">
                  <a16:creationId xmlns:a16="http://schemas.microsoft.com/office/drawing/2014/main" id="{00000000-0008-0000-0600-000019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120</xdr:row>
          <xdr:rowOff>0</xdr:rowOff>
        </xdr:from>
        <xdr:to>
          <xdr:col>6</xdr:col>
          <xdr:colOff>219075</xdr:colOff>
          <xdr:row>121</xdr:row>
          <xdr:rowOff>0</xdr:rowOff>
        </xdr:to>
        <xdr:sp macro="" textlink="">
          <xdr:nvSpPr>
            <xdr:cNvPr id="70426" name="Check Box 1818" hidden="1">
              <a:extLst>
                <a:ext uri="{63B3BB69-23CF-44E3-9099-C40C66FF867C}">
                  <a14:compatExt spid="_x0000_s70426"/>
                </a:ext>
                <a:ext uri="{FF2B5EF4-FFF2-40B4-BE49-F238E27FC236}">
                  <a16:creationId xmlns:a16="http://schemas.microsoft.com/office/drawing/2014/main" id="{00000000-0008-0000-0600-00001A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95</xdr:row>
          <xdr:rowOff>0</xdr:rowOff>
        </xdr:from>
        <xdr:to>
          <xdr:col>1</xdr:col>
          <xdr:colOff>219075</xdr:colOff>
          <xdr:row>96</xdr:row>
          <xdr:rowOff>0</xdr:rowOff>
        </xdr:to>
        <xdr:sp macro="" textlink="">
          <xdr:nvSpPr>
            <xdr:cNvPr id="70427" name="Check Box 1819" hidden="1">
              <a:extLst>
                <a:ext uri="{63B3BB69-23CF-44E3-9099-C40C66FF867C}">
                  <a14:compatExt spid="_x0000_s70427"/>
                </a:ext>
                <a:ext uri="{FF2B5EF4-FFF2-40B4-BE49-F238E27FC236}">
                  <a16:creationId xmlns:a16="http://schemas.microsoft.com/office/drawing/2014/main" id="{00000000-0008-0000-0600-00001B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97</xdr:row>
          <xdr:rowOff>0</xdr:rowOff>
        </xdr:from>
        <xdr:to>
          <xdr:col>2</xdr:col>
          <xdr:colOff>219075</xdr:colOff>
          <xdr:row>98</xdr:row>
          <xdr:rowOff>0</xdr:rowOff>
        </xdr:to>
        <xdr:sp macro="" textlink="">
          <xdr:nvSpPr>
            <xdr:cNvPr id="70428" name="Check Box 1820" hidden="1">
              <a:extLst>
                <a:ext uri="{63B3BB69-23CF-44E3-9099-C40C66FF867C}">
                  <a14:compatExt spid="_x0000_s70428"/>
                </a:ext>
                <a:ext uri="{FF2B5EF4-FFF2-40B4-BE49-F238E27FC236}">
                  <a16:creationId xmlns:a16="http://schemas.microsoft.com/office/drawing/2014/main" id="{00000000-0008-0000-0600-00001C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99</xdr:row>
          <xdr:rowOff>0</xdr:rowOff>
        </xdr:from>
        <xdr:to>
          <xdr:col>3</xdr:col>
          <xdr:colOff>219075</xdr:colOff>
          <xdr:row>100</xdr:row>
          <xdr:rowOff>0</xdr:rowOff>
        </xdr:to>
        <xdr:sp macro="" textlink="">
          <xdr:nvSpPr>
            <xdr:cNvPr id="70429" name="Check Box 1821" hidden="1">
              <a:extLst>
                <a:ext uri="{63B3BB69-23CF-44E3-9099-C40C66FF867C}">
                  <a14:compatExt spid="_x0000_s70429"/>
                </a:ext>
                <a:ext uri="{FF2B5EF4-FFF2-40B4-BE49-F238E27FC236}">
                  <a16:creationId xmlns:a16="http://schemas.microsoft.com/office/drawing/2014/main" id="{00000000-0008-0000-0600-00001D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101</xdr:row>
          <xdr:rowOff>0</xdr:rowOff>
        </xdr:from>
        <xdr:to>
          <xdr:col>4</xdr:col>
          <xdr:colOff>219075</xdr:colOff>
          <xdr:row>102</xdr:row>
          <xdr:rowOff>0</xdr:rowOff>
        </xdr:to>
        <xdr:sp macro="" textlink="">
          <xdr:nvSpPr>
            <xdr:cNvPr id="70430" name="Check Box 1822" hidden="1">
              <a:extLst>
                <a:ext uri="{63B3BB69-23CF-44E3-9099-C40C66FF867C}">
                  <a14:compatExt spid="_x0000_s70430"/>
                </a:ext>
                <a:ext uri="{FF2B5EF4-FFF2-40B4-BE49-F238E27FC236}">
                  <a16:creationId xmlns:a16="http://schemas.microsoft.com/office/drawing/2014/main" id="{00000000-0008-0000-0600-00001E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103</xdr:row>
          <xdr:rowOff>0</xdr:rowOff>
        </xdr:from>
        <xdr:to>
          <xdr:col>5</xdr:col>
          <xdr:colOff>219075</xdr:colOff>
          <xdr:row>104</xdr:row>
          <xdr:rowOff>0</xdr:rowOff>
        </xdr:to>
        <xdr:sp macro="" textlink="">
          <xdr:nvSpPr>
            <xdr:cNvPr id="70431" name="Check Box 1823" hidden="1">
              <a:extLst>
                <a:ext uri="{63B3BB69-23CF-44E3-9099-C40C66FF867C}">
                  <a14:compatExt spid="_x0000_s70431"/>
                </a:ext>
                <a:ext uri="{FF2B5EF4-FFF2-40B4-BE49-F238E27FC236}">
                  <a16:creationId xmlns:a16="http://schemas.microsoft.com/office/drawing/2014/main" id="{00000000-0008-0000-0600-00001F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105</xdr:row>
          <xdr:rowOff>0</xdr:rowOff>
        </xdr:from>
        <xdr:to>
          <xdr:col>6</xdr:col>
          <xdr:colOff>219075</xdr:colOff>
          <xdr:row>106</xdr:row>
          <xdr:rowOff>0</xdr:rowOff>
        </xdr:to>
        <xdr:sp macro="" textlink="">
          <xdr:nvSpPr>
            <xdr:cNvPr id="70432" name="Check Box 1824" hidden="1">
              <a:extLst>
                <a:ext uri="{63B3BB69-23CF-44E3-9099-C40C66FF867C}">
                  <a14:compatExt spid="_x0000_s70432"/>
                </a:ext>
                <a:ext uri="{FF2B5EF4-FFF2-40B4-BE49-F238E27FC236}">
                  <a16:creationId xmlns:a16="http://schemas.microsoft.com/office/drawing/2014/main" id="{00000000-0008-0000-0600-000020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81</xdr:row>
          <xdr:rowOff>0</xdr:rowOff>
        </xdr:from>
        <xdr:to>
          <xdr:col>1</xdr:col>
          <xdr:colOff>219075</xdr:colOff>
          <xdr:row>82</xdr:row>
          <xdr:rowOff>0</xdr:rowOff>
        </xdr:to>
        <xdr:sp macro="" textlink="">
          <xdr:nvSpPr>
            <xdr:cNvPr id="70433" name="Check Box 1825" hidden="1">
              <a:extLst>
                <a:ext uri="{63B3BB69-23CF-44E3-9099-C40C66FF867C}">
                  <a14:compatExt spid="_x0000_s70433"/>
                </a:ext>
                <a:ext uri="{FF2B5EF4-FFF2-40B4-BE49-F238E27FC236}">
                  <a16:creationId xmlns:a16="http://schemas.microsoft.com/office/drawing/2014/main" id="{00000000-0008-0000-0600-000021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83</xdr:row>
          <xdr:rowOff>0</xdr:rowOff>
        </xdr:from>
        <xdr:to>
          <xdr:col>2</xdr:col>
          <xdr:colOff>219075</xdr:colOff>
          <xdr:row>84</xdr:row>
          <xdr:rowOff>0</xdr:rowOff>
        </xdr:to>
        <xdr:sp macro="" textlink="">
          <xdr:nvSpPr>
            <xdr:cNvPr id="70434" name="Check Box 1826" hidden="1">
              <a:extLst>
                <a:ext uri="{63B3BB69-23CF-44E3-9099-C40C66FF867C}">
                  <a14:compatExt spid="_x0000_s70434"/>
                </a:ext>
                <a:ext uri="{FF2B5EF4-FFF2-40B4-BE49-F238E27FC236}">
                  <a16:creationId xmlns:a16="http://schemas.microsoft.com/office/drawing/2014/main" id="{00000000-0008-0000-0600-000022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85</xdr:row>
          <xdr:rowOff>0</xdr:rowOff>
        </xdr:from>
        <xdr:to>
          <xdr:col>3</xdr:col>
          <xdr:colOff>219075</xdr:colOff>
          <xdr:row>86</xdr:row>
          <xdr:rowOff>0</xdr:rowOff>
        </xdr:to>
        <xdr:sp macro="" textlink="">
          <xdr:nvSpPr>
            <xdr:cNvPr id="70435" name="Check Box 1827" hidden="1">
              <a:extLst>
                <a:ext uri="{63B3BB69-23CF-44E3-9099-C40C66FF867C}">
                  <a14:compatExt spid="_x0000_s70435"/>
                </a:ext>
                <a:ext uri="{FF2B5EF4-FFF2-40B4-BE49-F238E27FC236}">
                  <a16:creationId xmlns:a16="http://schemas.microsoft.com/office/drawing/2014/main" id="{00000000-0008-0000-0600-000023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0</xdr:rowOff>
        </xdr:from>
        <xdr:to>
          <xdr:col>4</xdr:col>
          <xdr:colOff>219075</xdr:colOff>
          <xdr:row>88</xdr:row>
          <xdr:rowOff>0</xdr:rowOff>
        </xdr:to>
        <xdr:sp macro="" textlink="">
          <xdr:nvSpPr>
            <xdr:cNvPr id="70436" name="Check Box 1828" hidden="1">
              <a:extLst>
                <a:ext uri="{63B3BB69-23CF-44E3-9099-C40C66FF867C}">
                  <a14:compatExt spid="_x0000_s70436"/>
                </a:ext>
                <a:ext uri="{FF2B5EF4-FFF2-40B4-BE49-F238E27FC236}">
                  <a16:creationId xmlns:a16="http://schemas.microsoft.com/office/drawing/2014/main" id="{00000000-0008-0000-0600-000024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89</xdr:row>
          <xdr:rowOff>0</xdr:rowOff>
        </xdr:from>
        <xdr:to>
          <xdr:col>5</xdr:col>
          <xdr:colOff>219075</xdr:colOff>
          <xdr:row>90</xdr:row>
          <xdr:rowOff>0</xdr:rowOff>
        </xdr:to>
        <xdr:sp macro="" textlink="">
          <xdr:nvSpPr>
            <xdr:cNvPr id="70437" name="Check Box 1829" hidden="1">
              <a:extLst>
                <a:ext uri="{63B3BB69-23CF-44E3-9099-C40C66FF867C}">
                  <a14:compatExt spid="_x0000_s70437"/>
                </a:ext>
                <a:ext uri="{FF2B5EF4-FFF2-40B4-BE49-F238E27FC236}">
                  <a16:creationId xmlns:a16="http://schemas.microsoft.com/office/drawing/2014/main" id="{00000000-0008-0000-0600-000025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91</xdr:row>
          <xdr:rowOff>0</xdr:rowOff>
        </xdr:from>
        <xdr:to>
          <xdr:col>6</xdr:col>
          <xdr:colOff>219075</xdr:colOff>
          <xdr:row>92</xdr:row>
          <xdr:rowOff>0</xdr:rowOff>
        </xdr:to>
        <xdr:sp macro="" textlink="">
          <xdr:nvSpPr>
            <xdr:cNvPr id="70438" name="Check Box 1830" hidden="1">
              <a:extLst>
                <a:ext uri="{63B3BB69-23CF-44E3-9099-C40C66FF867C}">
                  <a14:compatExt spid="_x0000_s70438"/>
                </a:ext>
                <a:ext uri="{FF2B5EF4-FFF2-40B4-BE49-F238E27FC236}">
                  <a16:creationId xmlns:a16="http://schemas.microsoft.com/office/drawing/2014/main" id="{00000000-0008-0000-0600-000026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1</xdr:col>
          <xdr:colOff>219075</xdr:colOff>
          <xdr:row>68</xdr:row>
          <xdr:rowOff>0</xdr:rowOff>
        </xdr:to>
        <xdr:sp macro="" textlink="">
          <xdr:nvSpPr>
            <xdr:cNvPr id="70439" name="Check Box 1831" hidden="1">
              <a:extLst>
                <a:ext uri="{63B3BB69-23CF-44E3-9099-C40C66FF867C}">
                  <a14:compatExt spid="_x0000_s70439"/>
                </a:ext>
                <a:ext uri="{FF2B5EF4-FFF2-40B4-BE49-F238E27FC236}">
                  <a16:creationId xmlns:a16="http://schemas.microsoft.com/office/drawing/2014/main" id="{00000000-0008-0000-0600-000027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1</xdr:col>
          <xdr:colOff>219075</xdr:colOff>
          <xdr:row>54</xdr:row>
          <xdr:rowOff>0</xdr:rowOff>
        </xdr:to>
        <xdr:sp macro="" textlink="">
          <xdr:nvSpPr>
            <xdr:cNvPr id="70440" name="Check Box 1832" hidden="1">
              <a:extLst>
                <a:ext uri="{63B3BB69-23CF-44E3-9099-C40C66FF867C}">
                  <a14:compatExt spid="_x0000_s70440"/>
                </a:ext>
                <a:ext uri="{FF2B5EF4-FFF2-40B4-BE49-F238E27FC236}">
                  <a16:creationId xmlns:a16="http://schemas.microsoft.com/office/drawing/2014/main" id="{00000000-0008-0000-0600-000028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2</xdr:col>
          <xdr:colOff>219075</xdr:colOff>
          <xdr:row>56</xdr:row>
          <xdr:rowOff>0</xdr:rowOff>
        </xdr:to>
        <xdr:sp macro="" textlink="">
          <xdr:nvSpPr>
            <xdr:cNvPr id="70441" name="Check Box 1833" hidden="1">
              <a:extLst>
                <a:ext uri="{63B3BB69-23CF-44E3-9099-C40C66FF867C}">
                  <a14:compatExt spid="_x0000_s70441"/>
                </a:ext>
                <a:ext uri="{FF2B5EF4-FFF2-40B4-BE49-F238E27FC236}">
                  <a16:creationId xmlns:a16="http://schemas.microsoft.com/office/drawing/2014/main" id="{00000000-0008-0000-0600-000029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57</xdr:row>
          <xdr:rowOff>0</xdr:rowOff>
        </xdr:from>
        <xdr:to>
          <xdr:col>3</xdr:col>
          <xdr:colOff>219075</xdr:colOff>
          <xdr:row>58</xdr:row>
          <xdr:rowOff>0</xdr:rowOff>
        </xdr:to>
        <xdr:sp macro="" textlink="">
          <xdr:nvSpPr>
            <xdr:cNvPr id="70442" name="Check Box 1834" hidden="1">
              <a:extLst>
                <a:ext uri="{63B3BB69-23CF-44E3-9099-C40C66FF867C}">
                  <a14:compatExt spid="_x0000_s70442"/>
                </a:ext>
                <a:ext uri="{FF2B5EF4-FFF2-40B4-BE49-F238E27FC236}">
                  <a16:creationId xmlns:a16="http://schemas.microsoft.com/office/drawing/2014/main" id="{00000000-0008-0000-0600-00002A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0</xdr:rowOff>
        </xdr:from>
        <xdr:to>
          <xdr:col>4</xdr:col>
          <xdr:colOff>219075</xdr:colOff>
          <xdr:row>60</xdr:row>
          <xdr:rowOff>0</xdr:rowOff>
        </xdr:to>
        <xdr:sp macro="" textlink="">
          <xdr:nvSpPr>
            <xdr:cNvPr id="70443" name="Check Box 1835" hidden="1">
              <a:extLst>
                <a:ext uri="{63B3BB69-23CF-44E3-9099-C40C66FF867C}">
                  <a14:compatExt spid="_x0000_s70443"/>
                </a:ext>
                <a:ext uri="{FF2B5EF4-FFF2-40B4-BE49-F238E27FC236}">
                  <a16:creationId xmlns:a16="http://schemas.microsoft.com/office/drawing/2014/main" id="{00000000-0008-0000-0600-00002B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61</xdr:row>
          <xdr:rowOff>0</xdr:rowOff>
        </xdr:from>
        <xdr:to>
          <xdr:col>5</xdr:col>
          <xdr:colOff>219075</xdr:colOff>
          <xdr:row>62</xdr:row>
          <xdr:rowOff>0</xdr:rowOff>
        </xdr:to>
        <xdr:sp macro="" textlink="">
          <xdr:nvSpPr>
            <xdr:cNvPr id="70444" name="Check Box 1836" hidden="1">
              <a:extLst>
                <a:ext uri="{63B3BB69-23CF-44E3-9099-C40C66FF867C}">
                  <a14:compatExt spid="_x0000_s70444"/>
                </a:ext>
                <a:ext uri="{FF2B5EF4-FFF2-40B4-BE49-F238E27FC236}">
                  <a16:creationId xmlns:a16="http://schemas.microsoft.com/office/drawing/2014/main" id="{00000000-0008-0000-0600-00002C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63</xdr:row>
          <xdr:rowOff>0</xdr:rowOff>
        </xdr:from>
        <xdr:to>
          <xdr:col>6</xdr:col>
          <xdr:colOff>219075</xdr:colOff>
          <xdr:row>64</xdr:row>
          <xdr:rowOff>0</xdr:rowOff>
        </xdr:to>
        <xdr:sp macro="" textlink="">
          <xdr:nvSpPr>
            <xdr:cNvPr id="70445" name="Check Box 1837" hidden="1">
              <a:extLst>
                <a:ext uri="{63B3BB69-23CF-44E3-9099-C40C66FF867C}">
                  <a14:compatExt spid="_x0000_s70445"/>
                </a:ext>
                <a:ext uri="{FF2B5EF4-FFF2-40B4-BE49-F238E27FC236}">
                  <a16:creationId xmlns:a16="http://schemas.microsoft.com/office/drawing/2014/main" id="{00000000-0008-0000-0600-00002D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148</xdr:row>
          <xdr:rowOff>0</xdr:rowOff>
        </xdr:from>
        <xdr:to>
          <xdr:col>6</xdr:col>
          <xdr:colOff>219075</xdr:colOff>
          <xdr:row>149</xdr:row>
          <xdr:rowOff>0</xdr:rowOff>
        </xdr:to>
        <xdr:sp macro="" textlink="">
          <xdr:nvSpPr>
            <xdr:cNvPr id="70446" name="Check Box 1838" hidden="1">
              <a:extLst>
                <a:ext uri="{63B3BB69-23CF-44E3-9099-C40C66FF867C}">
                  <a14:compatExt spid="_x0000_s70446"/>
                </a:ext>
                <a:ext uri="{FF2B5EF4-FFF2-40B4-BE49-F238E27FC236}">
                  <a16:creationId xmlns:a16="http://schemas.microsoft.com/office/drawing/2014/main" id="{00000000-0008-0000-0600-00002E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219075</xdr:colOff>
          <xdr:row>20</xdr:row>
          <xdr:rowOff>0</xdr:rowOff>
        </xdr:to>
        <xdr:sp macro="" textlink="">
          <xdr:nvSpPr>
            <xdr:cNvPr id="70453" name="Check Box 1845" hidden="1">
              <a:extLst>
                <a:ext uri="{63B3BB69-23CF-44E3-9099-C40C66FF867C}">
                  <a14:compatExt spid="_x0000_s70453"/>
                </a:ext>
                <a:ext uri="{FF2B5EF4-FFF2-40B4-BE49-F238E27FC236}">
                  <a16:creationId xmlns:a16="http://schemas.microsoft.com/office/drawing/2014/main" id="{00000000-0008-0000-0600-000035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219075</xdr:colOff>
          <xdr:row>20</xdr:row>
          <xdr:rowOff>0</xdr:rowOff>
        </xdr:to>
        <xdr:sp macro="" textlink="">
          <xdr:nvSpPr>
            <xdr:cNvPr id="70454" name="Check Box 1846" hidden="1">
              <a:extLst>
                <a:ext uri="{63B3BB69-23CF-44E3-9099-C40C66FF867C}">
                  <a14:compatExt spid="_x0000_s70454"/>
                </a:ext>
                <a:ext uri="{FF2B5EF4-FFF2-40B4-BE49-F238E27FC236}">
                  <a16:creationId xmlns:a16="http://schemas.microsoft.com/office/drawing/2014/main" id="{00000000-0008-0000-0600-000036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4</xdr:col>
          <xdr:colOff>219075</xdr:colOff>
          <xdr:row>20</xdr:row>
          <xdr:rowOff>0</xdr:rowOff>
        </xdr:to>
        <xdr:sp macro="" textlink="">
          <xdr:nvSpPr>
            <xdr:cNvPr id="70455" name="Check Box 1847" hidden="1">
              <a:extLst>
                <a:ext uri="{63B3BB69-23CF-44E3-9099-C40C66FF867C}">
                  <a14:compatExt spid="_x0000_s70455"/>
                </a:ext>
                <a:ext uri="{FF2B5EF4-FFF2-40B4-BE49-F238E27FC236}">
                  <a16:creationId xmlns:a16="http://schemas.microsoft.com/office/drawing/2014/main" id="{00000000-0008-0000-0600-000037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5</xdr:col>
          <xdr:colOff>219075</xdr:colOff>
          <xdr:row>20</xdr:row>
          <xdr:rowOff>0</xdr:rowOff>
        </xdr:to>
        <xdr:sp macro="" textlink="">
          <xdr:nvSpPr>
            <xdr:cNvPr id="70456" name="Check Box 1848" hidden="1">
              <a:extLst>
                <a:ext uri="{63B3BB69-23CF-44E3-9099-C40C66FF867C}">
                  <a14:compatExt spid="_x0000_s70456"/>
                </a:ext>
                <a:ext uri="{FF2B5EF4-FFF2-40B4-BE49-F238E27FC236}">
                  <a16:creationId xmlns:a16="http://schemas.microsoft.com/office/drawing/2014/main" id="{00000000-0008-0000-0600-000038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0</xdr:rowOff>
        </xdr:from>
        <xdr:to>
          <xdr:col>6</xdr:col>
          <xdr:colOff>219075</xdr:colOff>
          <xdr:row>20</xdr:row>
          <xdr:rowOff>0</xdr:rowOff>
        </xdr:to>
        <xdr:sp macro="" textlink="">
          <xdr:nvSpPr>
            <xdr:cNvPr id="70457" name="Check Box 1849" hidden="1">
              <a:extLst>
                <a:ext uri="{63B3BB69-23CF-44E3-9099-C40C66FF867C}">
                  <a14:compatExt spid="_x0000_s70457"/>
                </a:ext>
                <a:ext uri="{FF2B5EF4-FFF2-40B4-BE49-F238E27FC236}">
                  <a16:creationId xmlns:a16="http://schemas.microsoft.com/office/drawing/2014/main" id="{00000000-0008-0000-0600-000039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2</xdr:col>
          <xdr:colOff>219075</xdr:colOff>
          <xdr:row>70</xdr:row>
          <xdr:rowOff>0</xdr:rowOff>
        </xdr:to>
        <xdr:sp macro="" textlink="">
          <xdr:nvSpPr>
            <xdr:cNvPr id="70458" name="Check Box 1850" hidden="1">
              <a:extLst>
                <a:ext uri="{63B3BB69-23CF-44E3-9099-C40C66FF867C}">
                  <a14:compatExt spid="_x0000_s70458"/>
                </a:ext>
                <a:ext uri="{FF2B5EF4-FFF2-40B4-BE49-F238E27FC236}">
                  <a16:creationId xmlns:a16="http://schemas.microsoft.com/office/drawing/2014/main" id="{00000000-0008-0000-0600-00003A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71</xdr:row>
          <xdr:rowOff>0</xdr:rowOff>
        </xdr:from>
        <xdr:to>
          <xdr:col>3</xdr:col>
          <xdr:colOff>219075</xdr:colOff>
          <xdr:row>72</xdr:row>
          <xdr:rowOff>0</xdr:rowOff>
        </xdr:to>
        <xdr:sp macro="" textlink="">
          <xdr:nvSpPr>
            <xdr:cNvPr id="70459" name="Check Box 1851" hidden="1">
              <a:extLst>
                <a:ext uri="{63B3BB69-23CF-44E3-9099-C40C66FF867C}">
                  <a14:compatExt spid="_x0000_s70459"/>
                </a:ext>
                <a:ext uri="{FF2B5EF4-FFF2-40B4-BE49-F238E27FC236}">
                  <a16:creationId xmlns:a16="http://schemas.microsoft.com/office/drawing/2014/main" id="{00000000-0008-0000-0600-00003B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219075</xdr:colOff>
          <xdr:row>74</xdr:row>
          <xdr:rowOff>0</xdr:rowOff>
        </xdr:to>
        <xdr:sp macro="" textlink="">
          <xdr:nvSpPr>
            <xdr:cNvPr id="70460" name="Check Box 1852" hidden="1">
              <a:extLst>
                <a:ext uri="{63B3BB69-23CF-44E3-9099-C40C66FF867C}">
                  <a14:compatExt spid="_x0000_s70460"/>
                </a:ext>
                <a:ext uri="{FF2B5EF4-FFF2-40B4-BE49-F238E27FC236}">
                  <a16:creationId xmlns:a16="http://schemas.microsoft.com/office/drawing/2014/main" id="{00000000-0008-0000-0600-00003C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75</xdr:row>
          <xdr:rowOff>0</xdr:rowOff>
        </xdr:from>
        <xdr:to>
          <xdr:col>5</xdr:col>
          <xdr:colOff>219075</xdr:colOff>
          <xdr:row>76</xdr:row>
          <xdr:rowOff>0</xdr:rowOff>
        </xdr:to>
        <xdr:sp macro="" textlink="">
          <xdr:nvSpPr>
            <xdr:cNvPr id="70461" name="Check Box 1853" hidden="1">
              <a:extLst>
                <a:ext uri="{63B3BB69-23CF-44E3-9099-C40C66FF867C}">
                  <a14:compatExt spid="_x0000_s70461"/>
                </a:ext>
                <a:ext uri="{FF2B5EF4-FFF2-40B4-BE49-F238E27FC236}">
                  <a16:creationId xmlns:a16="http://schemas.microsoft.com/office/drawing/2014/main" id="{00000000-0008-0000-0600-00003D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77</xdr:row>
          <xdr:rowOff>0</xdr:rowOff>
        </xdr:from>
        <xdr:to>
          <xdr:col>6</xdr:col>
          <xdr:colOff>219075</xdr:colOff>
          <xdr:row>78</xdr:row>
          <xdr:rowOff>0</xdr:rowOff>
        </xdr:to>
        <xdr:sp macro="" textlink="">
          <xdr:nvSpPr>
            <xdr:cNvPr id="70462" name="Check Box 1854" hidden="1">
              <a:extLst>
                <a:ext uri="{63B3BB69-23CF-44E3-9099-C40C66FF867C}">
                  <a14:compatExt spid="_x0000_s70462"/>
                </a:ext>
                <a:ext uri="{FF2B5EF4-FFF2-40B4-BE49-F238E27FC236}">
                  <a16:creationId xmlns:a16="http://schemas.microsoft.com/office/drawing/2014/main" id="{00000000-0008-0000-0600-00003E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126</xdr:row>
          <xdr:rowOff>0</xdr:rowOff>
        </xdr:from>
        <xdr:to>
          <xdr:col>2</xdr:col>
          <xdr:colOff>219075</xdr:colOff>
          <xdr:row>127</xdr:row>
          <xdr:rowOff>0</xdr:rowOff>
        </xdr:to>
        <xdr:sp macro="" textlink="">
          <xdr:nvSpPr>
            <xdr:cNvPr id="70463" name="Check Box 1855" hidden="1">
              <a:extLst>
                <a:ext uri="{63B3BB69-23CF-44E3-9099-C40C66FF867C}">
                  <a14:compatExt spid="_x0000_s70463"/>
                </a:ext>
                <a:ext uri="{FF2B5EF4-FFF2-40B4-BE49-F238E27FC236}">
                  <a16:creationId xmlns:a16="http://schemas.microsoft.com/office/drawing/2014/main" id="{00000000-0008-0000-0600-00003F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128</xdr:row>
          <xdr:rowOff>0</xdr:rowOff>
        </xdr:from>
        <xdr:to>
          <xdr:col>3</xdr:col>
          <xdr:colOff>219075</xdr:colOff>
          <xdr:row>129</xdr:row>
          <xdr:rowOff>0</xdr:rowOff>
        </xdr:to>
        <xdr:sp macro="" textlink="">
          <xdr:nvSpPr>
            <xdr:cNvPr id="70464" name="Check Box 1856" hidden="1">
              <a:extLst>
                <a:ext uri="{63B3BB69-23CF-44E3-9099-C40C66FF867C}">
                  <a14:compatExt spid="_x0000_s70464"/>
                </a:ext>
                <a:ext uri="{FF2B5EF4-FFF2-40B4-BE49-F238E27FC236}">
                  <a16:creationId xmlns:a16="http://schemas.microsoft.com/office/drawing/2014/main" id="{00000000-0008-0000-0600-000040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130</xdr:row>
          <xdr:rowOff>0</xdr:rowOff>
        </xdr:from>
        <xdr:to>
          <xdr:col>4</xdr:col>
          <xdr:colOff>219075</xdr:colOff>
          <xdr:row>131</xdr:row>
          <xdr:rowOff>0</xdr:rowOff>
        </xdr:to>
        <xdr:sp macro="" textlink="">
          <xdr:nvSpPr>
            <xdr:cNvPr id="70465" name="Check Box 1857" hidden="1">
              <a:extLst>
                <a:ext uri="{63B3BB69-23CF-44E3-9099-C40C66FF867C}">
                  <a14:compatExt spid="_x0000_s70465"/>
                </a:ext>
                <a:ext uri="{FF2B5EF4-FFF2-40B4-BE49-F238E27FC236}">
                  <a16:creationId xmlns:a16="http://schemas.microsoft.com/office/drawing/2014/main" id="{00000000-0008-0000-0600-000041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132</xdr:row>
          <xdr:rowOff>0</xdr:rowOff>
        </xdr:from>
        <xdr:to>
          <xdr:col>5</xdr:col>
          <xdr:colOff>219075</xdr:colOff>
          <xdr:row>133</xdr:row>
          <xdr:rowOff>0</xdr:rowOff>
        </xdr:to>
        <xdr:sp macro="" textlink="">
          <xdr:nvSpPr>
            <xdr:cNvPr id="70466" name="Check Box 1858" hidden="1">
              <a:extLst>
                <a:ext uri="{63B3BB69-23CF-44E3-9099-C40C66FF867C}">
                  <a14:compatExt spid="_x0000_s70466"/>
                </a:ext>
                <a:ext uri="{FF2B5EF4-FFF2-40B4-BE49-F238E27FC236}">
                  <a16:creationId xmlns:a16="http://schemas.microsoft.com/office/drawing/2014/main" id="{00000000-0008-0000-0600-000042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134</xdr:row>
          <xdr:rowOff>0</xdr:rowOff>
        </xdr:from>
        <xdr:to>
          <xdr:col>6</xdr:col>
          <xdr:colOff>219075</xdr:colOff>
          <xdr:row>135</xdr:row>
          <xdr:rowOff>0</xdr:rowOff>
        </xdr:to>
        <xdr:sp macro="" textlink="">
          <xdr:nvSpPr>
            <xdr:cNvPr id="70467" name="Check Box 1859" hidden="1">
              <a:extLst>
                <a:ext uri="{63B3BB69-23CF-44E3-9099-C40C66FF867C}">
                  <a14:compatExt spid="_x0000_s70467"/>
                </a:ext>
                <a:ext uri="{FF2B5EF4-FFF2-40B4-BE49-F238E27FC236}">
                  <a16:creationId xmlns:a16="http://schemas.microsoft.com/office/drawing/2014/main" id="{00000000-0008-0000-0600-000043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162</xdr:row>
          <xdr:rowOff>0</xdr:rowOff>
        </xdr:from>
        <xdr:to>
          <xdr:col>6</xdr:col>
          <xdr:colOff>219075</xdr:colOff>
          <xdr:row>163</xdr:row>
          <xdr:rowOff>0</xdr:rowOff>
        </xdr:to>
        <xdr:sp macro="" textlink="">
          <xdr:nvSpPr>
            <xdr:cNvPr id="70468" name="Check Box 1860" hidden="1">
              <a:extLst>
                <a:ext uri="{63B3BB69-23CF-44E3-9099-C40C66FF867C}">
                  <a14:compatExt spid="_x0000_s70468"/>
                </a:ext>
                <a:ext uri="{FF2B5EF4-FFF2-40B4-BE49-F238E27FC236}">
                  <a16:creationId xmlns:a16="http://schemas.microsoft.com/office/drawing/2014/main" id="{00000000-0008-0000-0600-000044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216</xdr:row>
          <xdr:rowOff>0</xdr:rowOff>
        </xdr:from>
        <xdr:to>
          <xdr:col>4</xdr:col>
          <xdr:colOff>219075</xdr:colOff>
          <xdr:row>217</xdr:row>
          <xdr:rowOff>0</xdr:rowOff>
        </xdr:to>
        <xdr:sp macro="" textlink="">
          <xdr:nvSpPr>
            <xdr:cNvPr id="70469" name="Check Box 1861" hidden="1">
              <a:extLst>
                <a:ext uri="{63B3BB69-23CF-44E3-9099-C40C66FF867C}">
                  <a14:compatExt spid="_x0000_s70469"/>
                </a:ext>
                <a:ext uri="{FF2B5EF4-FFF2-40B4-BE49-F238E27FC236}">
                  <a16:creationId xmlns:a16="http://schemas.microsoft.com/office/drawing/2014/main" id="{00000000-0008-0000-0600-000045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218</xdr:row>
          <xdr:rowOff>0</xdr:rowOff>
        </xdr:from>
        <xdr:to>
          <xdr:col>5</xdr:col>
          <xdr:colOff>219075</xdr:colOff>
          <xdr:row>219</xdr:row>
          <xdr:rowOff>0</xdr:rowOff>
        </xdr:to>
        <xdr:sp macro="" textlink="">
          <xdr:nvSpPr>
            <xdr:cNvPr id="70470" name="Check Box 1862" hidden="1">
              <a:extLst>
                <a:ext uri="{63B3BB69-23CF-44E3-9099-C40C66FF867C}">
                  <a14:compatExt spid="_x0000_s70470"/>
                </a:ext>
                <a:ext uri="{FF2B5EF4-FFF2-40B4-BE49-F238E27FC236}">
                  <a16:creationId xmlns:a16="http://schemas.microsoft.com/office/drawing/2014/main" id="{00000000-0008-0000-0600-000046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220</xdr:row>
          <xdr:rowOff>0</xdr:rowOff>
        </xdr:from>
        <xdr:to>
          <xdr:col>6</xdr:col>
          <xdr:colOff>219075</xdr:colOff>
          <xdr:row>221</xdr:row>
          <xdr:rowOff>0</xdr:rowOff>
        </xdr:to>
        <xdr:sp macro="" textlink="">
          <xdr:nvSpPr>
            <xdr:cNvPr id="70471" name="Check Box 1863" hidden="1">
              <a:extLst>
                <a:ext uri="{63B3BB69-23CF-44E3-9099-C40C66FF867C}">
                  <a14:compatExt spid="_x0000_s70471"/>
                </a:ext>
                <a:ext uri="{FF2B5EF4-FFF2-40B4-BE49-F238E27FC236}">
                  <a16:creationId xmlns:a16="http://schemas.microsoft.com/office/drawing/2014/main" id="{00000000-0008-0000-0600-000047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166</xdr:row>
          <xdr:rowOff>0</xdr:rowOff>
        </xdr:from>
        <xdr:to>
          <xdr:col>1</xdr:col>
          <xdr:colOff>219075</xdr:colOff>
          <xdr:row>167</xdr:row>
          <xdr:rowOff>0</xdr:rowOff>
        </xdr:to>
        <xdr:sp macro="" textlink="">
          <xdr:nvSpPr>
            <xdr:cNvPr id="70472" name="Check Box 1864" hidden="1">
              <a:extLst>
                <a:ext uri="{63B3BB69-23CF-44E3-9099-C40C66FF867C}">
                  <a14:compatExt spid="_x0000_s70472"/>
                </a:ext>
                <a:ext uri="{FF2B5EF4-FFF2-40B4-BE49-F238E27FC236}">
                  <a16:creationId xmlns:a16="http://schemas.microsoft.com/office/drawing/2014/main" id="{00000000-0008-0000-0600-000048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168</xdr:row>
          <xdr:rowOff>0</xdr:rowOff>
        </xdr:from>
        <xdr:to>
          <xdr:col>2</xdr:col>
          <xdr:colOff>219075</xdr:colOff>
          <xdr:row>169</xdr:row>
          <xdr:rowOff>0</xdr:rowOff>
        </xdr:to>
        <xdr:sp macro="" textlink="">
          <xdr:nvSpPr>
            <xdr:cNvPr id="70473" name="Check Box 1865" hidden="1">
              <a:extLst>
                <a:ext uri="{63B3BB69-23CF-44E3-9099-C40C66FF867C}">
                  <a14:compatExt spid="_x0000_s70473"/>
                </a:ext>
                <a:ext uri="{FF2B5EF4-FFF2-40B4-BE49-F238E27FC236}">
                  <a16:creationId xmlns:a16="http://schemas.microsoft.com/office/drawing/2014/main" id="{00000000-0008-0000-0600-000049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170</xdr:row>
          <xdr:rowOff>0</xdr:rowOff>
        </xdr:from>
        <xdr:to>
          <xdr:col>3</xdr:col>
          <xdr:colOff>219075</xdr:colOff>
          <xdr:row>171</xdr:row>
          <xdr:rowOff>0</xdr:rowOff>
        </xdr:to>
        <xdr:sp macro="" textlink="">
          <xdr:nvSpPr>
            <xdr:cNvPr id="70474" name="Check Box 1866" hidden="1">
              <a:extLst>
                <a:ext uri="{63B3BB69-23CF-44E3-9099-C40C66FF867C}">
                  <a14:compatExt spid="_x0000_s70474"/>
                </a:ext>
                <a:ext uri="{FF2B5EF4-FFF2-40B4-BE49-F238E27FC236}">
                  <a16:creationId xmlns:a16="http://schemas.microsoft.com/office/drawing/2014/main" id="{00000000-0008-0000-0600-00004A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172</xdr:row>
          <xdr:rowOff>0</xdr:rowOff>
        </xdr:from>
        <xdr:to>
          <xdr:col>4</xdr:col>
          <xdr:colOff>219075</xdr:colOff>
          <xdr:row>173</xdr:row>
          <xdr:rowOff>0</xdr:rowOff>
        </xdr:to>
        <xdr:sp macro="" textlink="">
          <xdr:nvSpPr>
            <xdr:cNvPr id="70475" name="Check Box 1867" hidden="1">
              <a:extLst>
                <a:ext uri="{63B3BB69-23CF-44E3-9099-C40C66FF867C}">
                  <a14:compatExt spid="_x0000_s70475"/>
                </a:ext>
                <a:ext uri="{FF2B5EF4-FFF2-40B4-BE49-F238E27FC236}">
                  <a16:creationId xmlns:a16="http://schemas.microsoft.com/office/drawing/2014/main" id="{00000000-0008-0000-0600-00004B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174</xdr:row>
          <xdr:rowOff>0</xdr:rowOff>
        </xdr:from>
        <xdr:to>
          <xdr:col>5</xdr:col>
          <xdr:colOff>219075</xdr:colOff>
          <xdr:row>175</xdr:row>
          <xdr:rowOff>0</xdr:rowOff>
        </xdr:to>
        <xdr:sp macro="" textlink="">
          <xdr:nvSpPr>
            <xdr:cNvPr id="70476" name="Check Box 1868" hidden="1">
              <a:extLst>
                <a:ext uri="{63B3BB69-23CF-44E3-9099-C40C66FF867C}">
                  <a14:compatExt spid="_x0000_s70476"/>
                </a:ext>
                <a:ext uri="{FF2B5EF4-FFF2-40B4-BE49-F238E27FC236}">
                  <a16:creationId xmlns:a16="http://schemas.microsoft.com/office/drawing/2014/main" id="{00000000-0008-0000-0600-00004C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176</xdr:row>
          <xdr:rowOff>0</xdr:rowOff>
        </xdr:from>
        <xdr:to>
          <xdr:col>6</xdr:col>
          <xdr:colOff>219075</xdr:colOff>
          <xdr:row>177</xdr:row>
          <xdr:rowOff>0</xdr:rowOff>
        </xdr:to>
        <xdr:sp macro="" textlink="">
          <xdr:nvSpPr>
            <xdr:cNvPr id="70477" name="Check Box 1869" hidden="1">
              <a:extLst>
                <a:ext uri="{63B3BB69-23CF-44E3-9099-C40C66FF867C}">
                  <a14:compatExt spid="_x0000_s70477"/>
                </a:ext>
                <a:ext uri="{FF2B5EF4-FFF2-40B4-BE49-F238E27FC236}">
                  <a16:creationId xmlns:a16="http://schemas.microsoft.com/office/drawing/2014/main" id="{00000000-0008-0000-0600-00004D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196</xdr:row>
          <xdr:rowOff>0</xdr:rowOff>
        </xdr:from>
        <xdr:to>
          <xdr:col>1</xdr:col>
          <xdr:colOff>219075</xdr:colOff>
          <xdr:row>197</xdr:row>
          <xdr:rowOff>0</xdr:rowOff>
        </xdr:to>
        <xdr:sp macro="" textlink="">
          <xdr:nvSpPr>
            <xdr:cNvPr id="70478" name="Check Box 1870" hidden="1">
              <a:extLst>
                <a:ext uri="{63B3BB69-23CF-44E3-9099-C40C66FF867C}">
                  <a14:compatExt spid="_x0000_s70478"/>
                </a:ext>
                <a:ext uri="{FF2B5EF4-FFF2-40B4-BE49-F238E27FC236}">
                  <a16:creationId xmlns:a16="http://schemas.microsoft.com/office/drawing/2014/main" id="{00000000-0008-0000-0600-00004E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198</xdr:row>
          <xdr:rowOff>0</xdr:rowOff>
        </xdr:from>
        <xdr:to>
          <xdr:col>2</xdr:col>
          <xdr:colOff>219075</xdr:colOff>
          <xdr:row>199</xdr:row>
          <xdr:rowOff>0</xdr:rowOff>
        </xdr:to>
        <xdr:sp macro="" textlink="">
          <xdr:nvSpPr>
            <xdr:cNvPr id="70479" name="Check Box 1871" hidden="1">
              <a:extLst>
                <a:ext uri="{63B3BB69-23CF-44E3-9099-C40C66FF867C}">
                  <a14:compatExt spid="_x0000_s70479"/>
                </a:ext>
                <a:ext uri="{FF2B5EF4-FFF2-40B4-BE49-F238E27FC236}">
                  <a16:creationId xmlns:a16="http://schemas.microsoft.com/office/drawing/2014/main" id="{00000000-0008-0000-0600-00004F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200</xdr:row>
          <xdr:rowOff>0</xdr:rowOff>
        </xdr:from>
        <xdr:to>
          <xdr:col>3</xdr:col>
          <xdr:colOff>219075</xdr:colOff>
          <xdr:row>201</xdr:row>
          <xdr:rowOff>0</xdr:rowOff>
        </xdr:to>
        <xdr:sp macro="" textlink="">
          <xdr:nvSpPr>
            <xdr:cNvPr id="70480" name="Check Box 1872" hidden="1">
              <a:extLst>
                <a:ext uri="{63B3BB69-23CF-44E3-9099-C40C66FF867C}">
                  <a14:compatExt spid="_x0000_s70480"/>
                </a:ext>
                <a:ext uri="{FF2B5EF4-FFF2-40B4-BE49-F238E27FC236}">
                  <a16:creationId xmlns:a16="http://schemas.microsoft.com/office/drawing/2014/main" id="{00000000-0008-0000-0600-000050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202</xdr:row>
          <xdr:rowOff>0</xdr:rowOff>
        </xdr:from>
        <xdr:to>
          <xdr:col>4</xdr:col>
          <xdr:colOff>219075</xdr:colOff>
          <xdr:row>203</xdr:row>
          <xdr:rowOff>0</xdr:rowOff>
        </xdr:to>
        <xdr:sp macro="" textlink="">
          <xdr:nvSpPr>
            <xdr:cNvPr id="70481" name="Check Box 1873" hidden="1">
              <a:extLst>
                <a:ext uri="{63B3BB69-23CF-44E3-9099-C40C66FF867C}">
                  <a14:compatExt spid="_x0000_s70481"/>
                </a:ext>
                <a:ext uri="{FF2B5EF4-FFF2-40B4-BE49-F238E27FC236}">
                  <a16:creationId xmlns:a16="http://schemas.microsoft.com/office/drawing/2014/main" id="{00000000-0008-0000-0600-000051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204</xdr:row>
          <xdr:rowOff>0</xdr:rowOff>
        </xdr:from>
        <xdr:to>
          <xdr:col>5</xdr:col>
          <xdr:colOff>219075</xdr:colOff>
          <xdr:row>205</xdr:row>
          <xdr:rowOff>0</xdr:rowOff>
        </xdr:to>
        <xdr:sp macro="" textlink="">
          <xdr:nvSpPr>
            <xdr:cNvPr id="70482" name="Check Box 1874" hidden="1">
              <a:extLst>
                <a:ext uri="{63B3BB69-23CF-44E3-9099-C40C66FF867C}">
                  <a14:compatExt spid="_x0000_s70482"/>
                </a:ext>
                <a:ext uri="{FF2B5EF4-FFF2-40B4-BE49-F238E27FC236}">
                  <a16:creationId xmlns:a16="http://schemas.microsoft.com/office/drawing/2014/main" id="{00000000-0008-0000-0600-000052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206</xdr:row>
          <xdr:rowOff>0</xdr:rowOff>
        </xdr:from>
        <xdr:to>
          <xdr:col>6</xdr:col>
          <xdr:colOff>219075</xdr:colOff>
          <xdr:row>207</xdr:row>
          <xdr:rowOff>0</xdr:rowOff>
        </xdr:to>
        <xdr:sp macro="" textlink="">
          <xdr:nvSpPr>
            <xdr:cNvPr id="70483" name="Check Box 1875" hidden="1">
              <a:extLst>
                <a:ext uri="{63B3BB69-23CF-44E3-9099-C40C66FF867C}">
                  <a14:compatExt spid="_x0000_s70483"/>
                </a:ext>
                <a:ext uri="{FF2B5EF4-FFF2-40B4-BE49-F238E27FC236}">
                  <a16:creationId xmlns:a16="http://schemas.microsoft.com/office/drawing/2014/main" id="{00000000-0008-0000-0600-000053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180</xdr:row>
          <xdr:rowOff>0</xdr:rowOff>
        </xdr:from>
        <xdr:to>
          <xdr:col>1</xdr:col>
          <xdr:colOff>219075</xdr:colOff>
          <xdr:row>181</xdr:row>
          <xdr:rowOff>0</xdr:rowOff>
        </xdr:to>
        <xdr:sp macro="" textlink="">
          <xdr:nvSpPr>
            <xdr:cNvPr id="70484" name="Check Box 1876" hidden="1">
              <a:extLst>
                <a:ext uri="{63B3BB69-23CF-44E3-9099-C40C66FF867C}">
                  <a14:compatExt spid="_x0000_s70484"/>
                </a:ext>
                <a:ext uri="{FF2B5EF4-FFF2-40B4-BE49-F238E27FC236}">
                  <a16:creationId xmlns:a16="http://schemas.microsoft.com/office/drawing/2014/main" id="{00000000-0008-0000-0600-000054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182</xdr:row>
          <xdr:rowOff>0</xdr:rowOff>
        </xdr:from>
        <xdr:to>
          <xdr:col>2</xdr:col>
          <xdr:colOff>219075</xdr:colOff>
          <xdr:row>183</xdr:row>
          <xdr:rowOff>0</xdr:rowOff>
        </xdr:to>
        <xdr:sp macro="" textlink="">
          <xdr:nvSpPr>
            <xdr:cNvPr id="70485" name="Check Box 1877" hidden="1">
              <a:extLst>
                <a:ext uri="{63B3BB69-23CF-44E3-9099-C40C66FF867C}">
                  <a14:compatExt spid="_x0000_s70485"/>
                </a:ext>
                <a:ext uri="{FF2B5EF4-FFF2-40B4-BE49-F238E27FC236}">
                  <a16:creationId xmlns:a16="http://schemas.microsoft.com/office/drawing/2014/main" id="{00000000-0008-0000-0600-000055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184</xdr:row>
          <xdr:rowOff>0</xdr:rowOff>
        </xdr:from>
        <xdr:to>
          <xdr:col>3</xdr:col>
          <xdr:colOff>219075</xdr:colOff>
          <xdr:row>185</xdr:row>
          <xdr:rowOff>0</xdr:rowOff>
        </xdr:to>
        <xdr:sp macro="" textlink="">
          <xdr:nvSpPr>
            <xdr:cNvPr id="70486" name="Check Box 1878" hidden="1">
              <a:extLst>
                <a:ext uri="{63B3BB69-23CF-44E3-9099-C40C66FF867C}">
                  <a14:compatExt spid="_x0000_s70486"/>
                </a:ext>
                <a:ext uri="{FF2B5EF4-FFF2-40B4-BE49-F238E27FC236}">
                  <a16:creationId xmlns:a16="http://schemas.microsoft.com/office/drawing/2014/main" id="{00000000-0008-0000-0600-000056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0</xdr:rowOff>
        </xdr:from>
        <xdr:to>
          <xdr:col>4</xdr:col>
          <xdr:colOff>219075</xdr:colOff>
          <xdr:row>187</xdr:row>
          <xdr:rowOff>0</xdr:rowOff>
        </xdr:to>
        <xdr:sp macro="" textlink="">
          <xdr:nvSpPr>
            <xdr:cNvPr id="70487" name="Check Box 1879" hidden="1">
              <a:extLst>
                <a:ext uri="{63B3BB69-23CF-44E3-9099-C40C66FF867C}">
                  <a14:compatExt spid="_x0000_s70487"/>
                </a:ext>
                <a:ext uri="{FF2B5EF4-FFF2-40B4-BE49-F238E27FC236}">
                  <a16:creationId xmlns:a16="http://schemas.microsoft.com/office/drawing/2014/main" id="{00000000-0008-0000-0600-000057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188</xdr:row>
          <xdr:rowOff>0</xdr:rowOff>
        </xdr:from>
        <xdr:to>
          <xdr:col>5</xdr:col>
          <xdr:colOff>219075</xdr:colOff>
          <xdr:row>189</xdr:row>
          <xdr:rowOff>0</xdr:rowOff>
        </xdr:to>
        <xdr:sp macro="" textlink="">
          <xdr:nvSpPr>
            <xdr:cNvPr id="70488" name="Check Box 1880" hidden="1">
              <a:extLst>
                <a:ext uri="{63B3BB69-23CF-44E3-9099-C40C66FF867C}">
                  <a14:compatExt spid="_x0000_s70488"/>
                </a:ext>
                <a:ext uri="{FF2B5EF4-FFF2-40B4-BE49-F238E27FC236}">
                  <a16:creationId xmlns:a16="http://schemas.microsoft.com/office/drawing/2014/main" id="{00000000-0008-0000-0600-000058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190</xdr:row>
          <xdr:rowOff>0</xdr:rowOff>
        </xdr:from>
        <xdr:to>
          <xdr:col>6</xdr:col>
          <xdr:colOff>219075</xdr:colOff>
          <xdr:row>191</xdr:row>
          <xdr:rowOff>0</xdr:rowOff>
        </xdr:to>
        <xdr:sp macro="" textlink="">
          <xdr:nvSpPr>
            <xdr:cNvPr id="70489" name="Check Box 1881" hidden="1">
              <a:extLst>
                <a:ext uri="{63B3BB69-23CF-44E3-9099-C40C66FF867C}">
                  <a14:compatExt spid="_x0000_s70489"/>
                </a:ext>
                <a:ext uri="{FF2B5EF4-FFF2-40B4-BE49-F238E27FC236}">
                  <a16:creationId xmlns:a16="http://schemas.microsoft.com/office/drawing/2014/main" id="{00000000-0008-0000-0600-000059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219075</xdr:colOff>
          <xdr:row>36</xdr:row>
          <xdr:rowOff>0</xdr:rowOff>
        </xdr:to>
        <xdr:sp macro="" textlink="">
          <xdr:nvSpPr>
            <xdr:cNvPr id="70490" name="Check Box 1882" hidden="1">
              <a:extLst>
                <a:ext uri="{63B3BB69-23CF-44E3-9099-C40C66FF867C}">
                  <a14:compatExt spid="_x0000_s70490"/>
                </a:ext>
                <a:ext uri="{FF2B5EF4-FFF2-40B4-BE49-F238E27FC236}">
                  <a16:creationId xmlns:a16="http://schemas.microsoft.com/office/drawing/2014/main" id="{00000000-0008-0000-0600-00005A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219075</xdr:colOff>
          <xdr:row>36</xdr:row>
          <xdr:rowOff>0</xdr:rowOff>
        </xdr:to>
        <xdr:sp macro="" textlink="">
          <xdr:nvSpPr>
            <xdr:cNvPr id="70491" name="Check Box 1883" hidden="1">
              <a:extLst>
                <a:ext uri="{63B3BB69-23CF-44E3-9099-C40C66FF867C}">
                  <a14:compatExt spid="_x0000_s70491"/>
                </a:ext>
                <a:ext uri="{FF2B5EF4-FFF2-40B4-BE49-F238E27FC236}">
                  <a16:creationId xmlns:a16="http://schemas.microsoft.com/office/drawing/2014/main" id="{00000000-0008-0000-0600-00005B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219075</xdr:colOff>
          <xdr:row>36</xdr:row>
          <xdr:rowOff>0</xdr:rowOff>
        </xdr:to>
        <xdr:sp macro="" textlink="">
          <xdr:nvSpPr>
            <xdr:cNvPr id="70492" name="Check Box 1884" hidden="1">
              <a:extLst>
                <a:ext uri="{63B3BB69-23CF-44E3-9099-C40C66FF867C}">
                  <a14:compatExt spid="_x0000_s70492"/>
                </a:ext>
                <a:ext uri="{FF2B5EF4-FFF2-40B4-BE49-F238E27FC236}">
                  <a16:creationId xmlns:a16="http://schemas.microsoft.com/office/drawing/2014/main" id="{00000000-0008-0000-0600-00005C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0</xdr:rowOff>
        </xdr:from>
        <xdr:to>
          <xdr:col>4</xdr:col>
          <xdr:colOff>219075</xdr:colOff>
          <xdr:row>36</xdr:row>
          <xdr:rowOff>0</xdr:rowOff>
        </xdr:to>
        <xdr:sp macro="" textlink="">
          <xdr:nvSpPr>
            <xdr:cNvPr id="70493" name="Check Box 1885" hidden="1">
              <a:extLst>
                <a:ext uri="{63B3BB69-23CF-44E3-9099-C40C66FF867C}">
                  <a14:compatExt spid="_x0000_s70493"/>
                </a:ext>
                <a:ext uri="{FF2B5EF4-FFF2-40B4-BE49-F238E27FC236}">
                  <a16:creationId xmlns:a16="http://schemas.microsoft.com/office/drawing/2014/main" id="{00000000-0008-0000-0600-00005D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5</xdr:col>
          <xdr:colOff>219075</xdr:colOff>
          <xdr:row>36</xdr:row>
          <xdr:rowOff>0</xdr:rowOff>
        </xdr:to>
        <xdr:sp macro="" textlink="">
          <xdr:nvSpPr>
            <xdr:cNvPr id="70494" name="Check Box 1886" hidden="1">
              <a:extLst>
                <a:ext uri="{63B3BB69-23CF-44E3-9099-C40C66FF867C}">
                  <a14:compatExt spid="_x0000_s70494"/>
                </a:ext>
                <a:ext uri="{FF2B5EF4-FFF2-40B4-BE49-F238E27FC236}">
                  <a16:creationId xmlns:a16="http://schemas.microsoft.com/office/drawing/2014/main" id="{00000000-0008-0000-0600-00005E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6</xdr:col>
          <xdr:colOff>219075</xdr:colOff>
          <xdr:row>36</xdr:row>
          <xdr:rowOff>0</xdr:rowOff>
        </xdr:to>
        <xdr:sp macro="" textlink="">
          <xdr:nvSpPr>
            <xdr:cNvPr id="70495" name="Check Box 1887" hidden="1">
              <a:extLst>
                <a:ext uri="{63B3BB69-23CF-44E3-9099-C40C66FF867C}">
                  <a14:compatExt spid="_x0000_s70495"/>
                </a:ext>
                <a:ext uri="{FF2B5EF4-FFF2-40B4-BE49-F238E27FC236}">
                  <a16:creationId xmlns:a16="http://schemas.microsoft.com/office/drawing/2014/main" id="{00000000-0008-0000-0600-00005F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1</xdr:col>
          <xdr:colOff>219075</xdr:colOff>
          <xdr:row>38</xdr:row>
          <xdr:rowOff>0</xdr:rowOff>
        </xdr:to>
        <xdr:sp macro="" textlink="">
          <xdr:nvSpPr>
            <xdr:cNvPr id="70496" name="Check Box 1888" hidden="1">
              <a:extLst>
                <a:ext uri="{63B3BB69-23CF-44E3-9099-C40C66FF867C}">
                  <a14:compatExt spid="_x0000_s70496"/>
                </a:ext>
                <a:ext uri="{FF2B5EF4-FFF2-40B4-BE49-F238E27FC236}">
                  <a16:creationId xmlns:a16="http://schemas.microsoft.com/office/drawing/2014/main" id="{00000000-0008-0000-0600-000060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2</xdr:col>
          <xdr:colOff>219075</xdr:colOff>
          <xdr:row>38</xdr:row>
          <xdr:rowOff>0</xdr:rowOff>
        </xdr:to>
        <xdr:sp macro="" textlink="">
          <xdr:nvSpPr>
            <xdr:cNvPr id="70497" name="Check Box 1889" hidden="1">
              <a:extLst>
                <a:ext uri="{63B3BB69-23CF-44E3-9099-C40C66FF867C}">
                  <a14:compatExt spid="_x0000_s70497"/>
                </a:ext>
                <a:ext uri="{FF2B5EF4-FFF2-40B4-BE49-F238E27FC236}">
                  <a16:creationId xmlns:a16="http://schemas.microsoft.com/office/drawing/2014/main" id="{00000000-0008-0000-0600-000061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3</xdr:col>
          <xdr:colOff>219075</xdr:colOff>
          <xdr:row>38</xdr:row>
          <xdr:rowOff>0</xdr:rowOff>
        </xdr:to>
        <xdr:sp macro="" textlink="">
          <xdr:nvSpPr>
            <xdr:cNvPr id="70498" name="Check Box 1890" hidden="1">
              <a:extLst>
                <a:ext uri="{63B3BB69-23CF-44E3-9099-C40C66FF867C}">
                  <a14:compatExt spid="_x0000_s70498"/>
                </a:ext>
                <a:ext uri="{FF2B5EF4-FFF2-40B4-BE49-F238E27FC236}">
                  <a16:creationId xmlns:a16="http://schemas.microsoft.com/office/drawing/2014/main" id="{00000000-0008-0000-0600-000062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0</xdr:rowOff>
        </xdr:from>
        <xdr:to>
          <xdr:col>4</xdr:col>
          <xdr:colOff>219075</xdr:colOff>
          <xdr:row>38</xdr:row>
          <xdr:rowOff>0</xdr:rowOff>
        </xdr:to>
        <xdr:sp macro="" textlink="">
          <xdr:nvSpPr>
            <xdr:cNvPr id="70499" name="Check Box 1891" hidden="1">
              <a:extLst>
                <a:ext uri="{63B3BB69-23CF-44E3-9099-C40C66FF867C}">
                  <a14:compatExt spid="_x0000_s70499"/>
                </a:ext>
                <a:ext uri="{FF2B5EF4-FFF2-40B4-BE49-F238E27FC236}">
                  <a16:creationId xmlns:a16="http://schemas.microsoft.com/office/drawing/2014/main" id="{00000000-0008-0000-0600-000063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5</xdr:col>
          <xdr:colOff>219075</xdr:colOff>
          <xdr:row>38</xdr:row>
          <xdr:rowOff>0</xdr:rowOff>
        </xdr:to>
        <xdr:sp macro="" textlink="">
          <xdr:nvSpPr>
            <xdr:cNvPr id="70500" name="Check Box 1892" hidden="1">
              <a:extLst>
                <a:ext uri="{63B3BB69-23CF-44E3-9099-C40C66FF867C}">
                  <a14:compatExt spid="_x0000_s70500"/>
                </a:ext>
                <a:ext uri="{FF2B5EF4-FFF2-40B4-BE49-F238E27FC236}">
                  <a16:creationId xmlns:a16="http://schemas.microsoft.com/office/drawing/2014/main" id="{00000000-0008-0000-0600-000064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0</xdr:rowOff>
        </xdr:from>
        <xdr:to>
          <xdr:col>6</xdr:col>
          <xdr:colOff>219075</xdr:colOff>
          <xdr:row>38</xdr:row>
          <xdr:rowOff>0</xdr:rowOff>
        </xdr:to>
        <xdr:sp macro="" textlink="">
          <xdr:nvSpPr>
            <xdr:cNvPr id="70501" name="Check Box 1893" hidden="1">
              <a:extLst>
                <a:ext uri="{63B3BB69-23CF-44E3-9099-C40C66FF867C}">
                  <a14:compatExt spid="_x0000_s70501"/>
                </a:ext>
                <a:ext uri="{FF2B5EF4-FFF2-40B4-BE49-F238E27FC236}">
                  <a16:creationId xmlns:a16="http://schemas.microsoft.com/office/drawing/2014/main" id="{00000000-0008-0000-0600-000065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219075</xdr:colOff>
          <xdr:row>16</xdr:row>
          <xdr:rowOff>0</xdr:rowOff>
        </xdr:to>
        <xdr:sp macro="" textlink="">
          <xdr:nvSpPr>
            <xdr:cNvPr id="80897" name="Kontrollkästchen 2" hidden="1">
              <a:extLst>
                <a:ext uri="{63B3BB69-23CF-44E3-9099-C40C66FF867C}">
                  <a14:compatExt spid="_x0000_s80897"/>
                </a:ext>
                <a:ext uri="{FF2B5EF4-FFF2-40B4-BE49-F238E27FC236}">
                  <a16:creationId xmlns:a16="http://schemas.microsoft.com/office/drawing/2014/main" id="{00000000-0008-0000-0700-000001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219075</xdr:colOff>
          <xdr:row>16</xdr:row>
          <xdr:rowOff>0</xdr:rowOff>
        </xdr:to>
        <xdr:sp macro="" textlink="">
          <xdr:nvSpPr>
            <xdr:cNvPr id="80898" name="Kontrollkästchen 2" hidden="1">
              <a:extLst>
                <a:ext uri="{63B3BB69-23CF-44E3-9099-C40C66FF867C}">
                  <a14:compatExt spid="_x0000_s80898"/>
                </a:ext>
                <a:ext uri="{FF2B5EF4-FFF2-40B4-BE49-F238E27FC236}">
                  <a16:creationId xmlns:a16="http://schemas.microsoft.com/office/drawing/2014/main" id="{00000000-0008-0000-0700-00000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219075</xdr:colOff>
          <xdr:row>16</xdr:row>
          <xdr:rowOff>0</xdr:rowOff>
        </xdr:to>
        <xdr:sp macro="" textlink="">
          <xdr:nvSpPr>
            <xdr:cNvPr id="80899" name="Kontrollkästchen 2" hidden="1">
              <a:extLst>
                <a:ext uri="{63B3BB69-23CF-44E3-9099-C40C66FF867C}">
                  <a14:compatExt spid="_x0000_s80899"/>
                </a:ext>
                <a:ext uri="{FF2B5EF4-FFF2-40B4-BE49-F238E27FC236}">
                  <a16:creationId xmlns:a16="http://schemas.microsoft.com/office/drawing/2014/main" id="{00000000-0008-0000-0700-000003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4</xdr:col>
          <xdr:colOff>219075</xdr:colOff>
          <xdr:row>16</xdr:row>
          <xdr:rowOff>0</xdr:rowOff>
        </xdr:to>
        <xdr:sp macro="" textlink="">
          <xdr:nvSpPr>
            <xdr:cNvPr id="80900" name="Kontrollkästchen 2" hidden="1">
              <a:extLst>
                <a:ext uri="{63B3BB69-23CF-44E3-9099-C40C66FF867C}">
                  <a14:compatExt spid="_x0000_s80900"/>
                </a:ext>
                <a:ext uri="{FF2B5EF4-FFF2-40B4-BE49-F238E27FC236}">
                  <a16:creationId xmlns:a16="http://schemas.microsoft.com/office/drawing/2014/main" id="{00000000-0008-0000-0700-000004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5</xdr:col>
          <xdr:colOff>219075</xdr:colOff>
          <xdr:row>16</xdr:row>
          <xdr:rowOff>0</xdr:rowOff>
        </xdr:to>
        <xdr:sp macro="" textlink="">
          <xdr:nvSpPr>
            <xdr:cNvPr id="80901" name="Kontrollkästchen 2" hidden="1">
              <a:extLst>
                <a:ext uri="{63B3BB69-23CF-44E3-9099-C40C66FF867C}">
                  <a14:compatExt spid="_x0000_s80901"/>
                </a:ext>
                <a:ext uri="{FF2B5EF4-FFF2-40B4-BE49-F238E27FC236}">
                  <a16:creationId xmlns:a16="http://schemas.microsoft.com/office/drawing/2014/main" id="{00000000-0008-0000-0700-000005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6</xdr:col>
          <xdr:colOff>219075</xdr:colOff>
          <xdr:row>16</xdr:row>
          <xdr:rowOff>0</xdr:rowOff>
        </xdr:to>
        <xdr:sp macro="" textlink="">
          <xdr:nvSpPr>
            <xdr:cNvPr id="80902" name="Kontrollkästchen 2" hidden="1">
              <a:extLst>
                <a:ext uri="{63B3BB69-23CF-44E3-9099-C40C66FF867C}">
                  <a14:compatExt spid="_x0000_s80902"/>
                </a:ext>
                <a:ext uri="{FF2B5EF4-FFF2-40B4-BE49-F238E27FC236}">
                  <a16:creationId xmlns:a16="http://schemas.microsoft.com/office/drawing/2014/main" id="{00000000-0008-0000-0700-00000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219075</xdr:colOff>
          <xdr:row>18</xdr:row>
          <xdr:rowOff>0</xdr:rowOff>
        </xdr:to>
        <xdr:sp macro="" textlink="">
          <xdr:nvSpPr>
            <xdr:cNvPr id="80903" name="Kontrollkästchen 2" hidden="1">
              <a:extLst>
                <a:ext uri="{63B3BB69-23CF-44E3-9099-C40C66FF867C}">
                  <a14:compatExt spid="_x0000_s80903"/>
                </a:ext>
                <a:ext uri="{FF2B5EF4-FFF2-40B4-BE49-F238E27FC236}">
                  <a16:creationId xmlns:a16="http://schemas.microsoft.com/office/drawing/2014/main" id="{00000000-0008-0000-0700-00000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219075</xdr:colOff>
          <xdr:row>18</xdr:row>
          <xdr:rowOff>0</xdr:rowOff>
        </xdr:to>
        <xdr:sp macro="" textlink="">
          <xdr:nvSpPr>
            <xdr:cNvPr id="80904" name="Check Box 8" hidden="1">
              <a:extLst>
                <a:ext uri="{63B3BB69-23CF-44E3-9099-C40C66FF867C}">
                  <a14:compatExt spid="_x0000_s80904"/>
                </a:ext>
                <a:ext uri="{FF2B5EF4-FFF2-40B4-BE49-F238E27FC236}">
                  <a16:creationId xmlns:a16="http://schemas.microsoft.com/office/drawing/2014/main" id="{00000000-0008-0000-0700-000008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219075</xdr:colOff>
          <xdr:row>18</xdr:row>
          <xdr:rowOff>0</xdr:rowOff>
        </xdr:to>
        <xdr:sp macro="" textlink="">
          <xdr:nvSpPr>
            <xdr:cNvPr id="80905" name="Check Box 9" hidden="1">
              <a:extLst>
                <a:ext uri="{63B3BB69-23CF-44E3-9099-C40C66FF867C}">
                  <a14:compatExt spid="_x0000_s80905"/>
                </a:ext>
                <a:ext uri="{FF2B5EF4-FFF2-40B4-BE49-F238E27FC236}">
                  <a16:creationId xmlns:a16="http://schemas.microsoft.com/office/drawing/2014/main" id="{00000000-0008-0000-0700-000009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4</xdr:col>
          <xdr:colOff>219075</xdr:colOff>
          <xdr:row>18</xdr:row>
          <xdr:rowOff>0</xdr:rowOff>
        </xdr:to>
        <xdr:sp macro="" textlink="">
          <xdr:nvSpPr>
            <xdr:cNvPr id="80906" name="Check Box 10" hidden="1">
              <a:extLst>
                <a:ext uri="{63B3BB69-23CF-44E3-9099-C40C66FF867C}">
                  <a14:compatExt spid="_x0000_s80906"/>
                </a:ext>
                <a:ext uri="{FF2B5EF4-FFF2-40B4-BE49-F238E27FC236}">
                  <a16:creationId xmlns:a16="http://schemas.microsoft.com/office/drawing/2014/main" id="{00000000-0008-0000-0700-00000A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5</xdr:col>
          <xdr:colOff>219075</xdr:colOff>
          <xdr:row>18</xdr:row>
          <xdr:rowOff>0</xdr:rowOff>
        </xdr:to>
        <xdr:sp macro="" textlink="">
          <xdr:nvSpPr>
            <xdr:cNvPr id="80907" name="Check Box 11" hidden="1">
              <a:extLst>
                <a:ext uri="{63B3BB69-23CF-44E3-9099-C40C66FF867C}">
                  <a14:compatExt spid="_x0000_s80907"/>
                </a:ext>
                <a:ext uri="{FF2B5EF4-FFF2-40B4-BE49-F238E27FC236}">
                  <a16:creationId xmlns:a16="http://schemas.microsoft.com/office/drawing/2014/main" id="{00000000-0008-0000-0700-00000B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6</xdr:col>
          <xdr:colOff>219075</xdr:colOff>
          <xdr:row>18</xdr:row>
          <xdr:rowOff>0</xdr:rowOff>
        </xdr:to>
        <xdr:sp macro="" textlink="">
          <xdr:nvSpPr>
            <xdr:cNvPr id="80908" name="Check Box 12" hidden="1">
              <a:extLst>
                <a:ext uri="{63B3BB69-23CF-44E3-9099-C40C66FF867C}">
                  <a14:compatExt spid="_x0000_s80908"/>
                </a:ext>
                <a:ext uri="{FF2B5EF4-FFF2-40B4-BE49-F238E27FC236}">
                  <a16:creationId xmlns:a16="http://schemas.microsoft.com/office/drawing/2014/main" id="{00000000-0008-0000-0700-00000C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219075</xdr:colOff>
          <xdr:row>24</xdr:row>
          <xdr:rowOff>0</xdr:rowOff>
        </xdr:to>
        <xdr:sp macro="" textlink="">
          <xdr:nvSpPr>
            <xdr:cNvPr id="80915" name="Kontrollkästchen 2" hidden="1">
              <a:extLst>
                <a:ext uri="{63B3BB69-23CF-44E3-9099-C40C66FF867C}">
                  <a14:compatExt spid="_x0000_s80915"/>
                </a:ext>
                <a:ext uri="{FF2B5EF4-FFF2-40B4-BE49-F238E27FC236}">
                  <a16:creationId xmlns:a16="http://schemas.microsoft.com/office/drawing/2014/main" id="{00000000-0008-0000-0700-000013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219075</xdr:colOff>
          <xdr:row>24</xdr:row>
          <xdr:rowOff>0</xdr:rowOff>
        </xdr:to>
        <xdr:sp macro="" textlink="">
          <xdr:nvSpPr>
            <xdr:cNvPr id="80916" name="Check Box 20" hidden="1">
              <a:extLst>
                <a:ext uri="{63B3BB69-23CF-44E3-9099-C40C66FF867C}">
                  <a14:compatExt spid="_x0000_s80916"/>
                </a:ext>
                <a:ext uri="{FF2B5EF4-FFF2-40B4-BE49-F238E27FC236}">
                  <a16:creationId xmlns:a16="http://schemas.microsoft.com/office/drawing/2014/main" id="{00000000-0008-0000-0700-000014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219075</xdr:colOff>
          <xdr:row>24</xdr:row>
          <xdr:rowOff>0</xdr:rowOff>
        </xdr:to>
        <xdr:sp macro="" textlink="">
          <xdr:nvSpPr>
            <xdr:cNvPr id="80917" name="Check Box 21" hidden="1">
              <a:extLst>
                <a:ext uri="{63B3BB69-23CF-44E3-9099-C40C66FF867C}">
                  <a14:compatExt spid="_x0000_s80917"/>
                </a:ext>
                <a:ext uri="{FF2B5EF4-FFF2-40B4-BE49-F238E27FC236}">
                  <a16:creationId xmlns:a16="http://schemas.microsoft.com/office/drawing/2014/main" id="{00000000-0008-0000-0700-000015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0</xdr:rowOff>
        </xdr:from>
        <xdr:to>
          <xdr:col>4</xdr:col>
          <xdr:colOff>219075</xdr:colOff>
          <xdr:row>24</xdr:row>
          <xdr:rowOff>0</xdr:rowOff>
        </xdr:to>
        <xdr:sp macro="" textlink="">
          <xdr:nvSpPr>
            <xdr:cNvPr id="80918" name="Check Box 22" hidden="1">
              <a:extLst>
                <a:ext uri="{63B3BB69-23CF-44E3-9099-C40C66FF867C}">
                  <a14:compatExt spid="_x0000_s80918"/>
                </a:ext>
                <a:ext uri="{FF2B5EF4-FFF2-40B4-BE49-F238E27FC236}">
                  <a16:creationId xmlns:a16="http://schemas.microsoft.com/office/drawing/2014/main" id="{00000000-0008-0000-0700-00001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5</xdr:col>
          <xdr:colOff>219075</xdr:colOff>
          <xdr:row>24</xdr:row>
          <xdr:rowOff>0</xdr:rowOff>
        </xdr:to>
        <xdr:sp macro="" textlink="">
          <xdr:nvSpPr>
            <xdr:cNvPr id="80919" name="Check Box 23" hidden="1">
              <a:extLst>
                <a:ext uri="{63B3BB69-23CF-44E3-9099-C40C66FF867C}">
                  <a14:compatExt spid="_x0000_s80919"/>
                </a:ext>
                <a:ext uri="{FF2B5EF4-FFF2-40B4-BE49-F238E27FC236}">
                  <a16:creationId xmlns:a16="http://schemas.microsoft.com/office/drawing/2014/main" id="{00000000-0008-0000-0700-00001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6</xdr:col>
          <xdr:colOff>219075</xdr:colOff>
          <xdr:row>24</xdr:row>
          <xdr:rowOff>0</xdr:rowOff>
        </xdr:to>
        <xdr:sp macro="" textlink="">
          <xdr:nvSpPr>
            <xdr:cNvPr id="80920" name="Check Box 24" hidden="1">
              <a:extLst>
                <a:ext uri="{63B3BB69-23CF-44E3-9099-C40C66FF867C}">
                  <a14:compatExt spid="_x0000_s80920"/>
                </a:ext>
                <a:ext uri="{FF2B5EF4-FFF2-40B4-BE49-F238E27FC236}">
                  <a16:creationId xmlns:a16="http://schemas.microsoft.com/office/drawing/2014/main" id="{00000000-0008-0000-0700-000018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219075</xdr:colOff>
          <xdr:row>26</xdr:row>
          <xdr:rowOff>0</xdr:rowOff>
        </xdr:to>
        <xdr:sp macro="" textlink="">
          <xdr:nvSpPr>
            <xdr:cNvPr id="80921" name="Kontrollkästchen 2" hidden="1">
              <a:extLst>
                <a:ext uri="{63B3BB69-23CF-44E3-9099-C40C66FF867C}">
                  <a14:compatExt spid="_x0000_s80921"/>
                </a:ext>
                <a:ext uri="{FF2B5EF4-FFF2-40B4-BE49-F238E27FC236}">
                  <a16:creationId xmlns:a16="http://schemas.microsoft.com/office/drawing/2014/main" id="{00000000-0008-0000-0700-000019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219075</xdr:colOff>
          <xdr:row>26</xdr:row>
          <xdr:rowOff>0</xdr:rowOff>
        </xdr:to>
        <xdr:sp macro="" textlink="">
          <xdr:nvSpPr>
            <xdr:cNvPr id="80922" name="Check Box 26" hidden="1">
              <a:extLst>
                <a:ext uri="{63B3BB69-23CF-44E3-9099-C40C66FF867C}">
                  <a14:compatExt spid="_x0000_s80922"/>
                </a:ext>
                <a:ext uri="{FF2B5EF4-FFF2-40B4-BE49-F238E27FC236}">
                  <a16:creationId xmlns:a16="http://schemas.microsoft.com/office/drawing/2014/main" id="{00000000-0008-0000-0700-00001A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219075</xdr:colOff>
          <xdr:row>26</xdr:row>
          <xdr:rowOff>0</xdr:rowOff>
        </xdr:to>
        <xdr:sp macro="" textlink="">
          <xdr:nvSpPr>
            <xdr:cNvPr id="80923" name="Check Box 27" hidden="1">
              <a:extLst>
                <a:ext uri="{63B3BB69-23CF-44E3-9099-C40C66FF867C}">
                  <a14:compatExt spid="_x0000_s80923"/>
                </a:ext>
                <a:ext uri="{FF2B5EF4-FFF2-40B4-BE49-F238E27FC236}">
                  <a16:creationId xmlns:a16="http://schemas.microsoft.com/office/drawing/2014/main" id="{00000000-0008-0000-0700-00001B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219075</xdr:colOff>
          <xdr:row>26</xdr:row>
          <xdr:rowOff>0</xdr:rowOff>
        </xdr:to>
        <xdr:sp macro="" textlink="">
          <xdr:nvSpPr>
            <xdr:cNvPr id="80924" name="Check Box 28" hidden="1">
              <a:extLst>
                <a:ext uri="{63B3BB69-23CF-44E3-9099-C40C66FF867C}">
                  <a14:compatExt spid="_x0000_s80924"/>
                </a:ext>
                <a:ext uri="{FF2B5EF4-FFF2-40B4-BE49-F238E27FC236}">
                  <a16:creationId xmlns:a16="http://schemas.microsoft.com/office/drawing/2014/main" id="{00000000-0008-0000-0700-00001C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5</xdr:col>
          <xdr:colOff>219075</xdr:colOff>
          <xdr:row>26</xdr:row>
          <xdr:rowOff>0</xdr:rowOff>
        </xdr:to>
        <xdr:sp macro="" textlink="">
          <xdr:nvSpPr>
            <xdr:cNvPr id="80925" name="Check Box 29" hidden="1">
              <a:extLst>
                <a:ext uri="{63B3BB69-23CF-44E3-9099-C40C66FF867C}">
                  <a14:compatExt spid="_x0000_s80925"/>
                </a:ext>
                <a:ext uri="{FF2B5EF4-FFF2-40B4-BE49-F238E27FC236}">
                  <a16:creationId xmlns:a16="http://schemas.microsoft.com/office/drawing/2014/main" id="{00000000-0008-0000-0700-00001D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6</xdr:col>
          <xdr:colOff>219075</xdr:colOff>
          <xdr:row>26</xdr:row>
          <xdr:rowOff>0</xdr:rowOff>
        </xdr:to>
        <xdr:sp macro="" textlink="">
          <xdr:nvSpPr>
            <xdr:cNvPr id="80926" name="Check Box 30" hidden="1">
              <a:extLst>
                <a:ext uri="{63B3BB69-23CF-44E3-9099-C40C66FF867C}">
                  <a14:compatExt spid="_x0000_s80926"/>
                </a:ext>
                <a:ext uri="{FF2B5EF4-FFF2-40B4-BE49-F238E27FC236}">
                  <a16:creationId xmlns:a16="http://schemas.microsoft.com/office/drawing/2014/main" id="{00000000-0008-0000-0700-00001E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219075</xdr:colOff>
          <xdr:row>28</xdr:row>
          <xdr:rowOff>0</xdr:rowOff>
        </xdr:to>
        <xdr:sp macro="" textlink="">
          <xdr:nvSpPr>
            <xdr:cNvPr id="80927" name="Kontrollkästchen 2" hidden="1">
              <a:extLst>
                <a:ext uri="{63B3BB69-23CF-44E3-9099-C40C66FF867C}">
                  <a14:compatExt spid="_x0000_s80927"/>
                </a:ext>
                <a:ext uri="{FF2B5EF4-FFF2-40B4-BE49-F238E27FC236}">
                  <a16:creationId xmlns:a16="http://schemas.microsoft.com/office/drawing/2014/main" id="{00000000-0008-0000-0700-00001F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219075</xdr:colOff>
          <xdr:row>28</xdr:row>
          <xdr:rowOff>0</xdr:rowOff>
        </xdr:to>
        <xdr:sp macro="" textlink="">
          <xdr:nvSpPr>
            <xdr:cNvPr id="80928" name="Check Box 32" hidden="1">
              <a:extLst>
                <a:ext uri="{63B3BB69-23CF-44E3-9099-C40C66FF867C}">
                  <a14:compatExt spid="_x0000_s80928"/>
                </a:ext>
                <a:ext uri="{FF2B5EF4-FFF2-40B4-BE49-F238E27FC236}">
                  <a16:creationId xmlns:a16="http://schemas.microsoft.com/office/drawing/2014/main" id="{00000000-0008-0000-0700-000020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219075</xdr:colOff>
          <xdr:row>28</xdr:row>
          <xdr:rowOff>0</xdr:rowOff>
        </xdr:to>
        <xdr:sp macro="" textlink="">
          <xdr:nvSpPr>
            <xdr:cNvPr id="80929" name="Check Box 33" hidden="1">
              <a:extLst>
                <a:ext uri="{63B3BB69-23CF-44E3-9099-C40C66FF867C}">
                  <a14:compatExt spid="_x0000_s80929"/>
                </a:ext>
                <a:ext uri="{FF2B5EF4-FFF2-40B4-BE49-F238E27FC236}">
                  <a16:creationId xmlns:a16="http://schemas.microsoft.com/office/drawing/2014/main" id="{00000000-0008-0000-0700-000021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0</xdr:rowOff>
        </xdr:from>
        <xdr:to>
          <xdr:col>4</xdr:col>
          <xdr:colOff>219075</xdr:colOff>
          <xdr:row>28</xdr:row>
          <xdr:rowOff>0</xdr:rowOff>
        </xdr:to>
        <xdr:sp macro="" textlink="">
          <xdr:nvSpPr>
            <xdr:cNvPr id="80930" name="Check Box 34" hidden="1">
              <a:extLst>
                <a:ext uri="{63B3BB69-23CF-44E3-9099-C40C66FF867C}">
                  <a14:compatExt spid="_x0000_s80930"/>
                </a:ext>
                <a:ext uri="{FF2B5EF4-FFF2-40B4-BE49-F238E27FC236}">
                  <a16:creationId xmlns:a16="http://schemas.microsoft.com/office/drawing/2014/main" id="{00000000-0008-0000-0700-00002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5</xdr:col>
          <xdr:colOff>219075</xdr:colOff>
          <xdr:row>28</xdr:row>
          <xdr:rowOff>0</xdr:rowOff>
        </xdr:to>
        <xdr:sp macro="" textlink="">
          <xdr:nvSpPr>
            <xdr:cNvPr id="80931" name="Check Box 35" hidden="1">
              <a:extLst>
                <a:ext uri="{63B3BB69-23CF-44E3-9099-C40C66FF867C}">
                  <a14:compatExt spid="_x0000_s80931"/>
                </a:ext>
                <a:ext uri="{FF2B5EF4-FFF2-40B4-BE49-F238E27FC236}">
                  <a16:creationId xmlns:a16="http://schemas.microsoft.com/office/drawing/2014/main" id="{00000000-0008-0000-0700-000023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6</xdr:col>
          <xdr:colOff>219075</xdr:colOff>
          <xdr:row>28</xdr:row>
          <xdr:rowOff>0</xdr:rowOff>
        </xdr:to>
        <xdr:sp macro="" textlink="">
          <xdr:nvSpPr>
            <xdr:cNvPr id="80932" name="Check Box 36" hidden="1">
              <a:extLst>
                <a:ext uri="{63B3BB69-23CF-44E3-9099-C40C66FF867C}">
                  <a14:compatExt spid="_x0000_s80932"/>
                </a:ext>
                <a:ext uri="{FF2B5EF4-FFF2-40B4-BE49-F238E27FC236}">
                  <a16:creationId xmlns:a16="http://schemas.microsoft.com/office/drawing/2014/main" id="{00000000-0008-0000-0700-000024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219075</xdr:colOff>
          <xdr:row>30</xdr:row>
          <xdr:rowOff>0</xdr:rowOff>
        </xdr:to>
        <xdr:sp macro="" textlink="">
          <xdr:nvSpPr>
            <xdr:cNvPr id="80933" name="Kontrollkästchen 2" hidden="1">
              <a:extLst>
                <a:ext uri="{63B3BB69-23CF-44E3-9099-C40C66FF867C}">
                  <a14:compatExt spid="_x0000_s80933"/>
                </a:ext>
                <a:ext uri="{FF2B5EF4-FFF2-40B4-BE49-F238E27FC236}">
                  <a16:creationId xmlns:a16="http://schemas.microsoft.com/office/drawing/2014/main" id="{00000000-0008-0000-0700-000025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219075</xdr:colOff>
          <xdr:row>30</xdr:row>
          <xdr:rowOff>0</xdr:rowOff>
        </xdr:to>
        <xdr:sp macro="" textlink="">
          <xdr:nvSpPr>
            <xdr:cNvPr id="80934" name="Check Box 38" hidden="1">
              <a:extLst>
                <a:ext uri="{63B3BB69-23CF-44E3-9099-C40C66FF867C}">
                  <a14:compatExt spid="_x0000_s80934"/>
                </a:ext>
                <a:ext uri="{FF2B5EF4-FFF2-40B4-BE49-F238E27FC236}">
                  <a16:creationId xmlns:a16="http://schemas.microsoft.com/office/drawing/2014/main" id="{00000000-0008-0000-0700-00002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219075</xdr:colOff>
          <xdr:row>30</xdr:row>
          <xdr:rowOff>0</xdr:rowOff>
        </xdr:to>
        <xdr:sp macro="" textlink="">
          <xdr:nvSpPr>
            <xdr:cNvPr id="80935" name="Check Box 39" hidden="1">
              <a:extLst>
                <a:ext uri="{63B3BB69-23CF-44E3-9099-C40C66FF867C}">
                  <a14:compatExt spid="_x0000_s80935"/>
                </a:ext>
                <a:ext uri="{FF2B5EF4-FFF2-40B4-BE49-F238E27FC236}">
                  <a16:creationId xmlns:a16="http://schemas.microsoft.com/office/drawing/2014/main" id="{00000000-0008-0000-0700-00002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0</xdr:rowOff>
        </xdr:from>
        <xdr:to>
          <xdr:col>4</xdr:col>
          <xdr:colOff>219075</xdr:colOff>
          <xdr:row>30</xdr:row>
          <xdr:rowOff>0</xdr:rowOff>
        </xdr:to>
        <xdr:sp macro="" textlink="">
          <xdr:nvSpPr>
            <xdr:cNvPr id="80936" name="Check Box 40" hidden="1">
              <a:extLst>
                <a:ext uri="{63B3BB69-23CF-44E3-9099-C40C66FF867C}">
                  <a14:compatExt spid="_x0000_s80936"/>
                </a:ext>
                <a:ext uri="{FF2B5EF4-FFF2-40B4-BE49-F238E27FC236}">
                  <a16:creationId xmlns:a16="http://schemas.microsoft.com/office/drawing/2014/main" id="{00000000-0008-0000-0700-000028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5</xdr:col>
          <xdr:colOff>219075</xdr:colOff>
          <xdr:row>30</xdr:row>
          <xdr:rowOff>0</xdr:rowOff>
        </xdr:to>
        <xdr:sp macro="" textlink="">
          <xdr:nvSpPr>
            <xdr:cNvPr id="80937" name="Check Box 41" hidden="1">
              <a:extLst>
                <a:ext uri="{63B3BB69-23CF-44E3-9099-C40C66FF867C}">
                  <a14:compatExt spid="_x0000_s80937"/>
                </a:ext>
                <a:ext uri="{FF2B5EF4-FFF2-40B4-BE49-F238E27FC236}">
                  <a16:creationId xmlns:a16="http://schemas.microsoft.com/office/drawing/2014/main" id="{00000000-0008-0000-0700-000029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6</xdr:col>
          <xdr:colOff>219075</xdr:colOff>
          <xdr:row>30</xdr:row>
          <xdr:rowOff>0</xdr:rowOff>
        </xdr:to>
        <xdr:sp macro="" textlink="">
          <xdr:nvSpPr>
            <xdr:cNvPr id="80938" name="Check Box 42" hidden="1">
              <a:extLst>
                <a:ext uri="{63B3BB69-23CF-44E3-9099-C40C66FF867C}">
                  <a14:compatExt spid="_x0000_s80938"/>
                </a:ext>
                <a:ext uri="{FF2B5EF4-FFF2-40B4-BE49-F238E27FC236}">
                  <a16:creationId xmlns:a16="http://schemas.microsoft.com/office/drawing/2014/main" id="{00000000-0008-0000-0700-00002A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219075</xdr:colOff>
          <xdr:row>20</xdr:row>
          <xdr:rowOff>0</xdr:rowOff>
        </xdr:to>
        <xdr:sp macro="" textlink="">
          <xdr:nvSpPr>
            <xdr:cNvPr id="80946" name="Kontrollkästchen 2" hidden="1">
              <a:extLst>
                <a:ext uri="{63B3BB69-23CF-44E3-9099-C40C66FF867C}">
                  <a14:compatExt spid="_x0000_s80946"/>
                </a:ext>
                <a:ext uri="{FF2B5EF4-FFF2-40B4-BE49-F238E27FC236}">
                  <a16:creationId xmlns:a16="http://schemas.microsoft.com/office/drawing/2014/main" id="{00000000-0008-0000-0700-00003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219075</xdr:colOff>
          <xdr:row>20</xdr:row>
          <xdr:rowOff>0</xdr:rowOff>
        </xdr:to>
        <xdr:sp macro="" textlink="">
          <xdr:nvSpPr>
            <xdr:cNvPr id="80947" name="Check Box 51" hidden="1">
              <a:extLst>
                <a:ext uri="{63B3BB69-23CF-44E3-9099-C40C66FF867C}">
                  <a14:compatExt spid="_x0000_s80947"/>
                </a:ext>
                <a:ext uri="{FF2B5EF4-FFF2-40B4-BE49-F238E27FC236}">
                  <a16:creationId xmlns:a16="http://schemas.microsoft.com/office/drawing/2014/main" id="{00000000-0008-0000-0700-000033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219075</xdr:colOff>
          <xdr:row>20</xdr:row>
          <xdr:rowOff>0</xdr:rowOff>
        </xdr:to>
        <xdr:sp macro="" textlink="">
          <xdr:nvSpPr>
            <xdr:cNvPr id="80948" name="Check Box 52" hidden="1">
              <a:extLst>
                <a:ext uri="{63B3BB69-23CF-44E3-9099-C40C66FF867C}">
                  <a14:compatExt spid="_x0000_s80948"/>
                </a:ext>
                <a:ext uri="{FF2B5EF4-FFF2-40B4-BE49-F238E27FC236}">
                  <a16:creationId xmlns:a16="http://schemas.microsoft.com/office/drawing/2014/main" id="{00000000-0008-0000-0700-000034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4</xdr:col>
          <xdr:colOff>219075</xdr:colOff>
          <xdr:row>20</xdr:row>
          <xdr:rowOff>0</xdr:rowOff>
        </xdr:to>
        <xdr:sp macro="" textlink="">
          <xdr:nvSpPr>
            <xdr:cNvPr id="80949" name="Check Box 53" hidden="1">
              <a:extLst>
                <a:ext uri="{63B3BB69-23CF-44E3-9099-C40C66FF867C}">
                  <a14:compatExt spid="_x0000_s80949"/>
                </a:ext>
                <a:ext uri="{FF2B5EF4-FFF2-40B4-BE49-F238E27FC236}">
                  <a16:creationId xmlns:a16="http://schemas.microsoft.com/office/drawing/2014/main" id="{00000000-0008-0000-0700-000035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5</xdr:col>
          <xdr:colOff>219075</xdr:colOff>
          <xdr:row>20</xdr:row>
          <xdr:rowOff>0</xdr:rowOff>
        </xdr:to>
        <xdr:sp macro="" textlink="">
          <xdr:nvSpPr>
            <xdr:cNvPr id="80950" name="Check Box 54" hidden="1">
              <a:extLst>
                <a:ext uri="{63B3BB69-23CF-44E3-9099-C40C66FF867C}">
                  <a14:compatExt spid="_x0000_s80950"/>
                </a:ext>
                <a:ext uri="{FF2B5EF4-FFF2-40B4-BE49-F238E27FC236}">
                  <a16:creationId xmlns:a16="http://schemas.microsoft.com/office/drawing/2014/main" id="{00000000-0008-0000-0700-00003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0</xdr:rowOff>
        </xdr:from>
        <xdr:to>
          <xdr:col>6</xdr:col>
          <xdr:colOff>219075</xdr:colOff>
          <xdr:row>20</xdr:row>
          <xdr:rowOff>0</xdr:rowOff>
        </xdr:to>
        <xdr:sp macro="" textlink="">
          <xdr:nvSpPr>
            <xdr:cNvPr id="80951" name="Check Box 55" hidden="1">
              <a:extLst>
                <a:ext uri="{63B3BB69-23CF-44E3-9099-C40C66FF867C}">
                  <a14:compatExt spid="_x0000_s80951"/>
                </a:ext>
                <a:ext uri="{FF2B5EF4-FFF2-40B4-BE49-F238E27FC236}">
                  <a16:creationId xmlns:a16="http://schemas.microsoft.com/office/drawing/2014/main" id="{00000000-0008-0000-0700-00003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219075</xdr:colOff>
          <xdr:row>32</xdr:row>
          <xdr:rowOff>0</xdr:rowOff>
        </xdr:to>
        <xdr:sp macro="" textlink="">
          <xdr:nvSpPr>
            <xdr:cNvPr id="80967" name="Check Box 71" hidden="1">
              <a:extLst>
                <a:ext uri="{63B3BB69-23CF-44E3-9099-C40C66FF867C}">
                  <a14:compatExt spid="_x0000_s80967"/>
                </a:ext>
                <a:ext uri="{FF2B5EF4-FFF2-40B4-BE49-F238E27FC236}">
                  <a16:creationId xmlns:a16="http://schemas.microsoft.com/office/drawing/2014/main" id="{00000000-0008-0000-0700-00004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219075</xdr:colOff>
          <xdr:row>32</xdr:row>
          <xdr:rowOff>0</xdr:rowOff>
        </xdr:to>
        <xdr:sp macro="" textlink="">
          <xdr:nvSpPr>
            <xdr:cNvPr id="80968" name="Check Box 72" hidden="1">
              <a:extLst>
                <a:ext uri="{63B3BB69-23CF-44E3-9099-C40C66FF867C}">
                  <a14:compatExt spid="_x0000_s80968"/>
                </a:ext>
                <a:ext uri="{FF2B5EF4-FFF2-40B4-BE49-F238E27FC236}">
                  <a16:creationId xmlns:a16="http://schemas.microsoft.com/office/drawing/2014/main" id="{00000000-0008-0000-0700-000048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219075</xdr:colOff>
          <xdr:row>32</xdr:row>
          <xdr:rowOff>0</xdr:rowOff>
        </xdr:to>
        <xdr:sp macro="" textlink="">
          <xdr:nvSpPr>
            <xdr:cNvPr id="80969" name="Check Box 73" hidden="1">
              <a:extLst>
                <a:ext uri="{63B3BB69-23CF-44E3-9099-C40C66FF867C}">
                  <a14:compatExt spid="_x0000_s80969"/>
                </a:ext>
                <a:ext uri="{FF2B5EF4-FFF2-40B4-BE49-F238E27FC236}">
                  <a16:creationId xmlns:a16="http://schemas.microsoft.com/office/drawing/2014/main" id="{00000000-0008-0000-0700-000049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4</xdr:col>
          <xdr:colOff>219075</xdr:colOff>
          <xdr:row>32</xdr:row>
          <xdr:rowOff>0</xdr:rowOff>
        </xdr:to>
        <xdr:sp macro="" textlink="">
          <xdr:nvSpPr>
            <xdr:cNvPr id="80970" name="Check Box 74" hidden="1">
              <a:extLst>
                <a:ext uri="{63B3BB69-23CF-44E3-9099-C40C66FF867C}">
                  <a14:compatExt spid="_x0000_s80970"/>
                </a:ext>
                <a:ext uri="{FF2B5EF4-FFF2-40B4-BE49-F238E27FC236}">
                  <a16:creationId xmlns:a16="http://schemas.microsoft.com/office/drawing/2014/main" id="{00000000-0008-0000-0700-00004A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5</xdr:col>
          <xdr:colOff>219075</xdr:colOff>
          <xdr:row>32</xdr:row>
          <xdr:rowOff>0</xdr:rowOff>
        </xdr:to>
        <xdr:sp macro="" textlink="">
          <xdr:nvSpPr>
            <xdr:cNvPr id="80971" name="Check Box 75" hidden="1">
              <a:extLst>
                <a:ext uri="{63B3BB69-23CF-44E3-9099-C40C66FF867C}">
                  <a14:compatExt spid="_x0000_s80971"/>
                </a:ext>
                <a:ext uri="{FF2B5EF4-FFF2-40B4-BE49-F238E27FC236}">
                  <a16:creationId xmlns:a16="http://schemas.microsoft.com/office/drawing/2014/main" id="{00000000-0008-0000-0700-00004B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0</xdr:rowOff>
        </xdr:from>
        <xdr:to>
          <xdr:col>6</xdr:col>
          <xdr:colOff>219075</xdr:colOff>
          <xdr:row>32</xdr:row>
          <xdr:rowOff>0</xdr:rowOff>
        </xdr:to>
        <xdr:sp macro="" textlink="">
          <xdr:nvSpPr>
            <xdr:cNvPr id="80972" name="Check Box 76" hidden="1">
              <a:extLst>
                <a:ext uri="{63B3BB69-23CF-44E3-9099-C40C66FF867C}">
                  <a14:compatExt spid="_x0000_s80972"/>
                </a:ext>
                <a:ext uri="{FF2B5EF4-FFF2-40B4-BE49-F238E27FC236}">
                  <a16:creationId xmlns:a16="http://schemas.microsoft.com/office/drawing/2014/main" id="{00000000-0008-0000-0700-00004C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79</xdr:row>
          <xdr:rowOff>0</xdr:rowOff>
        </xdr:from>
        <xdr:to>
          <xdr:col>2</xdr:col>
          <xdr:colOff>219075</xdr:colOff>
          <xdr:row>80</xdr:row>
          <xdr:rowOff>0</xdr:rowOff>
        </xdr:to>
        <xdr:sp macro="" textlink="">
          <xdr:nvSpPr>
            <xdr:cNvPr id="80998" name="Check Box 102" hidden="1">
              <a:extLst>
                <a:ext uri="{63B3BB69-23CF-44E3-9099-C40C66FF867C}">
                  <a14:compatExt spid="_x0000_s80998"/>
                </a:ext>
                <a:ext uri="{FF2B5EF4-FFF2-40B4-BE49-F238E27FC236}">
                  <a16:creationId xmlns:a16="http://schemas.microsoft.com/office/drawing/2014/main" id="{00000000-0008-0000-0700-00006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81</xdr:row>
          <xdr:rowOff>0</xdr:rowOff>
        </xdr:from>
        <xdr:to>
          <xdr:col>3</xdr:col>
          <xdr:colOff>219075</xdr:colOff>
          <xdr:row>82</xdr:row>
          <xdr:rowOff>0</xdr:rowOff>
        </xdr:to>
        <xdr:sp macro="" textlink="">
          <xdr:nvSpPr>
            <xdr:cNvPr id="80999" name="Check Box 103" hidden="1">
              <a:extLst>
                <a:ext uri="{63B3BB69-23CF-44E3-9099-C40C66FF867C}">
                  <a14:compatExt spid="_x0000_s80999"/>
                </a:ext>
                <a:ext uri="{FF2B5EF4-FFF2-40B4-BE49-F238E27FC236}">
                  <a16:creationId xmlns:a16="http://schemas.microsoft.com/office/drawing/2014/main" id="{00000000-0008-0000-0700-00006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1</xdr:col>
          <xdr:colOff>219075</xdr:colOff>
          <xdr:row>64</xdr:row>
          <xdr:rowOff>0</xdr:rowOff>
        </xdr:to>
        <xdr:sp macro="" textlink="">
          <xdr:nvSpPr>
            <xdr:cNvPr id="81003" name="Check Box 107" hidden="1">
              <a:extLst>
                <a:ext uri="{63B3BB69-23CF-44E3-9099-C40C66FF867C}">
                  <a14:compatExt spid="_x0000_s81003"/>
                </a:ext>
                <a:ext uri="{FF2B5EF4-FFF2-40B4-BE49-F238E27FC236}">
                  <a16:creationId xmlns:a16="http://schemas.microsoft.com/office/drawing/2014/main" id="{00000000-0008-0000-0700-00006B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65</xdr:row>
          <xdr:rowOff>0</xdr:rowOff>
        </xdr:from>
        <xdr:to>
          <xdr:col>2</xdr:col>
          <xdr:colOff>219075</xdr:colOff>
          <xdr:row>66</xdr:row>
          <xdr:rowOff>0</xdr:rowOff>
        </xdr:to>
        <xdr:sp macro="" textlink="">
          <xdr:nvSpPr>
            <xdr:cNvPr id="81004" name="Check Box 108" hidden="1">
              <a:extLst>
                <a:ext uri="{63B3BB69-23CF-44E3-9099-C40C66FF867C}">
                  <a14:compatExt spid="_x0000_s81004"/>
                </a:ext>
                <a:ext uri="{FF2B5EF4-FFF2-40B4-BE49-F238E27FC236}">
                  <a16:creationId xmlns:a16="http://schemas.microsoft.com/office/drawing/2014/main" id="{00000000-0008-0000-0700-00006C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67</xdr:row>
          <xdr:rowOff>0</xdr:rowOff>
        </xdr:from>
        <xdr:to>
          <xdr:col>3</xdr:col>
          <xdr:colOff>219075</xdr:colOff>
          <xdr:row>68</xdr:row>
          <xdr:rowOff>0</xdr:rowOff>
        </xdr:to>
        <xdr:sp macro="" textlink="">
          <xdr:nvSpPr>
            <xdr:cNvPr id="81005" name="Check Box 109" hidden="1">
              <a:extLst>
                <a:ext uri="{63B3BB69-23CF-44E3-9099-C40C66FF867C}">
                  <a14:compatExt spid="_x0000_s81005"/>
                </a:ext>
                <a:ext uri="{FF2B5EF4-FFF2-40B4-BE49-F238E27FC236}">
                  <a16:creationId xmlns:a16="http://schemas.microsoft.com/office/drawing/2014/main" id="{00000000-0008-0000-0700-00006D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0</xdr:rowOff>
        </xdr:from>
        <xdr:to>
          <xdr:col>4</xdr:col>
          <xdr:colOff>219075</xdr:colOff>
          <xdr:row>70</xdr:row>
          <xdr:rowOff>0</xdr:rowOff>
        </xdr:to>
        <xdr:sp macro="" textlink="">
          <xdr:nvSpPr>
            <xdr:cNvPr id="81006" name="Check Box 110" hidden="1">
              <a:extLst>
                <a:ext uri="{63B3BB69-23CF-44E3-9099-C40C66FF867C}">
                  <a14:compatExt spid="_x0000_s81006"/>
                </a:ext>
                <a:ext uri="{FF2B5EF4-FFF2-40B4-BE49-F238E27FC236}">
                  <a16:creationId xmlns:a16="http://schemas.microsoft.com/office/drawing/2014/main" id="{00000000-0008-0000-0700-00006E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1</xdr:col>
          <xdr:colOff>219075</xdr:colOff>
          <xdr:row>48</xdr:row>
          <xdr:rowOff>0</xdr:rowOff>
        </xdr:to>
        <xdr:sp macro="" textlink="">
          <xdr:nvSpPr>
            <xdr:cNvPr id="81010" name="Check Box 114" hidden="1">
              <a:extLst>
                <a:ext uri="{63B3BB69-23CF-44E3-9099-C40C66FF867C}">
                  <a14:compatExt spid="_x0000_s81010"/>
                </a:ext>
                <a:ext uri="{FF2B5EF4-FFF2-40B4-BE49-F238E27FC236}">
                  <a16:creationId xmlns:a16="http://schemas.microsoft.com/office/drawing/2014/main" id="{00000000-0008-0000-0700-00007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219075</xdr:colOff>
          <xdr:row>22</xdr:row>
          <xdr:rowOff>0</xdr:rowOff>
        </xdr:to>
        <xdr:sp macro="" textlink="">
          <xdr:nvSpPr>
            <xdr:cNvPr id="81036" name="Check Box 140" hidden="1">
              <a:extLst>
                <a:ext uri="{63B3BB69-23CF-44E3-9099-C40C66FF867C}">
                  <a14:compatExt spid="_x0000_s81036"/>
                </a:ext>
                <a:ext uri="{FF2B5EF4-FFF2-40B4-BE49-F238E27FC236}">
                  <a16:creationId xmlns:a16="http://schemas.microsoft.com/office/drawing/2014/main" id="{00000000-0008-0000-0700-00008C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219075</xdr:colOff>
          <xdr:row>22</xdr:row>
          <xdr:rowOff>0</xdr:rowOff>
        </xdr:to>
        <xdr:sp macro="" textlink="">
          <xdr:nvSpPr>
            <xdr:cNvPr id="81037" name="Check Box 141" hidden="1">
              <a:extLst>
                <a:ext uri="{63B3BB69-23CF-44E3-9099-C40C66FF867C}">
                  <a14:compatExt spid="_x0000_s81037"/>
                </a:ext>
                <a:ext uri="{FF2B5EF4-FFF2-40B4-BE49-F238E27FC236}">
                  <a16:creationId xmlns:a16="http://schemas.microsoft.com/office/drawing/2014/main" id="{00000000-0008-0000-0700-00008D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219075</xdr:colOff>
          <xdr:row>22</xdr:row>
          <xdr:rowOff>0</xdr:rowOff>
        </xdr:to>
        <xdr:sp macro="" textlink="">
          <xdr:nvSpPr>
            <xdr:cNvPr id="81038" name="Check Box 142" hidden="1">
              <a:extLst>
                <a:ext uri="{63B3BB69-23CF-44E3-9099-C40C66FF867C}">
                  <a14:compatExt spid="_x0000_s81038"/>
                </a:ext>
                <a:ext uri="{FF2B5EF4-FFF2-40B4-BE49-F238E27FC236}">
                  <a16:creationId xmlns:a16="http://schemas.microsoft.com/office/drawing/2014/main" id="{00000000-0008-0000-0700-00008E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219075</xdr:colOff>
          <xdr:row>22</xdr:row>
          <xdr:rowOff>0</xdr:rowOff>
        </xdr:to>
        <xdr:sp macro="" textlink="">
          <xdr:nvSpPr>
            <xdr:cNvPr id="81039" name="Check Box 143" hidden="1">
              <a:extLst>
                <a:ext uri="{63B3BB69-23CF-44E3-9099-C40C66FF867C}">
                  <a14:compatExt spid="_x0000_s81039"/>
                </a:ext>
                <a:ext uri="{FF2B5EF4-FFF2-40B4-BE49-F238E27FC236}">
                  <a16:creationId xmlns:a16="http://schemas.microsoft.com/office/drawing/2014/main" id="{00000000-0008-0000-0700-00008F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219075</xdr:colOff>
          <xdr:row>22</xdr:row>
          <xdr:rowOff>0</xdr:rowOff>
        </xdr:to>
        <xdr:sp macro="" textlink="">
          <xdr:nvSpPr>
            <xdr:cNvPr id="81040" name="Check Box 144" hidden="1">
              <a:extLst>
                <a:ext uri="{63B3BB69-23CF-44E3-9099-C40C66FF867C}">
                  <a14:compatExt spid="_x0000_s81040"/>
                </a:ext>
                <a:ext uri="{FF2B5EF4-FFF2-40B4-BE49-F238E27FC236}">
                  <a16:creationId xmlns:a16="http://schemas.microsoft.com/office/drawing/2014/main" id="{00000000-0008-0000-0700-000090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6</xdr:col>
          <xdr:colOff>219075</xdr:colOff>
          <xdr:row>22</xdr:row>
          <xdr:rowOff>0</xdr:rowOff>
        </xdr:to>
        <xdr:sp macro="" textlink="">
          <xdr:nvSpPr>
            <xdr:cNvPr id="81041" name="Check Box 145" hidden="1">
              <a:extLst>
                <a:ext uri="{63B3BB69-23CF-44E3-9099-C40C66FF867C}">
                  <a14:compatExt spid="_x0000_s81041"/>
                </a:ext>
                <a:ext uri="{FF2B5EF4-FFF2-40B4-BE49-F238E27FC236}">
                  <a16:creationId xmlns:a16="http://schemas.microsoft.com/office/drawing/2014/main" id="{00000000-0008-0000-0700-000091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0</xdr:rowOff>
        </xdr:from>
        <xdr:to>
          <xdr:col>2</xdr:col>
          <xdr:colOff>219075</xdr:colOff>
          <xdr:row>50</xdr:row>
          <xdr:rowOff>0</xdr:rowOff>
        </xdr:to>
        <xdr:sp macro="" textlink="">
          <xdr:nvSpPr>
            <xdr:cNvPr id="81042" name="Check Box 146" hidden="1">
              <a:extLst>
                <a:ext uri="{63B3BB69-23CF-44E3-9099-C40C66FF867C}">
                  <a14:compatExt spid="_x0000_s81042"/>
                </a:ext>
                <a:ext uri="{FF2B5EF4-FFF2-40B4-BE49-F238E27FC236}">
                  <a16:creationId xmlns:a16="http://schemas.microsoft.com/office/drawing/2014/main" id="{00000000-0008-0000-0700-00009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3</xdr:col>
          <xdr:colOff>219075</xdr:colOff>
          <xdr:row>52</xdr:row>
          <xdr:rowOff>0</xdr:rowOff>
        </xdr:to>
        <xdr:sp macro="" textlink="">
          <xdr:nvSpPr>
            <xdr:cNvPr id="81043" name="Check Box 147" hidden="1">
              <a:extLst>
                <a:ext uri="{63B3BB69-23CF-44E3-9099-C40C66FF867C}">
                  <a14:compatExt spid="_x0000_s81043"/>
                </a:ext>
                <a:ext uri="{FF2B5EF4-FFF2-40B4-BE49-F238E27FC236}">
                  <a16:creationId xmlns:a16="http://schemas.microsoft.com/office/drawing/2014/main" id="{00000000-0008-0000-0700-000093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0</xdr:rowOff>
        </xdr:from>
        <xdr:to>
          <xdr:col>4</xdr:col>
          <xdr:colOff>219075</xdr:colOff>
          <xdr:row>54</xdr:row>
          <xdr:rowOff>0</xdr:rowOff>
        </xdr:to>
        <xdr:sp macro="" textlink="">
          <xdr:nvSpPr>
            <xdr:cNvPr id="81044" name="Check Box 148" hidden="1">
              <a:extLst>
                <a:ext uri="{63B3BB69-23CF-44E3-9099-C40C66FF867C}">
                  <a14:compatExt spid="_x0000_s81044"/>
                </a:ext>
                <a:ext uri="{FF2B5EF4-FFF2-40B4-BE49-F238E27FC236}">
                  <a16:creationId xmlns:a16="http://schemas.microsoft.com/office/drawing/2014/main" id="{00000000-0008-0000-0700-000094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71</xdr:row>
          <xdr:rowOff>0</xdr:rowOff>
        </xdr:from>
        <xdr:to>
          <xdr:col>5</xdr:col>
          <xdr:colOff>219075</xdr:colOff>
          <xdr:row>72</xdr:row>
          <xdr:rowOff>0</xdr:rowOff>
        </xdr:to>
        <xdr:sp macro="" textlink="">
          <xdr:nvSpPr>
            <xdr:cNvPr id="81045" name="Check Box 149" hidden="1">
              <a:extLst>
                <a:ext uri="{63B3BB69-23CF-44E3-9099-C40C66FF867C}">
                  <a14:compatExt spid="_x0000_s81045"/>
                </a:ext>
                <a:ext uri="{FF2B5EF4-FFF2-40B4-BE49-F238E27FC236}">
                  <a16:creationId xmlns:a16="http://schemas.microsoft.com/office/drawing/2014/main" id="{00000000-0008-0000-0700-000095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55</xdr:row>
          <xdr:rowOff>0</xdr:rowOff>
        </xdr:from>
        <xdr:to>
          <xdr:col>5</xdr:col>
          <xdr:colOff>219075</xdr:colOff>
          <xdr:row>56</xdr:row>
          <xdr:rowOff>0</xdr:rowOff>
        </xdr:to>
        <xdr:sp macro="" textlink="">
          <xdr:nvSpPr>
            <xdr:cNvPr id="81046" name="Check Box 150" hidden="1">
              <a:extLst>
                <a:ext uri="{63B3BB69-23CF-44E3-9099-C40C66FF867C}">
                  <a14:compatExt spid="_x0000_s81046"/>
                </a:ext>
                <a:ext uri="{FF2B5EF4-FFF2-40B4-BE49-F238E27FC236}">
                  <a16:creationId xmlns:a16="http://schemas.microsoft.com/office/drawing/2014/main" id="{00000000-0008-0000-0700-00009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0</xdr:rowOff>
        </xdr:from>
        <xdr:to>
          <xdr:col>6</xdr:col>
          <xdr:colOff>219075</xdr:colOff>
          <xdr:row>58</xdr:row>
          <xdr:rowOff>0</xdr:rowOff>
        </xdr:to>
        <xdr:sp macro="" textlink="">
          <xdr:nvSpPr>
            <xdr:cNvPr id="81048" name="Check Box 152" hidden="1">
              <a:extLst>
                <a:ext uri="{63B3BB69-23CF-44E3-9099-C40C66FF867C}">
                  <a14:compatExt spid="_x0000_s81048"/>
                </a:ext>
                <a:ext uri="{FF2B5EF4-FFF2-40B4-BE49-F238E27FC236}">
                  <a16:creationId xmlns:a16="http://schemas.microsoft.com/office/drawing/2014/main" id="{00000000-0008-0000-0700-000098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73</xdr:row>
          <xdr:rowOff>0</xdr:rowOff>
        </xdr:from>
        <xdr:to>
          <xdr:col>6</xdr:col>
          <xdr:colOff>219075</xdr:colOff>
          <xdr:row>74</xdr:row>
          <xdr:rowOff>0</xdr:rowOff>
        </xdr:to>
        <xdr:sp macro="" textlink="">
          <xdr:nvSpPr>
            <xdr:cNvPr id="81049" name="Check Box 153" hidden="1">
              <a:extLst>
                <a:ext uri="{63B3BB69-23CF-44E3-9099-C40C66FF867C}">
                  <a14:compatExt spid="_x0000_s81049"/>
                </a:ext>
                <a:ext uri="{FF2B5EF4-FFF2-40B4-BE49-F238E27FC236}">
                  <a16:creationId xmlns:a16="http://schemas.microsoft.com/office/drawing/2014/main" id="{00000000-0008-0000-0700-000099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77</xdr:row>
          <xdr:rowOff>0</xdr:rowOff>
        </xdr:from>
        <xdr:to>
          <xdr:col>1</xdr:col>
          <xdr:colOff>219075</xdr:colOff>
          <xdr:row>78</xdr:row>
          <xdr:rowOff>0</xdr:rowOff>
        </xdr:to>
        <xdr:sp macro="" textlink="">
          <xdr:nvSpPr>
            <xdr:cNvPr id="81050" name="Check Box 154" hidden="1">
              <a:extLst>
                <a:ext uri="{63B3BB69-23CF-44E3-9099-C40C66FF867C}">
                  <a14:compatExt spid="_x0000_s81050"/>
                </a:ext>
                <a:ext uri="{FF2B5EF4-FFF2-40B4-BE49-F238E27FC236}">
                  <a16:creationId xmlns:a16="http://schemas.microsoft.com/office/drawing/2014/main" id="{00000000-0008-0000-0700-00009A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4</xdr:col>
          <xdr:colOff>219075</xdr:colOff>
          <xdr:row>84</xdr:row>
          <xdr:rowOff>0</xdr:rowOff>
        </xdr:to>
        <xdr:sp macro="" textlink="">
          <xdr:nvSpPr>
            <xdr:cNvPr id="81051" name="Check Box 155" hidden="1">
              <a:extLst>
                <a:ext uri="{63B3BB69-23CF-44E3-9099-C40C66FF867C}">
                  <a14:compatExt spid="_x0000_s81051"/>
                </a:ext>
                <a:ext uri="{FF2B5EF4-FFF2-40B4-BE49-F238E27FC236}">
                  <a16:creationId xmlns:a16="http://schemas.microsoft.com/office/drawing/2014/main" id="{00000000-0008-0000-0700-00009B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85</xdr:row>
          <xdr:rowOff>0</xdr:rowOff>
        </xdr:from>
        <xdr:to>
          <xdr:col>5</xdr:col>
          <xdr:colOff>219075</xdr:colOff>
          <xdr:row>86</xdr:row>
          <xdr:rowOff>0</xdr:rowOff>
        </xdr:to>
        <xdr:sp macro="" textlink="">
          <xdr:nvSpPr>
            <xdr:cNvPr id="81052" name="Check Box 156" hidden="1">
              <a:extLst>
                <a:ext uri="{63B3BB69-23CF-44E3-9099-C40C66FF867C}">
                  <a14:compatExt spid="_x0000_s81052"/>
                </a:ext>
                <a:ext uri="{FF2B5EF4-FFF2-40B4-BE49-F238E27FC236}">
                  <a16:creationId xmlns:a16="http://schemas.microsoft.com/office/drawing/2014/main" id="{00000000-0008-0000-0700-00009C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87</xdr:row>
          <xdr:rowOff>0</xdr:rowOff>
        </xdr:from>
        <xdr:to>
          <xdr:col>6</xdr:col>
          <xdr:colOff>219075</xdr:colOff>
          <xdr:row>88</xdr:row>
          <xdr:rowOff>0</xdr:rowOff>
        </xdr:to>
        <xdr:sp macro="" textlink="">
          <xdr:nvSpPr>
            <xdr:cNvPr id="81053" name="Check Box 157" hidden="1">
              <a:extLst>
                <a:ext uri="{63B3BB69-23CF-44E3-9099-C40C66FF867C}">
                  <a14:compatExt spid="_x0000_s81053"/>
                </a:ext>
                <a:ext uri="{FF2B5EF4-FFF2-40B4-BE49-F238E27FC236}">
                  <a16:creationId xmlns:a16="http://schemas.microsoft.com/office/drawing/2014/main" id="{00000000-0008-0000-0700-00009D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96</xdr:row>
          <xdr:rowOff>0</xdr:rowOff>
        </xdr:from>
        <xdr:to>
          <xdr:col>2</xdr:col>
          <xdr:colOff>219075</xdr:colOff>
          <xdr:row>97</xdr:row>
          <xdr:rowOff>0</xdr:rowOff>
        </xdr:to>
        <xdr:sp macro="" textlink="">
          <xdr:nvSpPr>
            <xdr:cNvPr id="81054" name="Check Box 158" hidden="1">
              <a:extLst>
                <a:ext uri="{63B3BB69-23CF-44E3-9099-C40C66FF867C}">
                  <a14:compatExt spid="_x0000_s81054"/>
                </a:ext>
                <a:ext uri="{FF2B5EF4-FFF2-40B4-BE49-F238E27FC236}">
                  <a16:creationId xmlns:a16="http://schemas.microsoft.com/office/drawing/2014/main" id="{00000000-0008-0000-0700-00009E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98</xdr:row>
          <xdr:rowOff>0</xdr:rowOff>
        </xdr:from>
        <xdr:to>
          <xdr:col>3</xdr:col>
          <xdr:colOff>219075</xdr:colOff>
          <xdr:row>99</xdr:row>
          <xdr:rowOff>0</xdr:rowOff>
        </xdr:to>
        <xdr:sp macro="" textlink="">
          <xdr:nvSpPr>
            <xdr:cNvPr id="81055" name="Check Box 159" hidden="1">
              <a:extLst>
                <a:ext uri="{63B3BB69-23CF-44E3-9099-C40C66FF867C}">
                  <a14:compatExt spid="_x0000_s81055"/>
                </a:ext>
                <a:ext uri="{FF2B5EF4-FFF2-40B4-BE49-F238E27FC236}">
                  <a16:creationId xmlns:a16="http://schemas.microsoft.com/office/drawing/2014/main" id="{00000000-0008-0000-0700-00009F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94</xdr:row>
          <xdr:rowOff>0</xdr:rowOff>
        </xdr:from>
        <xdr:to>
          <xdr:col>1</xdr:col>
          <xdr:colOff>219075</xdr:colOff>
          <xdr:row>95</xdr:row>
          <xdr:rowOff>0</xdr:rowOff>
        </xdr:to>
        <xdr:sp macro="" textlink="">
          <xdr:nvSpPr>
            <xdr:cNvPr id="81056" name="Check Box 160" hidden="1">
              <a:extLst>
                <a:ext uri="{63B3BB69-23CF-44E3-9099-C40C66FF867C}">
                  <a14:compatExt spid="_x0000_s81056"/>
                </a:ext>
                <a:ext uri="{FF2B5EF4-FFF2-40B4-BE49-F238E27FC236}">
                  <a16:creationId xmlns:a16="http://schemas.microsoft.com/office/drawing/2014/main" id="{00000000-0008-0000-0700-0000A0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100</xdr:row>
          <xdr:rowOff>0</xdr:rowOff>
        </xdr:from>
        <xdr:to>
          <xdr:col>4</xdr:col>
          <xdr:colOff>219075</xdr:colOff>
          <xdr:row>101</xdr:row>
          <xdr:rowOff>0</xdr:rowOff>
        </xdr:to>
        <xdr:sp macro="" textlink="">
          <xdr:nvSpPr>
            <xdr:cNvPr id="81057" name="Check Box 161" hidden="1">
              <a:extLst>
                <a:ext uri="{63B3BB69-23CF-44E3-9099-C40C66FF867C}">
                  <a14:compatExt spid="_x0000_s81057"/>
                </a:ext>
                <a:ext uri="{FF2B5EF4-FFF2-40B4-BE49-F238E27FC236}">
                  <a16:creationId xmlns:a16="http://schemas.microsoft.com/office/drawing/2014/main" id="{00000000-0008-0000-0700-0000A1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102</xdr:row>
          <xdr:rowOff>0</xdr:rowOff>
        </xdr:from>
        <xdr:to>
          <xdr:col>5</xdr:col>
          <xdr:colOff>219075</xdr:colOff>
          <xdr:row>103</xdr:row>
          <xdr:rowOff>0</xdr:rowOff>
        </xdr:to>
        <xdr:sp macro="" textlink="">
          <xdr:nvSpPr>
            <xdr:cNvPr id="81058" name="Check Box 162" hidden="1">
              <a:extLst>
                <a:ext uri="{63B3BB69-23CF-44E3-9099-C40C66FF867C}">
                  <a14:compatExt spid="_x0000_s81058"/>
                </a:ext>
                <a:ext uri="{FF2B5EF4-FFF2-40B4-BE49-F238E27FC236}">
                  <a16:creationId xmlns:a16="http://schemas.microsoft.com/office/drawing/2014/main" id="{00000000-0008-0000-0700-0000A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104</xdr:row>
          <xdr:rowOff>0</xdr:rowOff>
        </xdr:from>
        <xdr:to>
          <xdr:col>6</xdr:col>
          <xdr:colOff>219075</xdr:colOff>
          <xdr:row>105</xdr:row>
          <xdr:rowOff>0</xdr:rowOff>
        </xdr:to>
        <xdr:sp macro="" textlink="">
          <xdr:nvSpPr>
            <xdr:cNvPr id="81059" name="Check Box 163" hidden="1">
              <a:extLst>
                <a:ext uri="{63B3BB69-23CF-44E3-9099-C40C66FF867C}">
                  <a14:compatExt spid="_x0000_s81059"/>
                </a:ext>
                <a:ext uri="{FF2B5EF4-FFF2-40B4-BE49-F238E27FC236}">
                  <a16:creationId xmlns:a16="http://schemas.microsoft.com/office/drawing/2014/main" id="{00000000-0008-0000-0700-0000A3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110</xdr:row>
          <xdr:rowOff>0</xdr:rowOff>
        </xdr:from>
        <xdr:to>
          <xdr:col>2</xdr:col>
          <xdr:colOff>219075</xdr:colOff>
          <xdr:row>111</xdr:row>
          <xdr:rowOff>0</xdr:rowOff>
        </xdr:to>
        <xdr:sp macro="" textlink="">
          <xdr:nvSpPr>
            <xdr:cNvPr id="81060" name="Check Box 164" hidden="1">
              <a:extLst>
                <a:ext uri="{63B3BB69-23CF-44E3-9099-C40C66FF867C}">
                  <a14:compatExt spid="_x0000_s81060"/>
                </a:ext>
                <a:ext uri="{FF2B5EF4-FFF2-40B4-BE49-F238E27FC236}">
                  <a16:creationId xmlns:a16="http://schemas.microsoft.com/office/drawing/2014/main" id="{00000000-0008-0000-0700-0000A4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112</xdr:row>
          <xdr:rowOff>0</xdr:rowOff>
        </xdr:from>
        <xdr:to>
          <xdr:col>3</xdr:col>
          <xdr:colOff>219075</xdr:colOff>
          <xdr:row>113</xdr:row>
          <xdr:rowOff>0</xdr:rowOff>
        </xdr:to>
        <xdr:sp macro="" textlink="">
          <xdr:nvSpPr>
            <xdr:cNvPr id="81061" name="Check Box 165" hidden="1">
              <a:extLst>
                <a:ext uri="{63B3BB69-23CF-44E3-9099-C40C66FF867C}">
                  <a14:compatExt spid="_x0000_s81061"/>
                </a:ext>
                <a:ext uri="{FF2B5EF4-FFF2-40B4-BE49-F238E27FC236}">
                  <a16:creationId xmlns:a16="http://schemas.microsoft.com/office/drawing/2014/main" id="{00000000-0008-0000-0700-0000A5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108</xdr:row>
          <xdr:rowOff>0</xdr:rowOff>
        </xdr:from>
        <xdr:to>
          <xdr:col>1</xdr:col>
          <xdr:colOff>219075</xdr:colOff>
          <xdr:row>109</xdr:row>
          <xdr:rowOff>0</xdr:rowOff>
        </xdr:to>
        <xdr:sp macro="" textlink="">
          <xdr:nvSpPr>
            <xdr:cNvPr id="81062" name="Check Box 166" hidden="1">
              <a:extLst>
                <a:ext uri="{63B3BB69-23CF-44E3-9099-C40C66FF867C}">
                  <a14:compatExt spid="_x0000_s81062"/>
                </a:ext>
                <a:ext uri="{FF2B5EF4-FFF2-40B4-BE49-F238E27FC236}">
                  <a16:creationId xmlns:a16="http://schemas.microsoft.com/office/drawing/2014/main" id="{00000000-0008-0000-0700-0000A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114</xdr:row>
          <xdr:rowOff>0</xdr:rowOff>
        </xdr:from>
        <xdr:to>
          <xdr:col>4</xdr:col>
          <xdr:colOff>219075</xdr:colOff>
          <xdr:row>115</xdr:row>
          <xdr:rowOff>0</xdr:rowOff>
        </xdr:to>
        <xdr:sp macro="" textlink="">
          <xdr:nvSpPr>
            <xdr:cNvPr id="81063" name="Check Box 167" hidden="1">
              <a:extLst>
                <a:ext uri="{63B3BB69-23CF-44E3-9099-C40C66FF867C}">
                  <a14:compatExt spid="_x0000_s81063"/>
                </a:ext>
                <a:ext uri="{FF2B5EF4-FFF2-40B4-BE49-F238E27FC236}">
                  <a16:creationId xmlns:a16="http://schemas.microsoft.com/office/drawing/2014/main" id="{00000000-0008-0000-0700-0000A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219075</xdr:colOff>
          <xdr:row>117</xdr:row>
          <xdr:rowOff>0</xdr:rowOff>
        </xdr:to>
        <xdr:sp macro="" textlink="">
          <xdr:nvSpPr>
            <xdr:cNvPr id="81064" name="Check Box 168" hidden="1">
              <a:extLst>
                <a:ext uri="{63B3BB69-23CF-44E3-9099-C40C66FF867C}">
                  <a14:compatExt spid="_x0000_s81064"/>
                </a:ext>
                <a:ext uri="{FF2B5EF4-FFF2-40B4-BE49-F238E27FC236}">
                  <a16:creationId xmlns:a16="http://schemas.microsoft.com/office/drawing/2014/main" id="{00000000-0008-0000-0700-0000A8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118</xdr:row>
          <xdr:rowOff>0</xdr:rowOff>
        </xdr:from>
        <xdr:to>
          <xdr:col>6</xdr:col>
          <xdr:colOff>219075</xdr:colOff>
          <xdr:row>119</xdr:row>
          <xdr:rowOff>0</xdr:rowOff>
        </xdr:to>
        <xdr:sp macro="" textlink="">
          <xdr:nvSpPr>
            <xdr:cNvPr id="81065" name="Check Box 169" hidden="1">
              <a:extLst>
                <a:ext uri="{63B3BB69-23CF-44E3-9099-C40C66FF867C}">
                  <a14:compatExt spid="_x0000_s81065"/>
                </a:ext>
                <a:ext uri="{FF2B5EF4-FFF2-40B4-BE49-F238E27FC236}">
                  <a16:creationId xmlns:a16="http://schemas.microsoft.com/office/drawing/2014/main" id="{00000000-0008-0000-0700-0000A9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124</xdr:row>
          <xdr:rowOff>0</xdr:rowOff>
        </xdr:from>
        <xdr:to>
          <xdr:col>2</xdr:col>
          <xdr:colOff>219075</xdr:colOff>
          <xdr:row>125</xdr:row>
          <xdr:rowOff>0</xdr:rowOff>
        </xdr:to>
        <xdr:sp macro="" textlink="">
          <xdr:nvSpPr>
            <xdr:cNvPr id="81066" name="Check Box 170" hidden="1">
              <a:extLst>
                <a:ext uri="{63B3BB69-23CF-44E3-9099-C40C66FF867C}">
                  <a14:compatExt spid="_x0000_s81066"/>
                </a:ext>
                <a:ext uri="{FF2B5EF4-FFF2-40B4-BE49-F238E27FC236}">
                  <a16:creationId xmlns:a16="http://schemas.microsoft.com/office/drawing/2014/main" id="{00000000-0008-0000-0700-0000AA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0</xdr:rowOff>
        </xdr:from>
        <xdr:to>
          <xdr:col>3</xdr:col>
          <xdr:colOff>219075</xdr:colOff>
          <xdr:row>127</xdr:row>
          <xdr:rowOff>0</xdr:rowOff>
        </xdr:to>
        <xdr:sp macro="" textlink="">
          <xdr:nvSpPr>
            <xdr:cNvPr id="81067" name="Check Box 171" hidden="1">
              <a:extLst>
                <a:ext uri="{63B3BB69-23CF-44E3-9099-C40C66FF867C}">
                  <a14:compatExt spid="_x0000_s81067"/>
                </a:ext>
                <a:ext uri="{FF2B5EF4-FFF2-40B4-BE49-F238E27FC236}">
                  <a16:creationId xmlns:a16="http://schemas.microsoft.com/office/drawing/2014/main" id="{00000000-0008-0000-0700-0000AB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122</xdr:row>
          <xdr:rowOff>0</xdr:rowOff>
        </xdr:from>
        <xdr:to>
          <xdr:col>1</xdr:col>
          <xdr:colOff>219075</xdr:colOff>
          <xdr:row>123</xdr:row>
          <xdr:rowOff>0</xdr:rowOff>
        </xdr:to>
        <xdr:sp macro="" textlink="">
          <xdr:nvSpPr>
            <xdr:cNvPr id="81068" name="Check Box 172" hidden="1">
              <a:extLst>
                <a:ext uri="{63B3BB69-23CF-44E3-9099-C40C66FF867C}">
                  <a14:compatExt spid="_x0000_s81068"/>
                </a:ext>
                <a:ext uri="{FF2B5EF4-FFF2-40B4-BE49-F238E27FC236}">
                  <a16:creationId xmlns:a16="http://schemas.microsoft.com/office/drawing/2014/main" id="{00000000-0008-0000-0700-0000AC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219075</xdr:colOff>
          <xdr:row>129</xdr:row>
          <xdr:rowOff>0</xdr:rowOff>
        </xdr:to>
        <xdr:sp macro="" textlink="">
          <xdr:nvSpPr>
            <xdr:cNvPr id="81069" name="Check Box 173" hidden="1">
              <a:extLst>
                <a:ext uri="{63B3BB69-23CF-44E3-9099-C40C66FF867C}">
                  <a14:compatExt spid="_x0000_s81069"/>
                </a:ext>
                <a:ext uri="{FF2B5EF4-FFF2-40B4-BE49-F238E27FC236}">
                  <a16:creationId xmlns:a16="http://schemas.microsoft.com/office/drawing/2014/main" id="{00000000-0008-0000-0700-0000AD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130</xdr:row>
          <xdr:rowOff>0</xdr:rowOff>
        </xdr:from>
        <xdr:to>
          <xdr:col>5</xdr:col>
          <xdr:colOff>219075</xdr:colOff>
          <xdr:row>131</xdr:row>
          <xdr:rowOff>0</xdr:rowOff>
        </xdr:to>
        <xdr:sp macro="" textlink="">
          <xdr:nvSpPr>
            <xdr:cNvPr id="81070" name="Check Box 174" hidden="1">
              <a:extLst>
                <a:ext uri="{63B3BB69-23CF-44E3-9099-C40C66FF867C}">
                  <a14:compatExt spid="_x0000_s81070"/>
                </a:ext>
                <a:ext uri="{FF2B5EF4-FFF2-40B4-BE49-F238E27FC236}">
                  <a16:creationId xmlns:a16="http://schemas.microsoft.com/office/drawing/2014/main" id="{00000000-0008-0000-0700-0000AE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132</xdr:row>
          <xdr:rowOff>0</xdr:rowOff>
        </xdr:from>
        <xdr:to>
          <xdr:col>6</xdr:col>
          <xdr:colOff>219075</xdr:colOff>
          <xdr:row>133</xdr:row>
          <xdr:rowOff>0</xdr:rowOff>
        </xdr:to>
        <xdr:sp macro="" textlink="">
          <xdr:nvSpPr>
            <xdr:cNvPr id="81071" name="Check Box 175" hidden="1">
              <a:extLst>
                <a:ext uri="{63B3BB69-23CF-44E3-9099-C40C66FF867C}">
                  <a14:compatExt spid="_x0000_s81071"/>
                </a:ext>
                <a:ext uri="{FF2B5EF4-FFF2-40B4-BE49-F238E27FC236}">
                  <a16:creationId xmlns:a16="http://schemas.microsoft.com/office/drawing/2014/main" id="{00000000-0008-0000-0700-0000AF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219075</xdr:colOff>
          <xdr:row>16</xdr:row>
          <xdr:rowOff>0</xdr:rowOff>
        </xdr:to>
        <xdr:sp macro="" textlink="">
          <xdr:nvSpPr>
            <xdr:cNvPr id="81921" name="Kontrollkästchen 2" hidden="1">
              <a:extLst>
                <a:ext uri="{63B3BB69-23CF-44E3-9099-C40C66FF867C}">
                  <a14:compatExt spid="_x0000_s81921"/>
                </a:ext>
                <a:ext uri="{FF2B5EF4-FFF2-40B4-BE49-F238E27FC236}">
                  <a16:creationId xmlns:a16="http://schemas.microsoft.com/office/drawing/2014/main" id="{00000000-0008-0000-0800-00000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219075</xdr:colOff>
          <xdr:row>16</xdr:row>
          <xdr:rowOff>0</xdr:rowOff>
        </xdr:to>
        <xdr:sp macro="" textlink="">
          <xdr:nvSpPr>
            <xdr:cNvPr id="81922" name="Kontrollkästchen 2" hidden="1">
              <a:extLst>
                <a:ext uri="{63B3BB69-23CF-44E3-9099-C40C66FF867C}">
                  <a14:compatExt spid="_x0000_s81922"/>
                </a:ext>
                <a:ext uri="{FF2B5EF4-FFF2-40B4-BE49-F238E27FC236}">
                  <a16:creationId xmlns:a16="http://schemas.microsoft.com/office/drawing/2014/main" id="{00000000-0008-0000-0800-00000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219075</xdr:colOff>
          <xdr:row>16</xdr:row>
          <xdr:rowOff>0</xdr:rowOff>
        </xdr:to>
        <xdr:sp macro="" textlink="">
          <xdr:nvSpPr>
            <xdr:cNvPr id="81923" name="Kontrollkästchen 2" hidden="1">
              <a:extLst>
                <a:ext uri="{63B3BB69-23CF-44E3-9099-C40C66FF867C}">
                  <a14:compatExt spid="_x0000_s81923"/>
                </a:ext>
                <a:ext uri="{FF2B5EF4-FFF2-40B4-BE49-F238E27FC236}">
                  <a16:creationId xmlns:a16="http://schemas.microsoft.com/office/drawing/2014/main" id="{00000000-0008-0000-0800-00000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4</xdr:col>
          <xdr:colOff>219075</xdr:colOff>
          <xdr:row>16</xdr:row>
          <xdr:rowOff>0</xdr:rowOff>
        </xdr:to>
        <xdr:sp macro="" textlink="">
          <xdr:nvSpPr>
            <xdr:cNvPr id="81924" name="Kontrollkästchen 2" hidden="1">
              <a:extLst>
                <a:ext uri="{63B3BB69-23CF-44E3-9099-C40C66FF867C}">
                  <a14:compatExt spid="_x0000_s81924"/>
                </a:ext>
                <a:ext uri="{FF2B5EF4-FFF2-40B4-BE49-F238E27FC236}">
                  <a16:creationId xmlns:a16="http://schemas.microsoft.com/office/drawing/2014/main" id="{00000000-0008-0000-0800-00000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5</xdr:col>
          <xdr:colOff>219075</xdr:colOff>
          <xdr:row>16</xdr:row>
          <xdr:rowOff>0</xdr:rowOff>
        </xdr:to>
        <xdr:sp macro="" textlink="">
          <xdr:nvSpPr>
            <xdr:cNvPr id="81925" name="Kontrollkästchen 2" hidden="1">
              <a:extLst>
                <a:ext uri="{63B3BB69-23CF-44E3-9099-C40C66FF867C}">
                  <a14:compatExt spid="_x0000_s81925"/>
                </a:ext>
                <a:ext uri="{FF2B5EF4-FFF2-40B4-BE49-F238E27FC236}">
                  <a16:creationId xmlns:a16="http://schemas.microsoft.com/office/drawing/2014/main" id="{00000000-0008-0000-0800-00000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6</xdr:col>
          <xdr:colOff>219075</xdr:colOff>
          <xdr:row>16</xdr:row>
          <xdr:rowOff>0</xdr:rowOff>
        </xdr:to>
        <xdr:sp macro="" textlink="">
          <xdr:nvSpPr>
            <xdr:cNvPr id="81926" name="Kontrollkästchen 2" hidden="1">
              <a:extLst>
                <a:ext uri="{63B3BB69-23CF-44E3-9099-C40C66FF867C}">
                  <a14:compatExt spid="_x0000_s81926"/>
                </a:ext>
                <a:ext uri="{FF2B5EF4-FFF2-40B4-BE49-F238E27FC236}">
                  <a16:creationId xmlns:a16="http://schemas.microsoft.com/office/drawing/2014/main" id="{00000000-0008-0000-0800-00000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219075</xdr:colOff>
          <xdr:row>18</xdr:row>
          <xdr:rowOff>0</xdr:rowOff>
        </xdr:to>
        <xdr:sp macro="" textlink="">
          <xdr:nvSpPr>
            <xdr:cNvPr id="81927" name="Kontrollkästchen 2" hidden="1">
              <a:extLst>
                <a:ext uri="{63B3BB69-23CF-44E3-9099-C40C66FF867C}">
                  <a14:compatExt spid="_x0000_s81927"/>
                </a:ext>
                <a:ext uri="{FF2B5EF4-FFF2-40B4-BE49-F238E27FC236}">
                  <a16:creationId xmlns:a16="http://schemas.microsoft.com/office/drawing/2014/main" id="{00000000-0008-0000-0800-00000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219075</xdr:colOff>
          <xdr:row>18</xdr:row>
          <xdr:rowOff>0</xdr:rowOff>
        </xdr:to>
        <xdr:sp macro="" textlink="">
          <xdr:nvSpPr>
            <xdr:cNvPr id="81928" name="Check Box 8" hidden="1">
              <a:extLst>
                <a:ext uri="{63B3BB69-23CF-44E3-9099-C40C66FF867C}">
                  <a14:compatExt spid="_x0000_s81928"/>
                </a:ext>
                <a:ext uri="{FF2B5EF4-FFF2-40B4-BE49-F238E27FC236}">
                  <a16:creationId xmlns:a16="http://schemas.microsoft.com/office/drawing/2014/main" id="{00000000-0008-0000-0800-00000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219075</xdr:colOff>
          <xdr:row>18</xdr:row>
          <xdr:rowOff>0</xdr:rowOff>
        </xdr:to>
        <xdr:sp macro="" textlink="">
          <xdr:nvSpPr>
            <xdr:cNvPr id="81929" name="Check Box 9" hidden="1">
              <a:extLst>
                <a:ext uri="{63B3BB69-23CF-44E3-9099-C40C66FF867C}">
                  <a14:compatExt spid="_x0000_s81929"/>
                </a:ext>
                <a:ext uri="{FF2B5EF4-FFF2-40B4-BE49-F238E27FC236}">
                  <a16:creationId xmlns:a16="http://schemas.microsoft.com/office/drawing/2014/main" id="{00000000-0008-0000-0800-00000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4</xdr:col>
          <xdr:colOff>219075</xdr:colOff>
          <xdr:row>18</xdr:row>
          <xdr:rowOff>0</xdr:rowOff>
        </xdr:to>
        <xdr:sp macro="" textlink="">
          <xdr:nvSpPr>
            <xdr:cNvPr id="81930" name="Check Box 10" hidden="1">
              <a:extLst>
                <a:ext uri="{63B3BB69-23CF-44E3-9099-C40C66FF867C}">
                  <a14:compatExt spid="_x0000_s81930"/>
                </a:ext>
                <a:ext uri="{FF2B5EF4-FFF2-40B4-BE49-F238E27FC236}">
                  <a16:creationId xmlns:a16="http://schemas.microsoft.com/office/drawing/2014/main" id="{00000000-0008-0000-0800-00000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5</xdr:col>
          <xdr:colOff>219075</xdr:colOff>
          <xdr:row>18</xdr:row>
          <xdr:rowOff>0</xdr:rowOff>
        </xdr:to>
        <xdr:sp macro="" textlink="">
          <xdr:nvSpPr>
            <xdr:cNvPr id="81931" name="Check Box 11" hidden="1">
              <a:extLst>
                <a:ext uri="{63B3BB69-23CF-44E3-9099-C40C66FF867C}">
                  <a14:compatExt spid="_x0000_s81931"/>
                </a:ext>
                <a:ext uri="{FF2B5EF4-FFF2-40B4-BE49-F238E27FC236}">
                  <a16:creationId xmlns:a16="http://schemas.microsoft.com/office/drawing/2014/main" id="{00000000-0008-0000-0800-00000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6</xdr:col>
          <xdr:colOff>219075</xdr:colOff>
          <xdr:row>18</xdr:row>
          <xdr:rowOff>0</xdr:rowOff>
        </xdr:to>
        <xdr:sp macro="" textlink="">
          <xdr:nvSpPr>
            <xdr:cNvPr id="81932" name="Check Box 12" hidden="1">
              <a:extLst>
                <a:ext uri="{63B3BB69-23CF-44E3-9099-C40C66FF867C}">
                  <a14:compatExt spid="_x0000_s81932"/>
                </a:ext>
                <a:ext uri="{FF2B5EF4-FFF2-40B4-BE49-F238E27FC236}">
                  <a16:creationId xmlns:a16="http://schemas.microsoft.com/office/drawing/2014/main" id="{00000000-0008-0000-0800-00000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219075</xdr:colOff>
          <xdr:row>22</xdr:row>
          <xdr:rowOff>0</xdr:rowOff>
        </xdr:to>
        <xdr:sp macro="" textlink="">
          <xdr:nvSpPr>
            <xdr:cNvPr id="81933" name="Kontrollkästchen 2" hidden="1">
              <a:extLst>
                <a:ext uri="{63B3BB69-23CF-44E3-9099-C40C66FF867C}">
                  <a14:compatExt spid="_x0000_s81933"/>
                </a:ext>
                <a:ext uri="{FF2B5EF4-FFF2-40B4-BE49-F238E27FC236}">
                  <a16:creationId xmlns:a16="http://schemas.microsoft.com/office/drawing/2014/main" id="{00000000-0008-0000-0800-00000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219075</xdr:colOff>
          <xdr:row>22</xdr:row>
          <xdr:rowOff>0</xdr:rowOff>
        </xdr:to>
        <xdr:sp macro="" textlink="">
          <xdr:nvSpPr>
            <xdr:cNvPr id="81934" name="Check Box 14" hidden="1">
              <a:extLst>
                <a:ext uri="{63B3BB69-23CF-44E3-9099-C40C66FF867C}">
                  <a14:compatExt spid="_x0000_s81934"/>
                </a:ext>
                <a:ext uri="{FF2B5EF4-FFF2-40B4-BE49-F238E27FC236}">
                  <a16:creationId xmlns:a16="http://schemas.microsoft.com/office/drawing/2014/main" id="{00000000-0008-0000-0800-00000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219075</xdr:colOff>
          <xdr:row>22</xdr:row>
          <xdr:rowOff>0</xdr:rowOff>
        </xdr:to>
        <xdr:sp macro="" textlink="">
          <xdr:nvSpPr>
            <xdr:cNvPr id="81935" name="Check Box 15" hidden="1">
              <a:extLst>
                <a:ext uri="{63B3BB69-23CF-44E3-9099-C40C66FF867C}">
                  <a14:compatExt spid="_x0000_s81935"/>
                </a:ext>
                <a:ext uri="{FF2B5EF4-FFF2-40B4-BE49-F238E27FC236}">
                  <a16:creationId xmlns:a16="http://schemas.microsoft.com/office/drawing/2014/main" id="{00000000-0008-0000-0800-00000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219075</xdr:colOff>
          <xdr:row>22</xdr:row>
          <xdr:rowOff>0</xdr:rowOff>
        </xdr:to>
        <xdr:sp macro="" textlink="">
          <xdr:nvSpPr>
            <xdr:cNvPr id="81936" name="Check Box 16" hidden="1">
              <a:extLst>
                <a:ext uri="{63B3BB69-23CF-44E3-9099-C40C66FF867C}">
                  <a14:compatExt spid="_x0000_s81936"/>
                </a:ext>
                <a:ext uri="{FF2B5EF4-FFF2-40B4-BE49-F238E27FC236}">
                  <a16:creationId xmlns:a16="http://schemas.microsoft.com/office/drawing/2014/main" id="{00000000-0008-0000-0800-00001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219075</xdr:colOff>
          <xdr:row>22</xdr:row>
          <xdr:rowOff>0</xdr:rowOff>
        </xdr:to>
        <xdr:sp macro="" textlink="">
          <xdr:nvSpPr>
            <xdr:cNvPr id="81937" name="Check Box 17" hidden="1">
              <a:extLst>
                <a:ext uri="{63B3BB69-23CF-44E3-9099-C40C66FF867C}">
                  <a14:compatExt spid="_x0000_s81937"/>
                </a:ext>
                <a:ext uri="{FF2B5EF4-FFF2-40B4-BE49-F238E27FC236}">
                  <a16:creationId xmlns:a16="http://schemas.microsoft.com/office/drawing/2014/main" id="{00000000-0008-0000-0800-00001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6</xdr:col>
          <xdr:colOff>219075</xdr:colOff>
          <xdr:row>22</xdr:row>
          <xdr:rowOff>0</xdr:rowOff>
        </xdr:to>
        <xdr:sp macro="" textlink="">
          <xdr:nvSpPr>
            <xdr:cNvPr id="81938" name="Check Box 18" hidden="1">
              <a:extLst>
                <a:ext uri="{63B3BB69-23CF-44E3-9099-C40C66FF867C}">
                  <a14:compatExt spid="_x0000_s81938"/>
                </a:ext>
                <a:ext uri="{FF2B5EF4-FFF2-40B4-BE49-F238E27FC236}">
                  <a16:creationId xmlns:a16="http://schemas.microsoft.com/office/drawing/2014/main" id="{00000000-0008-0000-0800-00001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219075</xdr:colOff>
          <xdr:row>24</xdr:row>
          <xdr:rowOff>0</xdr:rowOff>
        </xdr:to>
        <xdr:sp macro="" textlink="">
          <xdr:nvSpPr>
            <xdr:cNvPr id="81939" name="Kontrollkästchen 2" hidden="1">
              <a:extLst>
                <a:ext uri="{63B3BB69-23CF-44E3-9099-C40C66FF867C}">
                  <a14:compatExt spid="_x0000_s81939"/>
                </a:ext>
                <a:ext uri="{FF2B5EF4-FFF2-40B4-BE49-F238E27FC236}">
                  <a16:creationId xmlns:a16="http://schemas.microsoft.com/office/drawing/2014/main" id="{00000000-0008-0000-0800-00001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219075</xdr:colOff>
          <xdr:row>24</xdr:row>
          <xdr:rowOff>0</xdr:rowOff>
        </xdr:to>
        <xdr:sp macro="" textlink="">
          <xdr:nvSpPr>
            <xdr:cNvPr id="81940" name="Check Box 20" hidden="1">
              <a:extLst>
                <a:ext uri="{63B3BB69-23CF-44E3-9099-C40C66FF867C}">
                  <a14:compatExt spid="_x0000_s81940"/>
                </a:ext>
                <a:ext uri="{FF2B5EF4-FFF2-40B4-BE49-F238E27FC236}">
                  <a16:creationId xmlns:a16="http://schemas.microsoft.com/office/drawing/2014/main" id="{00000000-0008-0000-0800-00001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219075</xdr:colOff>
          <xdr:row>24</xdr:row>
          <xdr:rowOff>0</xdr:rowOff>
        </xdr:to>
        <xdr:sp macro="" textlink="">
          <xdr:nvSpPr>
            <xdr:cNvPr id="81941" name="Check Box 21" hidden="1">
              <a:extLst>
                <a:ext uri="{63B3BB69-23CF-44E3-9099-C40C66FF867C}">
                  <a14:compatExt spid="_x0000_s81941"/>
                </a:ext>
                <a:ext uri="{FF2B5EF4-FFF2-40B4-BE49-F238E27FC236}">
                  <a16:creationId xmlns:a16="http://schemas.microsoft.com/office/drawing/2014/main" id="{00000000-0008-0000-0800-00001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0</xdr:rowOff>
        </xdr:from>
        <xdr:to>
          <xdr:col>4</xdr:col>
          <xdr:colOff>219075</xdr:colOff>
          <xdr:row>24</xdr:row>
          <xdr:rowOff>0</xdr:rowOff>
        </xdr:to>
        <xdr:sp macro="" textlink="">
          <xdr:nvSpPr>
            <xdr:cNvPr id="81942" name="Check Box 22" hidden="1">
              <a:extLst>
                <a:ext uri="{63B3BB69-23CF-44E3-9099-C40C66FF867C}">
                  <a14:compatExt spid="_x0000_s81942"/>
                </a:ext>
                <a:ext uri="{FF2B5EF4-FFF2-40B4-BE49-F238E27FC236}">
                  <a16:creationId xmlns:a16="http://schemas.microsoft.com/office/drawing/2014/main" id="{00000000-0008-0000-0800-00001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5</xdr:col>
          <xdr:colOff>219075</xdr:colOff>
          <xdr:row>24</xdr:row>
          <xdr:rowOff>0</xdr:rowOff>
        </xdr:to>
        <xdr:sp macro="" textlink="">
          <xdr:nvSpPr>
            <xdr:cNvPr id="81943" name="Check Box 23" hidden="1">
              <a:extLst>
                <a:ext uri="{63B3BB69-23CF-44E3-9099-C40C66FF867C}">
                  <a14:compatExt spid="_x0000_s81943"/>
                </a:ext>
                <a:ext uri="{FF2B5EF4-FFF2-40B4-BE49-F238E27FC236}">
                  <a16:creationId xmlns:a16="http://schemas.microsoft.com/office/drawing/2014/main" id="{00000000-0008-0000-0800-00001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6</xdr:col>
          <xdr:colOff>219075</xdr:colOff>
          <xdr:row>24</xdr:row>
          <xdr:rowOff>0</xdr:rowOff>
        </xdr:to>
        <xdr:sp macro="" textlink="">
          <xdr:nvSpPr>
            <xdr:cNvPr id="81944" name="Check Box 24" hidden="1">
              <a:extLst>
                <a:ext uri="{63B3BB69-23CF-44E3-9099-C40C66FF867C}">
                  <a14:compatExt spid="_x0000_s81944"/>
                </a:ext>
                <a:ext uri="{FF2B5EF4-FFF2-40B4-BE49-F238E27FC236}">
                  <a16:creationId xmlns:a16="http://schemas.microsoft.com/office/drawing/2014/main" id="{00000000-0008-0000-0800-00001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219075</xdr:colOff>
          <xdr:row>26</xdr:row>
          <xdr:rowOff>0</xdr:rowOff>
        </xdr:to>
        <xdr:sp macro="" textlink="">
          <xdr:nvSpPr>
            <xdr:cNvPr id="81945" name="Kontrollkästchen 2" hidden="1">
              <a:extLst>
                <a:ext uri="{63B3BB69-23CF-44E3-9099-C40C66FF867C}">
                  <a14:compatExt spid="_x0000_s81945"/>
                </a:ext>
                <a:ext uri="{FF2B5EF4-FFF2-40B4-BE49-F238E27FC236}">
                  <a16:creationId xmlns:a16="http://schemas.microsoft.com/office/drawing/2014/main" id="{00000000-0008-0000-0800-00001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219075</xdr:colOff>
          <xdr:row>26</xdr:row>
          <xdr:rowOff>0</xdr:rowOff>
        </xdr:to>
        <xdr:sp macro="" textlink="">
          <xdr:nvSpPr>
            <xdr:cNvPr id="81946" name="Check Box 26" hidden="1">
              <a:extLst>
                <a:ext uri="{63B3BB69-23CF-44E3-9099-C40C66FF867C}">
                  <a14:compatExt spid="_x0000_s81946"/>
                </a:ext>
                <a:ext uri="{FF2B5EF4-FFF2-40B4-BE49-F238E27FC236}">
                  <a16:creationId xmlns:a16="http://schemas.microsoft.com/office/drawing/2014/main" id="{00000000-0008-0000-0800-00001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219075</xdr:colOff>
          <xdr:row>26</xdr:row>
          <xdr:rowOff>0</xdr:rowOff>
        </xdr:to>
        <xdr:sp macro="" textlink="">
          <xdr:nvSpPr>
            <xdr:cNvPr id="81947" name="Check Box 27" hidden="1">
              <a:extLst>
                <a:ext uri="{63B3BB69-23CF-44E3-9099-C40C66FF867C}">
                  <a14:compatExt spid="_x0000_s81947"/>
                </a:ext>
                <a:ext uri="{FF2B5EF4-FFF2-40B4-BE49-F238E27FC236}">
                  <a16:creationId xmlns:a16="http://schemas.microsoft.com/office/drawing/2014/main" id="{00000000-0008-0000-0800-00001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219075</xdr:colOff>
          <xdr:row>26</xdr:row>
          <xdr:rowOff>0</xdr:rowOff>
        </xdr:to>
        <xdr:sp macro="" textlink="">
          <xdr:nvSpPr>
            <xdr:cNvPr id="81948" name="Check Box 28" hidden="1">
              <a:extLst>
                <a:ext uri="{63B3BB69-23CF-44E3-9099-C40C66FF867C}">
                  <a14:compatExt spid="_x0000_s81948"/>
                </a:ext>
                <a:ext uri="{FF2B5EF4-FFF2-40B4-BE49-F238E27FC236}">
                  <a16:creationId xmlns:a16="http://schemas.microsoft.com/office/drawing/2014/main" id="{00000000-0008-0000-0800-00001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5</xdr:col>
          <xdr:colOff>219075</xdr:colOff>
          <xdr:row>26</xdr:row>
          <xdr:rowOff>0</xdr:rowOff>
        </xdr:to>
        <xdr:sp macro="" textlink="">
          <xdr:nvSpPr>
            <xdr:cNvPr id="81949" name="Check Box 29" hidden="1">
              <a:extLst>
                <a:ext uri="{63B3BB69-23CF-44E3-9099-C40C66FF867C}">
                  <a14:compatExt spid="_x0000_s81949"/>
                </a:ext>
                <a:ext uri="{FF2B5EF4-FFF2-40B4-BE49-F238E27FC236}">
                  <a16:creationId xmlns:a16="http://schemas.microsoft.com/office/drawing/2014/main" id="{00000000-0008-0000-0800-00001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6</xdr:col>
          <xdr:colOff>219075</xdr:colOff>
          <xdr:row>26</xdr:row>
          <xdr:rowOff>0</xdr:rowOff>
        </xdr:to>
        <xdr:sp macro="" textlink="">
          <xdr:nvSpPr>
            <xdr:cNvPr id="81950" name="Check Box 30" hidden="1">
              <a:extLst>
                <a:ext uri="{63B3BB69-23CF-44E3-9099-C40C66FF867C}">
                  <a14:compatExt spid="_x0000_s81950"/>
                </a:ext>
                <a:ext uri="{FF2B5EF4-FFF2-40B4-BE49-F238E27FC236}">
                  <a16:creationId xmlns:a16="http://schemas.microsoft.com/office/drawing/2014/main" id="{00000000-0008-0000-0800-00001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219075</xdr:colOff>
          <xdr:row>28</xdr:row>
          <xdr:rowOff>0</xdr:rowOff>
        </xdr:to>
        <xdr:sp macro="" textlink="">
          <xdr:nvSpPr>
            <xdr:cNvPr id="81951" name="Kontrollkästchen 2" hidden="1">
              <a:extLst>
                <a:ext uri="{63B3BB69-23CF-44E3-9099-C40C66FF867C}">
                  <a14:compatExt spid="_x0000_s81951"/>
                </a:ext>
                <a:ext uri="{FF2B5EF4-FFF2-40B4-BE49-F238E27FC236}">
                  <a16:creationId xmlns:a16="http://schemas.microsoft.com/office/drawing/2014/main" id="{00000000-0008-0000-0800-00001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219075</xdr:colOff>
          <xdr:row>28</xdr:row>
          <xdr:rowOff>0</xdr:rowOff>
        </xdr:to>
        <xdr:sp macro="" textlink="">
          <xdr:nvSpPr>
            <xdr:cNvPr id="81952" name="Check Box 32" hidden="1">
              <a:extLst>
                <a:ext uri="{63B3BB69-23CF-44E3-9099-C40C66FF867C}">
                  <a14:compatExt spid="_x0000_s81952"/>
                </a:ext>
                <a:ext uri="{FF2B5EF4-FFF2-40B4-BE49-F238E27FC236}">
                  <a16:creationId xmlns:a16="http://schemas.microsoft.com/office/drawing/2014/main" id="{00000000-0008-0000-0800-00002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219075</xdr:colOff>
          <xdr:row>28</xdr:row>
          <xdr:rowOff>0</xdr:rowOff>
        </xdr:to>
        <xdr:sp macro="" textlink="">
          <xdr:nvSpPr>
            <xdr:cNvPr id="81953" name="Check Box 33" hidden="1">
              <a:extLst>
                <a:ext uri="{63B3BB69-23CF-44E3-9099-C40C66FF867C}">
                  <a14:compatExt spid="_x0000_s81953"/>
                </a:ext>
                <a:ext uri="{FF2B5EF4-FFF2-40B4-BE49-F238E27FC236}">
                  <a16:creationId xmlns:a16="http://schemas.microsoft.com/office/drawing/2014/main" id="{00000000-0008-0000-0800-00002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0</xdr:rowOff>
        </xdr:from>
        <xdr:to>
          <xdr:col>4</xdr:col>
          <xdr:colOff>219075</xdr:colOff>
          <xdr:row>28</xdr:row>
          <xdr:rowOff>0</xdr:rowOff>
        </xdr:to>
        <xdr:sp macro="" textlink="">
          <xdr:nvSpPr>
            <xdr:cNvPr id="81954" name="Check Box 34" hidden="1">
              <a:extLst>
                <a:ext uri="{63B3BB69-23CF-44E3-9099-C40C66FF867C}">
                  <a14:compatExt spid="_x0000_s81954"/>
                </a:ext>
                <a:ext uri="{FF2B5EF4-FFF2-40B4-BE49-F238E27FC236}">
                  <a16:creationId xmlns:a16="http://schemas.microsoft.com/office/drawing/2014/main" id="{00000000-0008-0000-0800-00002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5</xdr:col>
          <xdr:colOff>219075</xdr:colOff>
          <xdr:row>28</xdr:row>
          <xdr:rowOff>0</xdr:rowOff>
        </xdr:to>
        <xdr:sp macro="" textlink="">
          <xdr:nvSpPr>
            <xdr:cNvPr id="81955" name="Check Box 35" hidden="1">
              <a:extLst>
                <a:ext uri="{63B3BB69-23CF-44E3-9099-C40C66FF867C}">
                  <a14:compatExt spid="_x0000_s81955"/>
                </a:ext>
                <a:ext uri="{FF2B5EF4-FFF2-40B4-BE49-F238E27FC236}">
                  <a16:creationId xmlns:a16="http://schemas.microsoft.com/office/drawing/2014/main" id="{00000000-0008-0000-0800-00002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6</xdr:col>
          <xdr:colOff>219075</xdr:colOff>
          <xdr:row>28</xdr:row>
          <xdr:rowOff>0</xdr:rowOff>
        </xdr:to>
        <xdr:sp macro="" textlink="">
          <xdr:nvSpPr>
            <xdr:cNvPr id="81956" name="Check Box 36" hidden="1">
              <a:extLst>
                <a:ext uri="{63B3BB69-23CF-44E3-9099-C40C66FF867C}">
                  <a14:compatExt spid="_x0000_s81956"/>
                </a:ext>
                <a:ext uri="{FF2B5EF4-FFF2-40B4-BE49-F238E27FC236}">
                  <a16:creationId xmlns:a16="http://schemas.microsoft.com/office/drawing/2014/main" id="{00000000-0008-0000-0800-00002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219075</xdr:colOff>
          <xdr:row>30</xdr:row>
          <xdr:rowOff>0</xdr:rowOff>
        </xdr:to>
        <xdr:sp macro="" textlink="">
          <xdr:nvSpPr>
            <xdr:cNvPr id="81957" name="Kontrollkästchen 2" hidden="1">
              <a:extLst>
                <a:ext uri="{63B3BB69-23CF-44E3-9099-C40C66FF867C}">
                  <a14:compatExt spid="_x0000_s81957"/>
                </a:ext>
                <a:ext uri="{FF2B5EF4-FFF2-40B4-BE49-F238E27FC236}">
                  <a16:creationId xmlns:a16="http://schemas.microsoft.com/office/drawing/2014/main" id="{00000000-0008-0000-0800-00002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219075</xdr:colOff>
          <xdr:row>30</xdr:row>
          <xdr:rowOff>0</xdr:rowOff>
        </xdr:to>
        <xdr:sp macro="" textlink="">
          <xdr:nvSpPr>
            <xdr:cNvPr id="81958" name="Check Box 38" hidden="1">
              <a:extLst>
                <a:ext uri="{63B3BB69-23CF-44E3-9099-C40C66FF867C}">
                  <a14:compatExt spid="_x0000_s81958"/>
                </a:ext>
                <a:ext uri="{FF2B5EF4-FFF2-40B4-BE49-F238E27FC236}">
                  <a16:creationId xmlns:a16="http://schemas.microsoft.com/office/drawing/2014/main" id="{00000000-0008-0000-0800-00002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219075</xdr:colOff>
          <xdr:row>30</xdr:row>
          <xdr:rowOff>0</xdr:rowOff>
        </xdr:to>
        <xdr:sp macro="" textlink="">
          <xdr:nvSpPr>
            <xdr:cNvPr id="81959" name="Check Box 39" hidden="1">
              <a:extLst>
                <a:ext uri="{63B3BB69-23CF-44E3-9099-C40C66FF867C}">
                  <a14:compatExt spid="_x0000_s81959"/>
                </a:ext>
                <a:ext uri="{FF2B5EF4-FFF2-40B4-BE49-F238E27FC236}">
                  <a16:creationId xmlns:a16="http://schemas.microsoft.com/office/drawing/2014/main" id="{00000000-0008-0000-0800-00002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0</xdr:rowOff>
        </xdr:from>
        <xdr:to>
          <xdr:col>4</xdr:col>
          <xdr:colOff>219075</xdr:colOff>
          <xdr:row>30</xdr:row>
          <xdr:rowOff>0</xdr:rowOff>
        </xdr:to>
        <xdr:sp macro="" textlink="">
          <xdr:nvSpPr>
            <xdr:cNvPr id="81960" name="Check Box 40" hidden="1">
              <a:extLst>
                <a:ext uri="{63B3BB69-23CF-44E3-9099-C40C66FF867C}">
                  <a14:compatExt spid="_x0000_s81960"/>
                </a:ext>
                <a:ext uri="{FF2B5EF4-FFF2-40B4-BE49-F238E27FC236}">
                  <a16:creationId xmlns:a16="http://schemas.microsoft.com/office/drawing/2014/main" id="{00000000-0008-0000-0800-00002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5</xdr:col>
          <xdr:colOff>219075</xdr:colOff>
          <xdr:row>30</xdr:row>
          <xdr:rowOff>0</xdr:rowOff>
        </xdr:to>
        <xdr:sp macro="" textlink="">
          <xdr:nvSpPr>
            <xdr:cNvPr id="81961" name="Check Box 41" hidden="1">
              <a:extLst>
                <a:ext uri="{63B3BB69-23CF-44E3-9099-C40C66FF867C}">
                  <a14:compatExt spid="_x0000_s81961"/>
                </a:ext>
                <a:ext uri="{FF2B5EF4-FFF2-40B4-BE49-F238E27FC236}">
                  <a16:creationId xmlns:a16="http://schemas.microsoft.com/office/drawing/2014/main" id="{00000000-0008-0000-0800-00002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6</xdr:col>
          <xdr:colOff>219075</xdr:colOff>
          <xdr:row>30</xdr:row>
          <xdr:rowOff>0</xdr:rowOff>
        </xdr:to>
        <xdr:sp macro="" textlink="">
          <xdr:nvSpPr>
            <xdr:cNvPr id="81962" name="Check Box 42" hidden="1">
              <a:extLst>
                <a:ext uri="{63B3BB69-23CF-44E3-9099-C40C66FF867C}">
                  <a14:compatExt spid="_x0000_s81962"/>
                </a:ext>
                <a:ext uri="{FF2B5EF4-FFF2-40B4-BE49-F238E27FC236}">
                  <a16:creationId xmlns:a16="http://schemas.microsoft.com/office/drawing/2014/main" id="{00000000-0008-0000-0800-00002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219075</xdr:colOff>
          <xdr:row>34</xdr:row>
          <xdr:rowOff>0</xdr:rowOff>
        </xdr:to>
        <xdr:sp macro="" textlink="">
          <xdr:nvSpPr>
            <xdr:cNvPr id="81963" name="Kontrollkästchen 2" hidden="1">
              <a:extLst>
                <a:ext uri="{63B3BB69-23CF-44E3-9099-C40C66FF867C}">
                  <a14:compatExt spid="_x0000_s81963"/>
                </a:ext>
                <a:ext uri="{FF2B5EF4-FFF2-40B4-BE49-F238E27FC236}">
                  <a16:creationId xmlns:a16="http://schemas.microsoft.com/office/drawing/2014/main" id="{00000000-0008-0000-0800-00002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219075</xdr:colOff>
          <xdr:row>34</xdr:row>
          <xdr:rowOff>0</xdr:rowOff>
        </xdr:to>
        <xdr:sp macro="" textlink="">
          <xdr:nvSpPr>
            <xdr:cNvPr id="81964" name="Check Box 44" hidden="1">
              <a:extLst>
                <a:ext uri="{63B3BB69-23CF-44E3-9099-C40C66FF867C}">
                  <a14:compatExt spid="_x0000_s81964"/>
                </a:ext>
                <a:ext uri="{FF2B5EF4-FFF2-40B4-BE49-F238E27FC236}">
                  <a16:creationId xmlns:a16="http://schemas.microsoft.com/office/drawing/2014/main" id="{00000000-0008-0000-0800-00002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219075</xdr:colOff>
          <xdr:row>34</xdr:row>
          <xdr:rowOff>0</xdr:rowOff>
        </xdr:to>
        <xdr:sp macro="" textlink="">
          <xdr:nvSpPr>
            <xdr:cNvPr id="81965" name="Check Box 45" hidden="1">
              <a:extLst>
                <a:ext uri="{63B3BB69-23CF-44E3-9099-C40C66FF867C}">
                  <a14:compatExt spid="_x0000_s81965"/>
                </a:ext>
                <a:ext uri="{FF2B5EF4-FFF2-40B4-BE49-F238E27FC236}">
                  <a16:creationId xmlns:a16="http://schemas.microsoft.com/office/drawing/2014/main" id="{00000000-0008-0000-0800-00002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0</xdr:rowOff>
        </xdr:from>
        <xdr:to>
          <xdr:col>4</xdr:col>
          <xdr:colOff>219075</xdr:colOff>
          <xdr:row>34</xdr:row>
          <xdr:rowOff>0</xdr:rowOff>
        </xdr:to>
        <xdr:sp macro="" textlink="">
          <xdr:nvSpPr>
            <xdr:cNvPr id="81966" name="Check Box 46" hidden="1">
              <a:extLst>
                <a:ext uri="{63B3BB69-23CF-44E3-9099-C40C66FF867C}">
                  <a14:compatExt spid="_x0000_s81966"/>
                </a:ext>
                <a:ext uri="{FF2B5EF4-FFF2-40B4-BE49-F238E27FC236}">
                  <a16:creationId xmlns:a16="http://schemas.microsoft.com/office/drawing/2014/main" id="{00000000-0008-0000-0800-00002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5</xdr:col>
          <xdr:colOff>219075</xdr:colOff>
          <xdr:row>34</xdr:row>
          <xdr:rowOff>0</xdr:rowOff>
        </xdr:to>
        <xdr:sp macro="" textlink="">
          <xdr:nvSpPr>
            <xdr:cNvPr id="81967" name="Check Box 47" hidden="1">
              <a:extLst>
                <a:ext uri="{63B3BB69-23CF-44E3-9099-C40C66FF867C}">
                  <a14:compatExt spid="_x0000_s81967"/>
                </a:ext>
                <a:ext uri="{FF2B5EF4-FFF2-40B4-BE49-F238E27FC236}">
                  <a16:creationId xmlns:a16="http://schemas.microsoft.com/office/drawing/2014/main" id="{00000000-0008-0000-0800-00002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6</xdr:col>
          <xdr:colOff>219075</xdr:colOff>
          <xdr:row>34</xdr:row>
          <xdr:rowOff>0</xdr:rowOff>
        </xdr:to>
        <xdr:sp macro="" textlink="">
          <xdr:nvSpPr>
            <xdr:cNvPr id="81968" name="Check Box 48" hidden="1">
              <a:extLst>
                <a:ext uri="{63B3BB69-23CF-44E3-9099-C40C66FF867C}">
                  <a14:compatExt spid="_x0000_s81968"/>
                </a:ext>
                <a:ext uri="{FF2B5EF4-FFF2-40B4-BE49-F238E27FC236}">
                  <a16:creationId xmlns:a16="http://schemas.microsoft.com/office/drawing/2014/main" id="{00000000-0008-0000-0800-00003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219075</xdr:colOff>
          <xdr:row>20</xdr:row>
          <xdr:rowOff>0</xdr:rowOff>
        </xdr:to>
        <xdr:sp macro="" textlink="">
          <xdr:nvSpPr>
            <xdr:cNvPr id="81970" name="Kontrollkästchen 2" hidden="1">
              <a:extLst>
                <a:ext uri="{63B3BB69-23CF-44E3-9099-C40C66FF867C}">
                  <a14:compatExt spid="_x0000_s81970"/>
                </a:ext>
                <a:ext uri="{FF2B5EF4-FFF2-40B4-BE49-F238E27FC236}">
                  <a16:creationId xmlns:a16="http://schemas.microsoft.com/office/drawing/2014/main" id="{00000000-0008-0000-0800-00003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219075</xdr:colOff>
          <xdr:row>20</xdr:row>
          <xdr:rowOff>0</xdr:rowOff>
        </xdr:to>
        <xdr:sp macro="" textlink="">
          <xdr:nvSpPr>
            <xdr:cNvPr id="81971" name="Check Box 51" hidden="1">
              <a:extLst>
                <a:ext uri="{63B3BB69-23CF-44E3-9099-C40C66FF867C}">
                  <a14:compatExt spid="_x0000_s81971"/>
                </a:ext>
                <a:ext uri="{FF2B5EF4-FFF2-40B4-BE49-F238E27FC236}">
                  <a16:creationId xmlns:a16="http://schemas.microsoft.com/office/drawing/2014/main" id="{00000000-0008-0000-0800-00003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219075</xdr:colOff>
          <xdr:row>20</xdr:row>
          <xdr:rowOff>0</xdr:rowOff>
        </xdr:to>
        <xdr:sp macro="" textlink="">
          <xdr:nvSpPr>
            <xdr:cNvPr id="81972" name="Check Box 52" hidden="1">
              <a:extLst>
                <a:ext uri="{63B3BB69-23CF-44E3-9099-C40C66FF867C}">
                  <a14:compatExt spid="_x0000_s81972"/>
                </a:ext>
                <a:ext uri="{FF2B5EF4-FFF2-40B4-BE49-F238E27FC236}">
                  <a16:creationId xmlns:a16="http://schemas.microsoft.com/office/drawing/2014/main" id="{00000000-0008-0000-0800-00003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4</xdr:col>
          <xdr:colOff>219075</xdr:colOff>
          <xdr:row>20</xdr:row>
          <xdr:rowOff>0</xdr:rowOff>
        </xdr:to>
        <xdr:sp macro="" textlink="">
          <xdr:nvSpPr>
            <xdr:cNvPr id="81973" name="Check Box 53" hidden="1">
              <a:extLst>
                <a:ext uri="{63B3BB69-23CF-44E3-9099-C40C66FF867C}">
                  <a14:compatExt spid="_x0000_s81973"/>
                </a:ext>
                <a:ext uri="{FF2B5EF4-FFF2-40B4-BE49-F238E27FC236}">
                  <a16:creationId xmlns:a16="http://schemas.microsoft.com/office/drawing/2014/main" id="{00000000-0008-0000-0800-00003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5</xdr:col>
          <xdr:colOff>219075</xdr:colOff>
          <xdr:row>20</xdr:row>
          <xdr:rowOff>0</xdr:rowOff>
        </xdr:to>
        <xdr:sp macro="" textlink="">
          <xdr:nvSpPr>
            <xdr:cNvPr id="81974" name="Check Box 54" hidden="1">
              <a:extLst>
                <a:ext uri="{63B3BB69-23CF-44E3-9099-C40C66FF867C}">
                  <a14:compatExt spid="_x0000_s81974"/>
                </a:ext>
                <a:ext uri="{FF2B5EF4-FFF2-40B4-BE49-F238E27FC236}">
                  <a16:creationId xmlns:a16="http://schemas.microsoft.com/office/drawing/2014/main" id="{00000000-0008-0000-0800-00003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0</xdr:rowOff>
        </xdr:from>
        <xdr:to>
          <xdr:col>6</xdr:col>
          <xdr:colOff>219075</xdr:colOff>
          <xdr:row>20</xdr:row>
          <xdr:rowOff>0</xdr:rowOff>
        </xdr:to>
        <xdr:sp macro="" textlink="">
          <xdr:nvSpPr>
            <xdr:cNvPr id="81975" name="Check Box 55" hidden="1">
              <a:extLst>
                <a:ext uri="{63B3BB69-23CF-44E3-9099-C40C66FF867C}">
                  <a14:compatExt spid="_x0000_s81975"/>
                </a:ext>
                <a:ext uri="{FF2B5EF4-FFF2-40B4-BE49-F238E27FC236}">
                  <a16:creationId xmlns:a16="http://schemas.microsoft.com/office/drawing/2014/main" id="{00000000-0008-0000-0800-00003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219075</xdr:colOff>
          <xdr:row>32</xdr:row>
          <xdr:rowOff>0</xdr:rowOff>
        </xdr:to>
        <xdr:sp macro="" textlink="">
          <xdr:nvSpPr>
            <xdr:cNvPr id="81991" name="Check Box 71" hidden="1">
              <a:extLst>
                <a:ext uri="{63B3BB69-23CF-44E3-9099-C40C66FF867C}">
                  <a14:compatExt spid="_x0000_s81991"/>
                </a:ext>
                <a:ext uri="{FF2B5EF4-FFF2-40B4-BE49-F238E27FC236}">
                  <a16:creationId xmlns:a16="http://schemas.microsoft.com/office/drawing/2014/main" id="{00000000-0008-0000-0800-00004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219075</xdr:colOff>
          <xdr:row>32</xdr:row>
          <xdr:rowOff>0</xdr:rowOff>
        </xdr:to>
        <xdr:sp macro="" textlink="">
          <xdr:nvSpPr>
            <xdr:cNvPr id="81992" name="Check Box 72" hidden="1">
              <a:extLst>
                <a:ext uri="{63B3BB69-23CF-44E3-9099-C40C66FF867C}">
                  <a14:compatExt spid="_x0000_s81992"/>
                </a:ext>
                <a:ext uri="{FF2B5EF4-FFF2-40B4-BE49-F238E27FC236}">
                  <a16:creationId xmlns:a16="http://schemas.microsoft.com/office/drawing/2014/main" id="{00000000-0008-0000-0800-00004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219075</xdr:colOff>
          <xdr:row>32</xdr:row>
          <xdr:rowOff>0</xdr:rowOff>
        </xdr:to>
        <xdr:sp macro="" textlink="">
          <xdr:nvSpPr>
            <xdr:cNvPr id="81993" name="Check Box 73" hidden="1">
              <a:extLst>
                <a:ext uri="{63B3BB69-23CF-44E3-9099-C40C66FF867C}">
                  <a14:compatExt spid="_x0000_s81993"/>
                </a:ext>
                <a:ext uri="{FF2B5EF4-FFF2-40B4-BE49-F238E27FC236}">
                  <a16:creationId xmlns:a16="http://schemas.microsoft.com/office/drawing/2014/main" id="{00000000-0008-0000-0800-00004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4</xdr:col>
          <xdr:colOff>219075</xdr:colOff>
          <xdr:row>32</xdr:row>
          <xdr:rowOff>0</xdr:rowOff>
        </xdr:to>
        <xdr:sp macro="" textlink="">
          <xdr:nvSpPr>
            <xdr:cNvPr id="81994" name="Check Box 74" hidden="1">
              <a:extLst>
                <a:ext uri="{63B3BB69-23CF-44E3-9099-C40C66FF867C}">
                  <a14:compatExt spid="_x0000_s81994"/>
                </a:ext>
                <a:ext uri="{FF2B5EF4-FFF2-40B4-BE49-F238E27FC236}">
                  <a16:creationId xmlns:a16="http://schemas.microsoft.com/office/drawing/2014/main" id="{00000000-0008-0000-0800-00004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5</xdr:col>
          <xdr:colOff>219075</xdr:colOff>
          <xdr:row>32</xdr:row>
          <xdr:rowOff>0</xdr:rowOff>
        </xdr:to>
        <xdr:sp macro="" textlink="">
          <xdr:nvSpPr>
            <xdr:cNvPr id="81995" name="Check Box 75" hidden="1">
              <a:extLst>
                <a:ext uri="{63B3BB69-23CF-44E3-9099-C40C66FF867C}">
                  <a14:compatExt spid="_x0000_s81995"/>
                </a:ext>
                <a:ext uri="{FF2B5EF4-FFF2-40B4-BE49-F238E27FC236}">
                  <a16:creationId xmlns:a16="http://schemas.microsoft.com/office/drawing/2014/main" id="{00000000-0008-0000-0800-00004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0</xdr:rowOff>
        </xdr:from>
        <xdr:to>
          <xdr:col>6</xdr:col>
          <xdr:colOff>219075</xdr:colOff>
          <xdr:row>32</xdr:row>
          <xdr:rowOff>0</xdr:rowOff>
        </xdr:to>
        <xdr:sp macro="" textlink="">
          <xdr:nvSpPr>
            <xdr:cNvPr id="81996" name="Check Box 76" hidden="1">
              <a:extLst>
                <a:ext uri="{63B3BB69-23CF-44E3-9099-C40C66FF867C}">
                  <a14:compatExt spid="_x0000_s81996"/>
                </a:ext>
                <a:ext uri="{FF2B5EF4-FFF2-40B4-BE49-F238E27FC236}">
                  <a16:creationId xmlns:a16="http://schemas.microsoft.com/office/drawing/2014/main" id="{00000000-0008-0000-0800-00004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99</xdr:row>
          <xdr:rowOff>0</xdr:rowOff>
        </xdr:from>
        <xdr:to>
          <xdr:col>5</xdr:col>
          <xdr:colOff>219075</xdr:colOff>
          <xdr:row>100</xdr:row>
          <xdr:rowOff>0</xdr:rowOff>
        </xdr:to>
        <xdr:sp macro="" textlink="">
          <xdr:nvSpPr>
            <xdr:cNvPr id="82019" name="Check Box 99" hidden="1">
              <a:extLst>
                <a:ext uri="{63B3BB69-23CF-44E3-9099-C40C66FF867C}">
                  <a14:compatExt spid="_x0000_s82019"/>
                </a:ext>
                <a:ext uri="{FF2B5EF4-FFF2-40B4-BE49-F238E27FC236}">
                  <a16:creationId xmlns:a16="http://schemas.microsoft.com/office/drawing/2014/main" id="{00000000-0008-0000-0800-00006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79</xdr:row>
          <xdr:rowOff>0</xdr:rowOff>
        </xdr:from>
        <xdr:to>
          <xdr:col>2</xdr:col>
          <xdr:colOff>219075</xdr:colOff>
          <xdr:row>80</xdr:row>
          <xdr:rowOff>0</xdr:rowOff>
        </xdr:to>
        <xdr:sp macro="" textlink="">
          <xdr:nvSpPr>
            <xdr:cNvPr id="82028" name="Check Box 108" hidden="1">
              <a:extLst>
                <a:ext uri="{63B3BB69-23CF-44E3-9099-C40C66FF867C}">
                  <a14:compatExt spid="_x0000_s82028"/>
                </a:ext>
                <a:ext uri="{FF2B5EF4-FFF2-40B4-BE49-F238E27FC236}">
                  <a16:creationId xmlns:a16="http://schemas.microsoft.com/office/drawing/2014/main" id="{00000000-0008-0000-0800-00006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81</xdr:row>
          <xdr:rowOff>0</xdr:rowOff>
        </xdr:from>
        <xdr:to>
          <xdr:col>3</xdr:col>
          <xdr:colOff>219075</xdr:colOff>
          <xdr:row>82</xdr:row>
          <xdr:rowOff>0</xdr:rowOff>
        </xdr:to>
        <xdr:sp macro="" textlink="">
          <xdr:nvSpPr>
            <xdr:cNvPr id="82029" name="Check Box 109" hidden="1">
              <a:extLst>
                <a:ext uri="{63B3BB69-23CF-44E3-9099-C40C66FF867C}">
                  <a14:compatExt spid="_x0000_s82029"/>
                </a:ext>
                <a:ext uri="{FF2B5EF4-FFF2-40B4-BE49-F238E27FC236}">
                  <a16:creationId xmlns:a16="http://schemas.microsoft.com/office/drawing/2014/main" id="{00000000-0008-0000-0800-00006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1</xdr:col>
          <xdr:colOff>219075</xdr:colOff>
          <xdr:row>50</xdr:row>
          <xdr:rowOff>0</xdr:rowOff>
        </xdr:to>
        <xdr:sp macro="" textlink="">
          <xdr:nvSpPr>
            <xdr:cNvPr id="82034" name="Check Box 114" hidden="1">
              <a:extLst>
                <a:ext uri="{63B3BB69-23CF-44E3-9099-C40C66FF867C}">
                  <a14:compatExt spid="_x0000_s82034"/>
                </a:ext>
                <a:ext uri="{FF2B5EF4-FFF2-40B4-BE49-F238E27FC236}">
                  <a16:creationId xmlns:a16="http://schemas.microsoft.com/office/drawing/2014/main" id="{00000000-0008-0000-0800-00007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0</xdr:rowOff>
        </xdr:from>
        <xdr:to>
          <xdr:col>2</xdr:col>
          <xdr:colOff>219075</xdr:colOff>
          <xdr:row>52</xdr:row>
          <xdr:rowOff>0</xdr:rowOff>
        </xdr:to>
        <xdr:sp macro="" textlink="">
          <xdr:nvSpPr>
            <xdr:cNvPr id="82035" name="Check Box 115" hidden="1">
              <a:extLst>
                <a:ext uri="{63B3BB69-23CF-44E3-9099-C40C66FF867C}">
                  <a14:compatExt spid="_x0000_s82035"/>
                </a:ext>
                <a:ext uri="{FF2B5EF4-FFF2-40B4-BE49-F238E27FC236}">
                  <a16:creationId xmlns:a16="http://schemas.microsoft.com/office/drawing/2014/main" id="{00000000-0008-0000-0800-00007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0</xdr:rowOff>
        </xdr:from>
        <xdr:to>
          <xdr:col>3</xdr:col>
          <xdr:colOff>219075</xdr:colOff>
          <xdr:row>54</xdr:row>
          <xdr:rowOff>0</xdr:rowOff>
        </xdr:to>
        <xdr:sp macro="" textlink="">
          <xdr:nvSpPr>
            <xdr:cNvPr id="82036" name="Check Box 116" hidden="1">
              <a:extLst>
                <a:ext uri="{63B3BB69-23CF-44E3-9099-C40C66FF867C}">
                  <a14:compatExt spid="_x0000_s82036"/>
                </a:ext>
                <a:ext uri="{FF2B5EF4-FFF2-40B4-BE49-F238E27FC236}">
                  <a16:creationId xmlns:a16="http://schemas.microsoft.com/office/drawing/2014/main" id="{00000000-0008-0000-0800-00007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0</xdr:rowOff>
        </xdr:from>
        <xdr:to>
          <xdr:col>4</xdr:col>
          <xdr:colOff>219075</xdr:colOff>
          <xdr:row>56</xdr:row>
          <xdr:rowOff>0</xdr:rowOff>
        </xdr:to>
        <xdr:sp macro="" textlink="">
          <xdr:nvSpPr>
            <xdr:cNvPr id="82037" name="Check Box 117" hidden="1">
              <a:extLst>
                <a:ext uri="{63B3BB69-23CF-44E3-9099-C40C66FF867C}">
                  <a14:compatExt spid="_x0000_s82037"/>
                </a:ext>
                <a:ext uri="{FF2B5EF4-FFF2-40B4-BE49-F238E27FC236}">
                  <a16:creationId xmlns:a16="http://schemas.microsoft.com/office/drawing/2014/main" id="{00000000-0008-0000-0800-00007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57</xdr:row>
          <xdr:rowOff>0</xdr:rowOff>
        </xdr:from>
        <xdr:to>
          <xdr:col>5</xdr:col>
          <xdr:colOff>219075</xdr:colOff>
          <xdr:row>58</xdr:row>
          <xdr:rowOff>0</xdr:rowOff>
        </xdr:to>
        <xdr:sp macro="" textlink="">
          <xdr:nvSpPr>
            <xdr:cNvPr id="82038" name="Check Box 118" hidden="1">
              <a:extLst>
                <a:ext uri="{63B3BB69-23CF-44E3-9099-C40C66FF867C}">
                  <a14:compatExt spid="_x0000_s82038"/>
                </a:ext>
                <a:ext uri="{FF2B5EF4-FFF2-40B4-BE49-F238E27FC236}">
                  <a16:creationId xmlns:a16="http://schemas.microsoft.com/office/drawing/2014/main" id="{00000000-0008-0000-0800-00007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0</xdr:rowOff>
        </xdr:from>
        <xdr:to>
          <xdr:col>6</xdr:col>
          <xdr:colOff>219075</xdr:colOff>
          <xdr:row>60</xdr:row>
          <xdr:rowOff>0</xdr:rowOff>
        </xdr:to>
        <xdr:sp macro="" textlink="">
          <xdr:nvSpPr>
            <xdr:cNvPr id="82039" name="Check Box 119" hidden="1">
              <a:extLst>
                <a:ext uri="{63B3BB69-23CF-44E3-9099-C40C66FF867C}">
                  <a14:compatExt spid="_x0000_s82039"/>
                </a:ext>
                <a:ext uri="{FF2B5EF4-FFF2-40B4-BE49-F238E27FC236}">
                  <a16:creationId xmlns:a16="http://schemas.microsoft.com/office/drawing/2014/main" id="{00000000-0008-0000-0800-00007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219075</xdr:colOff>
          <xdr:row>36</xdr:row>
          <xdr:rowOff>0</xdr:rowOff>
        </xdr:to>
        <xdr:sp macro="" textlink="">
          <xdr:nvSpPr>
            <xdr:cNvPr id="82040" name="Check Box 120" hidden="1">
              <a:extLst>
                <a:ext uri="{63B3BB69-23CF-44E3-9099-C40C66FF867C}">
                  <a14:compatExt spid="_x0000_s82040"/>
                </a:ext>
                <a:ext uri="{FF2B5EF4-FFF2-40B4-BE49-F238E27FC236}">
                  <a16:creationId xmlns:a16="http://schemas.microsoft.com/office/drawing/2014/main" id="{00000000-0008-0000-0800-00007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219075</xdr:colOff>
          <xdr:row>36</xdr:row>
          <xdr:rowOff>0</xdr:rowOff>
        </xdr:to>
        <xdr:sp macro="" textlink="">
          <xdr:nvSpPr>
            <xdr:cNvPr id="82041" name="Check Box 121" hidden="1">
              <a:extLst>
                <a:ext uri="{63B3BB69-23CF-44E3-9099-C40C66FF867C}">
                  <a14:compatExt spid="_x0000_s82041"/>
                </a:ext>
                <a:ext uri="{FF2B5EF4-FFF2-40B4-BE49-F238E27FC236}">
                  <a16:creationId xmlns:a16="http://schemas.microsoft.com/office/drawing/2014/main" id="{00000000-0008-0000-0800-00007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219075</xdr:colOff>
          <xdr:row>36</xdr:row>
          <xdr:rowOff>0</xdr:rowOff>
        </xdr:to>
        <xdr:sp macro="" textlink="">
          <xdr:nvSpPr>
            <xdr:cNvPr id="82042" name="Check Box 122" hidden="1">
              <a:extLst>
                <a:ext uri="{63B3BB69-23CF-44E3-9099-C40C66FF867C}">
                  <a14:compatExt spid="_x0000_s82042"/>
                </a:ext>
                <a:ext uri="{FF2B5EF4-FFF2-40B4-BE49-F238E27FC236}">
                  <a16:creationId xmlns:a16="http://schemas.microsoft.com/office/drawing/2014/main" id="{00000000-0008-0000-0800-00007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0</xdr:rowOff>
        </xdr:from>
        <xdr:to>
          <xdr:col>4</xdr:col>
          <xdr:colOff>219075</xdr:colOff>
          <xdr:row>36</xdr:row>
          <xdr:rowOff>0</xdr:rowOff>
        </xdr:to>
        <xdr:sp macro="" textlink="">
          <xdr:nvSpPr>
            <xdr:cNvPr id="82043" name="Check Box 123" hidden="1">
              <a:extLst>
                <a:ext uri="{63B3BB69-23CF-44E3-9099-C40C66FF867C}">
                  <a14:compatExt spid="_x0000_s82043"/>
                </a:ext>
                <a:ext uri="{FF2B5EF4-FFF2-40B4-BE49-F238E27FC236}">
                  <a16:creationId xmlns:a16="http://schemas.microsoft.com/office/drawing/2014/main" id="{00000000-0008-0000-0800-00007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5</xdr:col>
          <xdr:colOff>219075</xdr:colOff>
          <xdr:row>36</xdr:row>
          <xdr:rowOff>0</xdr:rowOff>
        </xdr:to>
        <xdr:sp macro="" textlink="">
          <xdr:nvSpPr>
            <xdr:cNvPr id="82044" name="Check Box 124" hidden="1">
              <a:extLst>
                <a:ext uri="{63B3BB69-23CF-44E3-9099-C40C66FF867C}">
                  <a14:compatExt spid="_x0000_s82044"/>
                </a:ext>
                <a:ext uri="{FF2B5EF4-FFF2-40B4-BE49-F238E27FC236}">
                  <a16:creationId xmlns:a16="http://schemas.microsoft.com/office/drawing/2014/main" id="{00000000-0008-0000-0800-00007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6</xdr:col>
          <xdr:colOff>219075</xdr:colOff>
          <xdr:row>36</xdr:row>
          <xdr:rowOff>0</xdr:rowOff>
        </xdr:to>
        <xdr:sp macro="" textlink="">
          <xdr:nvSpPr>
            <xdr:cNvPr id="82045" name="Check Box 125" hidden="1">
              <a:extLst>
                <a:ext uri="{63B3BB69-23CF-44E3-9099-C40C66FF867C}">
                  <a14:compatExt spid="_x0000_s82045"/>
                </a:ext>
                <a:ext uri="{FF2B5EF4-FFF2-40B4-BE49-F238E27FC236}">
                  <a16:creationId xmlns:a16="http://schemas.microsoft.com/office/drawing/2014/main" id="{00000000-0008-0000-0800-00007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73</xdr:row>
          <xdr:rowOff>0</xdr:rowOff>
        </xdr:from>
        <xdr:to>
          <xdr:col>6</xdr:col>
          <xdr:colOff>219075</xdr:colOff>
          <xdr:row>74</xdr:row>
          <xdr:rowOff>0</xdr:rowOff>
        </xdr:to>
        <xdr:sp macro="" textlink="">
          <xdr:nvSpPr>
            <xdr:cNvPr id="82046" name="Check Box 126" hidden="1">
              <a:extLst>
                <a:ext uri="{63B3BB69-23CF-44E3-9099-C40C66FF867C}">
                  <a14:compatExt spid="_x0000_s82046"/>
                </a:ext>
                <a:ext uri="{FF2B5EF4-FFF2-40B4-BE49-F238E27FC236}">
                  <a16:creationId xmlns:a16="http://schemas.microsoft.com/office/drawing/2014/main" id="{00000000-0008-0000-0800-00007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1</xdr:col>
          <xdr:colOff>219075</xdr:colOff>
          <xdr:row>64</xdr:row>
          <xdr:rowOff>0</xdr:rowOff>
        </xdr:to>
        <xdr:sp macro="" textlink="">
          <xdr:nvSpPr>
            <xdr:cNvPr id="82059" name="Check Box 139" hidden="1">
              <a:extLst>
                <a:ext uri="{63B3BB69-23CF-44E3-9099-C40C66FF867C}">
                  <a14:compatExt spid="_x0000_s82059"/>
                </a:ext>
                <a:ext uri="{FF2B5EF4-FFF2-40B4-BE49-F238E27FC236}">
                  <a16:creationId xmlns:a16="http://schemas.microsoft.com/office/drawing/2014/main" id="{00000000-0008-0000-0800-00008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65</xdr:row>
          <xdr:rowOff>0</xdr:rowOff>
        </xdr:from>
        <xdr:to>
          <xdr:col>2</xdr:col>
          <xdr:colOff>219075</xdr:colOff>
          <xdr:row>66</xdr:row>
          <xdr:rowOff>0</xdr:rowOff>
        </xdr:to>
        <xdr:sp macro="" textlink="">
          <xdr:nvSpPr>
            <xdr:cNvPr id="82060" name="Check Box 140" hidden="1">
              <a:extLst>
                <a:ext uri="{63B3BB69-23CF-44E3-9099-C40C66FF867C}">
                  <a14:compatExt spid="_x0000_s82060"/>
                </a:ext>
                <a:ext uri="{FF2B5EF4-FFF2-40B4-BE49-F238E27FC236}">
                  <a16:creationId xmlns:a16="http://schemas.microsoft.com/office/drawing/2014/main" id="{00000000-0008-0000-0800-00008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67</xdr:row>
          <xdr:rowOff>0</xdr:rowOff>
        </xdr:from>
        <xdr:to>
          <xdr:col>3</xdr:col>
          <xdr:colOff>219075</xdr:colOff>
          <xdr:row>68</xdr:row>
          <xdr:rowOff>0</xdr:rowOff>
        </xdr:to>
        <xdr:sp macro="" textlink="">
          <xdr:nvSpPr>
            <xdr:cNvPr id="82061" name="Check Box 141" hidden="1">
              <a:extLst>
                <a:ext uri="{63B3BB69-23CF-44E3-9099-C40C66FF867C}">
                  <a14:compatExt spid="_x0000_s82061"/>
                </a:ext>
                <a:ext uri="{FF2B5EF4-FFF2-40B4-BE49-F238E27FC236}">
                  <a16:creationId xmlns:a16="http://schemas.microsoft.com/office/drawing/2014/main" id="{00000000-0008-0000-0800-00008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0</xdr:rowOff>
        </xdr:from>
        <xdr:to>
          <xdr:col>4</xdr:col>
          <xdr:colOff>219075</xdr:colOff>
          <xdr:row>70</xdr:row>
          <xdr:rowOff>0</xdr:rowOff>
        </xdr:to>
        <xdr:sp macro="" textlink="">
          <xdr:nvSpPr>
            <xdr:cNvPr id="82062" name="Check Box 142" hidden="1">
              <a:extLst>
                <a:ext uri="{63B3BB69-23CF-44E3-9099-C40C66FF867C}">
                  <a14:compatExt spid="_x0000_s82062"/>
                </a:ext>
                <a:ext uri="{FF2B5EF4-FFF2-40B4-BE49-F238E27FC236}">
                  <a16:creationId xmlns:a16="http://schemas.microsoft.com/office/drawing/2014/main" id="{00000000-0008-0000-0800-00008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71</xdr:row>
          <xdr:rowOff>0</xdr:rowOff>
        </xdr:from>
        <xdr:to>
          <xdr:col>5</xdr:col>
          <xdr:colOff>219075</xdr:colOff>
          <xdr:row>72</xdr:row>
          <xdr:rowOff>0</xdr:rowOff>
        </xdr:to>
        <xdr:sp macro="" textlink="">
          <xdr:nvSpPr>
            <xdr:cNvPr id="82063" name="Check Box 143" hidden="1">
              <a:extLst>
                <a:ext uri="{63B3BB69-23CF-44E3-9099-C40C66FF867C}">
                  <a14:compatExt spid="_x0000_s82063"/>
                </a:ext>
                <a:ext uri="{FF2B5EF4-FFF2-40B4-BE49-F238E27FC236}">
                  <a16:creationId xmlns:a16="http://schemas.microsoft.com/office/drawing/2014/main" id="{00000000-0008-0000-0800-00008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77</xdr:row>
          <xdr:rowOff>0</xdr:rowOff>
        </xdr:from>
        <xdr:to>
          <xdr:col>1</xdr:col>
          <xdr:colOff>219075</xdr:colOff>
          <xdr:row>78</xdr:row>
          <xdr:rowOff>0</xdr:rowOff>
        </xdr:to>
        <xdr:sp macro="" textlink="">
          <xdr:nvSpPr>
            <xdr:cNvPr id="82064" name="Check Box 144" hidden="1">
              <a:extLst>
                <a:ext uri="{63B3BB69-23CF-44E3-9099-C40C66FF867C}">
                  <a14:compatExt spid="_x0000_s82064"/>
                </a:ext>
                <a:ext uri="{FF2B5EF4-FFF2-40B4-BE49-F238E27FC236}">
                  <a16:creationId xmlns:a16="http://schemas.microsoft.com/office/drawing/2014/main" id="{00000000-0008-0000-0800-00009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87</xdr:row>
          <xdr:rowOff>0</xdr:rowOff>
        </xdr:from>
        <xdr:to>
          <xdr:col>6</xdr:col>
          <xdr:colOff>219075</xdr:colOff>
          <xdr:row>88</xdr:row>
          <xdr:rowOff>0</xdr:rowOff>
        </xdr:to>
        <xdr:sp macro="" textlink="">
          <xdr:nvSpPr>
            <xdr:cNvPr id="82065" name="Check Box 145" hidden="1">
              <a:extLst>
                <a:ext uri="{63B3BB69-23CF-44E3-9099-C40C66FF867C}">
                  <a14:compatExt spid="_x0000_s82065"/>
                </a:ext>
                <a:ext uri="{FF2B5EF4-FFF2-40B4-BE49-F238E27FC236}">
                  <a16:creationId xmlns:a16="http://schemas.microsoft.com/office/drawing/2014/main" id="{00000000-0008-0000-0800-00009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4</xdr:col>
          <xdr:colOff>219075</xdr:colOff>
          <xdr:row>84</xdr:row>
          <xdr:rowOff>0</xdr:rowOff>
        </xdr:to>
        <xdr:sp macro="" textlink="">
          <xdr:nvSpPr>
            <xdr:cNvPr id="82066" name="Check Box 146" hidden="1">
              <a:extLst>
                <a:ext uri="{63B3BB69-23CF-44E3-9099-C40C66FF867C}">
                  <a14:compatExt spid="_x0000_s82066"/>
                </a:ext>
                <a:ext uri="{FF2B5EF4-FFF2-40B4-BE49-F238E27FC236}">
                  <a16:creationId xmlns:a16="http://schemas.microsoft.com/office/drawing/2014/main" id="{00000000-0008-0000-0800-00009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85</xdr:row>
          <xdr:rowOff>0</xdr:rowOff>
        </xdr:from>
        <xdr:to>
          <xdr:col>5</xdr:col>
          <xdr:colOff>219075</xdr:colOff>
          <xdr:row>86</xdr:row>
          <xdr:rowOff>0</xdr:rowOff>
        </xdr:to>
        <xdr:sp macro="" textlink="">
          <xdr:nvSpPr>
            <xdr:cNvPr id="82067" name="Check Box 147" hidden="1">
              <a:extLst>
                <a:ext uri="{63B3BB69-23CF-44E3-9099-C40C66FF867C}">
                  <a14:compatExt spid="_x0000_s82067"/>
                </a:ext>
                <a:ext uri="{FF2B5EF4-FFF2-40B4-BE49-F238E27FC236}">
                  <a16:creationId xmlns:a16="http://schemas.microsoft.com/office/drawing/2014/main" id="{00000000-0008-0000-0800-00009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91</xdr:row>
          <xdr:rowOff>0</xdr:rowOff>
        </xdr:from>
        <xdr:to>
          <xdr:col>1</xdr:col>
          <xdr:colOff>219075</xdr:colOff>
          <xdr:row>92</xdr:row>
          <xdr:rowOff>0</xdr:rowOff>
        </xdr:to>
        <xdr:sp macro="" textlink="">
          <xdr:nvSpPr>
            <xdr:cNvPr id="82068" name="Check Box 148" hidden="1">
              <a:extLst>
                <a:ext uri="{63B3BB69-23CF-44E3-9099-C40C66FF867C}">
                  <a14:compatExt spid="_x0000_s82068"/>
                </a:ext>
                <a:ext uri="{FF2B5EF4-FFF2-40B4-BE49-F238E27FC236}">
                  <a16:creationId xmlns:a16="http://schemas.microsoft.com/office/drawing/2014/main" id="{00000000-0008-0000-0800-00009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93</xdr:row>
          <xdr:rowOff>0</xdr:rowOff>
        </xdr:from>
        <xdr:to>
          <xdr:col>2</xdr:col>
          <xdr:colOff>219075</xdr:colOff>
          <xdr:row>94</xdr:row>
          <xdr:rowOff>0</xdr:rowOff>
        </xdr:to>
        <xdr:sp macro="" textlink="">
          <xdr:nvSpPr>
            <xdr:cNvPr id="82069" name="Check Box 149" hidden="1">
              <a:extLst>
                <a:ext uri="{63B3BB69-23CF-44E3-9099-C40C66FF867C}">
                  <a14:compatExt spid="_x0000_s82069"/>
                </a:ext>
                <a:ext uri="{FF2B5EF4-FFF2-40B4-BE49-F238E27FC236}">
                  <a16:creationId xmlns:a16="http://schemas.microsoft.com/office/drawing/2014/main" id="{00000000-0008-0000-0800-00009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95</xdr:row>
          <xdr:rowOff>0</xdr:rowOff>
        </xdr:from>
        <xdr:to>
          <xdr:col>3</xdr:col>
          <xdr:colOff>219075</xdr:colOff>
          <xdr:row>96</xdr:row>
          <xdr:rowOff>0</xdr:rowOff>
        </xdr:to>
        <xdr:sp macro="" textlink="">
          <xdr:nvSpPr>
            <xdr:cNvPr id="82070" name="Check Box 150" hidden="1">
              <a:extLst>
                <a:ext uri="{63B3BB69-23CF-44E3-9099-C40C66FF867C}">
                  <a14:compatExt spid="_x0000_s82070"/>
                </a:ext>
                <a:ext uri="{FF2B5EF4-FFF2-40B4-BE49-F238E27FC236}">
                  <a16:creationId xmlns:a16="http://schemas.microsoft.com/office/drawing/2014/main" id="{00000000-0008-0000-0800-00009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97</xdr:row>
          <xdr:rowOff>0</xdr:rowOff>
        </xdr:from>
        <xdr:to>
          <xdr:col>4</xdr:col>
          <xdr:colOff>219075</xdr:colOff>
          <xdr:row>98</xdr:row>
          <xdr:rowOff>0</xdr:rowOff>
        </xdr:to>
        <xdr:sp macro="" textlink="">
          <xdr:nvSpPr>
            <xdr:cNvPr id="82071" name="Check Box 151" hidden="1">
              <a:extLst>
                <a:ext uri="{63B3BB69-23CF-44E3-9099-C40C66FF867C}">
                  <a14:compatExt spid="_x0000_s82071"/>
                </a:ext>
                <a:ext uri="{FF2B5EF4-FFF2-40B4-BE49-F238E27FC236}">
                  <a16:creationId xmlns:a16="http://schemas.microsoft.com/office/drawing/2014/main" id="{00000000-0008-0000-0800-00009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101</xdr:row>
          <xdr:rowOff>0</xdr:rowOff>
        </xdr:from>
        <xdr:to>
          <xdr:col>6</xdr:col>
          <xdr:colOff>219075</xdr:colOff>
          <xdr:row>102</xdr:row>
          <xdr:rowOff>0</xdr:rowOff>
        </xdr:to>
        <xdr:sp macro="" textlink="">
          <xdr:nvSpPr>
            <xdr:cNvPr id="82072" name="Check Box 152" hidden="1">
              <a:extLst>
                <a:ext uri="{63B3BB69-23CF-44E3-9099-C40C66FF867C}">
                  <a14:compatExt spid="_x0000_s82072"/>
                </a:ext>
                <a:ext uri="{FF2B5EF4-FFF2-40B4-BE49-F238E27FC236}">
                  <a16:creationId xmlns:a16="http://schemas.microsoft.com/office/drawing/2014/main" id="{00000000-0008-0000-0800-00009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1</xdr:col>
          <xdr:colOff>219075</xdr:colOff>
          <xdr:row>106</xdr:row>
          <xdr:rowOff>0</xdr:rowOff>
        </xdr:to>
        <xdr:sp macro="" textlink="">
          <xdr:nvSpPr>
            <xdr:cNvPr id="82073" name="Check Box 153" hidden="1">
              <a:extLst>
                <a:ext uri="{63B3BB69-23CF-44E3-9099-C40C66FF867C}">
                  <a14:compatExt spid="_x0000_s82073"/>
                </a:ext>
                <a:ext uri="{FF2B5EF4-FFF2-40B4-BE49-F238E27FC236}">
                  <a16:creationId xmlns:a16="http://schemas.microsoft.com/office/drawing/2014/main" id="{00000000-0008-0000-0800-00009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107</xdr:row>
          <xdr:rowOff>0</xdr:rowOff>
        </xdr:from>
        <xdr:to>
          <xdr:col>2</xdr:col>
          <xdr:colOff>219075</xdr:colOff>
          <xdr:row>108</xdr:row>
          <xdr:rowOff>0</xdr:rowOff>
        </xdr:to>
        <xdr:sp macro="" textlink="">
          <xdr:nvSpPr>
            <xdr:cNvPr id="82074" name="Check Box 154" hidden="1">
              <a:extLst>
                <a:ext uri="{63B3BB69-23CF-44E3-9099-C40C66FF867C}">
                  <a14:compatExt spid="_x0000_s82074"/>
                </a:ext>
                <a:ext uri="{FF2B5EF4-FFF2-40B4-BE49-F238E27FC236}">
                  <a16:creationId xmlns:a16="http://schemas.microsoft.com/office/drawing/2014/main" id="{00000000-0008-0000-0800-00009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109</xdr:row>
          <xdr:rowOff>0</xdr:rowOff>
        </xdr:from>
        <xdr:to>
          <xdr:col>3</xdr:col>
          <xdr:colOff>219075</xdr:colOff>
          <xdr:row>110</xdr:row>
          <xdr:rowOff>0</xdr:rowOff>
        </xdr:to>
        <xdr:sp macro="" textlink="">
          <xdr:nvSpPr>
            <xdr:cNvPr id="82075" name="Check Box 155" hidden="1">
              <a:extLst>
                <a:ext uri="{63B3BB69-23CF-44E3-9099-C40C66FF867C}">
                  <a14:compatExt spid="_x0000_s82075"/>
                </a:ext>
                <a:ext uri="{FF2B5EF4-FFF2-40B4-BE49-F238E27FC236}">
                  <a16:creationId xmlns:a16="http://schemas.microsoft.com/office/drawing/2014/main" id="{00000000-0008-0000-0800-00009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219075</xdr:colOff>
          <xdr:row>112</xdr:row>
          <xdr:rowOff>0</xdr:rowOff>
        </xdr:to>
        <xdr:sp macro="" textlink="">
          <xdr:nvSpPr>
            <xdr:cNvPr id="82076" name="Check Box 156" hidden="1">
              <a:extLst>
                <a:ext uri="{63B3BB69-23CF-44E3-9099-C40C66FF867C}">
                  <a14:compatExt spid="_x0000_s82076"/>
                </a:ext>
                <a:ext uri="{FF2B5EF4-FFF2-40B4-BE49-F238E27FC236}">
                  <a16:creationId xmlns:a16="http://schemas.microsoft.com/office/drawing/2014/main" id="{00000000-0008-0000-0800-00009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113</xdr:row>
          <xdr:rowOff>0</xdr:rowOff>
        </xdr:from>
        <xdr:to>
          <xdr:col>5</xdr:col>
          <xdr:colOff>219075</xdr:colOff>
          <xdr:row>114</xdr:row>
          <xdr:rowOff>0</xdr:rowOff>
        </xdr:to>
        <xdr:sp macro="" textlink="">
          <xdr:nvSpPr>
            <xdr:cNvPr id="82077" name="Check Box 157" hidden="1">
              <a:extLst>
                <a:ext uri="{63B3BB69-23CF-44E3-9099-C40C66FF867C}">
                  <a14:compatExt spid="_x0000_s82077"/>
                </a:ext>
                <a:ext uri="{FF2B5EF4-FFF2-40B4-BE49-F238E27FC236}">
                  <a16:creationId xmlns:a16="http://schemas.microsoft.com/office/drawing/2014/main" id="{00000000-0008-0000-0800-00009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115</xdr:row>
          <xdr:rowOff>0</xdr:rowOff>
        </xdr:from>
        <xdr:to>
          <xdr:col>6</xdr:col>
          <xdr:colOff>219075</xdr:colOff>
          <xdr:row>116</xdr:row>
          <xdr:rowOff>0</xdr:rowOff>
        </xdr:to>
        <xdr:sp macro="" textlink="">
          <xdr:nvSpPr>
            <xdr:cNvPr id="82078" name="Check Box 158" hidden="1">
              <a:extLst>
                <a:ext uri="{63B3BB69-23CF-44E3-9099-C40C66FF867C}">
                  <a14:compatExt spid="_x0000_s82078"/>
                </a:ext>
                <a:ext uri="{FF2B5EF4-FFF2-40B4-BE49-F238E27FC236}">
                  <a16:creationId xmlns:a16="http://schemas.microsoft.com/office/drawing/2014/main" id="{00000000-0008-0000-0800-00009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119</xdr:row>
          <xdr:rowOff>0</xdr:rowOff>
        </xdr:from>
        <xdr:to>
          <xdr:col>1</xdr:col>
          <xdr:colOff>219075</xdr:colOff>
          <xdr:row>120</xdr:row>
          <xdr:rowOff>0</xdr:rowOff>
        </xdr:to>
        <xdr:sp macro="" textlink="">
          <xdr:nvSpPr>
            <xdr:cNvPr id="82079" name="Check Box 159" hidden="1">
              <a:extLst>
                <a:ext uri="{63B3BB69-23CF-44E3-9099-C40C66FF867C}">
                  <a14:compatExt spid="_x0000_s82079"/>
                </a:ext>
                <a:ext uri="{FF2B5EF4-FFF2-40B4-BE49-F238E27FC236}">
                  <a16:creationId xmlns:a16="http://schemas.microsoft.com/office/drawing/2014/main" id="{00000000-0008-0000-0800-00009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121</xdr:row>
          <xdr:rowOff>0</xdr:rowOff>
        </xdr:from>
        <xdr:to>
          <xdr:col>2</xdr:col>
          <xdr:colOff>219075</xdr:colOff>
          <xdr:row>122</xdr:row>
          <xdr:rowOff>0</xdr:rowOff>
        </xdr:to>
        <xdr:sp macro="" textlink="">
          <xdr:nvSpPr>
            <xdr:cNvPr id="82080" name="Check Box 160" hidden="1">
              <a:extLst>
                <a:ext uri="{63B3BB69-23CF-44E3-9099-C40C66FF867C}">
                  <a14:compatExt spid="_x0000_s82080"/>
                </a:ext>
                <a:ext uri="{FF2B5EF4-FFF2-40B4-BE49-F238E27FC236}">
                  <a16:creationId xmlns:a16="http://schemas.microsoft.com/office/drawing/2014/main" id="{00000000-0008-0000-0800-0000A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123</xdr:row>
          <xdr:rowOff>0</xdr:rowOff>
        </xdr:from>
        <xdr:to>
          <xdr:col>3</xdr:col>
          <xdr:colOff>219075</xdr:colOff>
          <xdr:row>124</xdr:row>
          <xdr:rowOff>0</xdr:rowOff>
        </xdr:to>
        <xdr:sp macro="" textlink="">
          <xdr:nvSpPr>
            <xdr:cNvPr id="82081" name="Check Box 161" hidden="1">
              <a:extLst>
                <a:ext uri="{63B3BB69-23CF-44E3-9099-C40C66FF867C}">
                  <a14:compatExt spid="_x0000_s82081"/>
                </a:ext>
                <a:ext uri="{FF2B5EF4-FFF2-40B4-BE49-F238E27FC236}">
                  <a16:creationId xmlns:a16="http://schemas.microsoft.com/office/drawing/2014/main" id="{00000000-0008-0000-0800-0000A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125</xdr:row>
          <xdr:rowOff>0</xdr:rowOff>
        </xdr:from>
        <xdr:to>
          <xdr:col>4</xdr:col>
          <xdr:colOff>219075</xdr:colOff>
          <xdr:row>126</xdr:row>
          <xdr:rowOff>0</xdr:rowOff>
        </xdr:to>
        <xdr:sp macro="" textlink="">
          <xdr:nvSpPr>
            <xdr:cNvPr id="82082" name="Check Box 162" hidden="1">
              <a:extLst>
                <a:ext uri="{63B3BB69-23CF-44E3-9099-C40C66FF867C}">
                  <a14:compatExt spid="_x0000_s82082"/>
                </a:ext>
                <a:ext uri="{FF2B5EF4-FFF2-40B4-BE49-F238E27FC236}">
                  <a16:creationId xmlns:a16="http://schemas.microsoft.com/office/drawing/2014/main" id="{00000000-0008-0000-0800-0000A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127</xdr:row>
          <xdr:rowOff>0</xdr:rowOff>
        </xdr:from>
        <xdr:to>
          <xdr:col>5</xdr:col>
          <xdr:colOff>219075</xdr:colOff>
          <xdr:row>128</xdr:row>
          <xdr:rowOff>0</xdr:rowOff>
        </xdr:to>
        <xdr:sp macro="" textlink="">
          <xdr:nvSpPr>
            <xdr:cNvPr id="82083" name="Check Box 163" hidden="1">
              <a:extLst>
                <a:ext uri="{63B3BB69-23CF-44E3-9099-C40C66FF867C}">
                  <a14:compatExt spid="_x0000_s82083"/>
                </a:ext>
                <a:ext uri="{FF2B5EF4-FFF2-40B4-BE49-F238E27FC236}">
                  <a16:creationId xmlns:a16="http://schemas.microsoft.com/office/drawing/2014/main" id="{00000000-0008-0000-0800-0000A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0</xdr:rowOff>
        </xdr:from>
        <xdr:to>
          <xdr:col>6</xdr:col>
          <xdr:colOff>219075</xdr:colOff>
          <xdr:row>130</xdr:row>
          <xdr:rowOff>0</xdr:rowOff>
        </xdr:to>
        <xdr:sp macro="" textlink="">
          <xdr:nvSpPr>
            <xdr:cNvPr id="82084" name="Check Box 164" hidden="1">
              <a:extLst>
                <a:ext uri="{63B3BB69-23CF-44E3-9099-C40C66FF867C}">
                  <a14:compatExt spid="_x0000_s82084"/>
                </a:ext>
                <a:ext uri="{FF2B5EF4-FFF2-40B4-BE49-F238E27FC236}">
                  <a16:creationId xmlns:a16="http://schemas.microsoft.com/office/drawing/2014/main" id="{00000000-0008-0000-0800-0000A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2:G3" totalsRowShown="0">
  <autoFilter ref="B2:G3" xr:uid="{00000000-0009-0000-0100-000001000000}"/>
  <tableColumns count="6">
    <tableColumn id="1" xr3:uid="{00000000-0010-0000-0000-000001000000}" name="Fachbereich"/>
    <tableColumn id="2" xr3:uid="{00000000-0010-0000-0000-000002000000}" name="Maßnahmennr"/>
    <tableColumn id="3" xr3:uid="{00000000-0010-0000-0000-000003000000}" name="Maßnahme"/>
    <tableColumn id="4" xr3:uid="{00000000-0010-0000-0000-000004000000}" name="Vergabenr"/>
    <tableColumn id="5" xr3:uid="{00000000-0010-0000-0000-000005000000}" name="Bieter"/>
    <tableColumn id="6" xr3:uid="{00000000-0010-0000-0000-000006000000}" name="Wertungssumme" dataCellStyle="Währung"/>
  </tableColumns>
  <tableStyleInfo name="TableStyleMedium2" showFirstColumn="0" showLastColumn="0" showRowStripes="1" showColumnStripes="0"/>
  <extLst>
    <ext xmlns:x14="http://schemas.microsoft.com/office/spreadsheetml/2009/9/main" uri="{504A1905-F514-4f6f-8877-14C23A59335A}">
      <x14:table altText="Grunddaten"/>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e2" displayName="Tabelle2" ref="B7:D59" totalsRowShown="0">
  <autoFilter ref="B7:D59" xr:uid="{00000000-0009-0000-0100-000002000000}"/>
  <tableColumns count="3">
    <tableColumn id="1" xr3:uid="{00000000-0010-0000-0100-000001000000}" name="Bezeichnung"/>
    <tableColumn id="2" xr3:uid="{00000000-0010-0000-0100-000002000000}" name="Angebot" dataDxfId="1876"/>
    <tableColumn id="3" xr3:uid="{00000000-0010-0000-0100-000003000000}" name="Index" dataDxfId="1875"/>
  </tableColumns>
  <tableStyleInfo name="TableStyleMedium2" showFirstColumn="0" showLastColumn="0" showRowStripes="1" showColumnStripes="0"/>
  <extLst>
    <ext xmlns:x14="http://schemas.microsoft.com/office/spreadsheetml/2009/9/main" uri="{504A1905-F514-4f6f-8877-14C23A59335A}">
      <x14:table altText="Angebotsdate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e3" displayName="Tabelle3" ref="B64:F536" totalsRowShown="0" headerRowDxfId="1874" headerRowBorderDxfId="1873" tableBorderDxfId="1872">
  <autoFilter ref="B64:F536" xr:uid="{00000000-0009-0000-0100-000003000000}"/>
  <tableColumns count="5">
    <tableColumn id="1" xr3:uid="{00000000-0010-0000-0200-000001000000}" name="Bezeichnung Besond Lstg" dataDxfId="1871"/>
    <tableColumn id="3" xr3:uid="{00000000-0010-0000-0200-000003000000}" name="Menge" dataDxfId="1870"/>
    <tableColumn id="5" xr3:uid="{00000000-0010-0000-0200-000005000000}" name="Einheit" dataDxfId="1869"/>
    <tableColumn id="4" xr3:uid="{00000000-0010-0000-0200-000004000000}" name="EP-Preis" dataDxfId="1868"/>
    <tableColumn id="2" xr3:uid="{00000000-0010-0000-0200-000002000000}" name="Netto-GP-Preis" dataDxfId="1867"/>
  </tableColumns>
  <tableStyleInfo name="TableStyleMedium2" showFirstColumn="0" showLastColumn="0" showRowStripes="1" showColumnStripes="0"/>
  <extLst>
    <ext xmlns:x14="http://schemas.microsoft.com/office/spreadsheetml/2009/9/main" uri="{504A1905-F514-4f6f-8877-14C23A59335A}">
      <x14:table altText="BesondereLeistunge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668.xml"/><Relationship Id="rId18" Type="http://schemas.openxmlformats.org/officeDocument/2006/relationships/ctrlProp" Target="../ctrlProps/ctrlProp673.xml"/><Relationship Id="rId26" Type="http://schemas.openxmlformats.org/officeDocument/2006/relationships/ctrlProp" Target="../ctrlProps/ctrlProp681.xml"/><Relationship Id="rId39" Type="http://schemas.openxmlformats.org/officeDocument/2006/relationships/ctrlProp" Target="../ctrlProps/ctrlProp694.xml"/><Relationship Id="rId21" Type="http://schemas.openxmlformats.org/officeDocument/2006/relationships/ctrlProp" Target="../ctrlProps/ctrlProp676.xml"/><Relationship Id="rId34" Type="http://schemas.openxmlformats.org/officeDocument/2006/relationships/ctrlProp" Target="../ctrlProps/ctrlProp689.xml"/><Relationship Id="rId42" Type="http://schemas.openxmlformats.org/officeDocument/2006/relationships/ctrlProp" Target="../ctrlProps/ctrlProp697.xml"/><Relationship Id="rId47" Type="http://schemas.openxmlformats.org/officeDocument/2006/relationships/ctrlProp" Target="../ctrlProps/ctrlProp702.xml"/><Relationship Id="rId50" Type="http://schemas.openxmlformats.org/officeDocument/2006/relationships/ctrlProp" Target="../ctrlProps/ctrlProp705.xml"/><Relationship Id="rId55" Type="http://schemas.openxmlformats.org/officeDocument/2006/relationships/ctrlProp" Target="../ctrlProps/ctrlProp710.xml"/><Relationship Id="rId63" Type="http://schemas.openxmlformats.org/officeDocument/2006/relationships/ctrlProp" Target="../ctrlProps/ctrlProp718.xml"/><Relationship Id="rId7" Type="http://schemas.openxmlformats.org/officeDocument/2006/relationships/ctrlProp" Target="../ctrlProps/ctrlProp662.xml"/><Relationship Id="rId2" Type="http://schemas.openxmlformats.org/officeDocument/2006/relationships/drawing" Target="../drawings/drawing10.xml"/><Relationship Id="rId16" Type="http://schemas.openxmlformats.org/officeDocument/2006/relationships/ctrlProp" Target="../ctrlProps/ctrlProp671.xml"/><Relationship Id="rId29" Type="http://schemas.openxmlformats.org/officeDocument/2006/relationships/ctrlProp" Target="../ctrlProps/ctrlProp684.xml"/><Relationship Id="rId11" Type="http://schemas.openxmlformats.org/officeDocument/2006/relationships/ctrlProp" Target="../ctrlProps/ctrlProp666.xml"/><Relationship Id="rId24" Type="http://schemas.openxmlformats.org/officeDocument/2006/relationships/ctrlProp" Target="../ctrlProps/ctrlProp679.xml"/><Relationship Id="rId32" Type="http://schemas.openxmlformats.org/officeDocument/2006/relationships/ctrlProp" Target="../ctrlProps/ctrlProp687.xml"/><Relationship Id="rId37" Type="http://schemas.openxmlformats.org/officeDocument/2006/relationships/ctrlProp" Target="../ctrlProps/ctrlProp692.xml"/><Relationship Id="rId40" Type="http://schemas.openxmlformats.org/officeDocument/2006/relationships/ctrlProp" Target="../ctrlProps/ctrlProp695.xml"/><Relationship Id="rId45" Type="http://schemas.openxmlformats.org/officeDocument/2006/relationships/ctrlProp" Target="../ctrlProps/ctrlProp700.xml"/><Relationship Id="rId53" Type="http://schemas.openxmlformats.org/officeDocument/2006/relationships/ctrlProp" Target="../ctrlProps/ctrlProp708.xml"/><Relationship Id="rId58" Type="http://schemas.openxmlformats.org/officeDocument/2006/relationships/ctrlProp" Target="../ctrlProps/ctrlProp713.xml"/><Relationship Id="rId5" Type="http://schemas.openxmlformats.org/officeDocument/2006/relationships/ctrlProp" Target="../ctrlProps/ctrlProp660.xml"/><Relationship Id="rId61" Type="http://schemas.openxmlformats.org/officeDocument/2006/relationships/ctrlProp" Target="../ctrlProps/ctrlProp716.xml"/><Relationship Id="rId19" Type="http://schemas.openxmlformats.org/officeDocument/2006/relationships/ctrlProp" Target="../ctrlProps/ctrlProp674.xml"/><Relationship Id="rId14" Type="http://schemas.openxmlformats.org/officeDocument/2006/relationships/ctrlProp" Target="../ctrlProps/ctrlProp669.xml"/><Relationship Id="rId22" Type="http://schemas.openxmlformats.org/officeDocument/2006/relationships/ctrlProp" Target="../ctrlProps/ctrlProp677.xml"/><Relationship Id="rId27" Type="http://schemas.openxmlformats.org/officeDocument/2006/relationships/ctrlProp" Target="../ctrlProps/ctrlProp682.xml"/><Relationship Id="rId30" Type="http://schemas.openxmlformats.org/officeDocument/2006/relationships/ctrlProp" Target="../ctrlProps/ctrlProp685.xml"/><Relationship Id="rId35" Type="http://schemas.openxmlformats.org/officeDocument/2006/relationships/ctrlProp" Target="../ctrlProps/ctrlProp690.xml"/><Relationship Id="rId43" Type="http://schemas.openxmlformats.org/officeDocument/2006/relationships/ctrlProp" Target="../ctrlProps/ctrlProp698.xml"/><Relationship Id="rId48" Type="http://schemas.openxmlformats.org/officeDocument/2006/relationships/ctrlProp" Target="../ctrlProps/ctrlProp703.xml"/><Relationship Id="rId56" Type="http://schemas.openxmlformats.org/officeDocument/2006/relationships/ctrlProp" Target="../ctrlProps/ctrlProp711.xml"/><Relationship Id="rId8" Type="http://schemas.openxmlformats.org/officeDocument/2006/relationships/ctrlProp" Target="../ctrlProps/ctrlProp663.xml"/><Relationship Id="rId51" Type="http://schemas.openxmlformats.org/officeDocument/2006/relationships/ctrlProp" Target="../ctrlProps/ctrlProp706.xml"/><Relationship Id="rId3" Type="http://schemas.openxmlformats.org/officeDocument/2006/relationships/vmlDrawing" Target="../drawings/vmlDrawing10.vml"/><Relationship Id="rId12" Type="http://schemas.openxmlformats.org/officeDocument/2006/relationships/ctrlProp" Target="../ctrlProps/ctrlProp667.xml"/><Relationship Id="rId17" Type="http://schemas.openxmlformats.org/officeDocument/2006/relationships/ctrlProp" Target="../ctrlProps/ctrlProp672.xml"/><Relationship Id="rId25" Type="http://schemas.openxmlformats.org/officeDocument/2006/relationships/ctrlProp" Target="../ctrlProps/ctrlProp680.xml"/><Relationship Id="rId33" Type="http://schemas.openxmlformats.org/officeDocument/2006/relationships/ctrlProp" Target="../ctrlProps/ctrlProp688.xml"/><Relationship Id="rId38" Type="http://schemas.openxmlformats.org/officeDocument/2006/relationships/ctrlProp" Target="../ctrlProps/ctrlProp693.xml"/><Relationship Id="rId46" Type="http://schemas.openxmlformats.org/officeDocument/2006/relationships/ctrlProp" Target="../ctrlProps/ctrlProp701.xml"/><Relationship Id="rId59" Type="http://schemas.openxmlformats.org/officeDocument/2006/relationships/ctrlProp" Target="../ctrlProps/ctrlProp714.xml"/><Relationship Id="rId20" Type="http://schemas.openxmlformats.org/officeDocument/2006/relationships/ctrlProp" Target="../ctrlProps/ctrlProp675.xml"/><Relationship Id="rId41" Type="http://schemas.openxmlformats.org/officeDocument/2006/relationships/ctrlProp" Target="../ctrlProps/ctrlProp696.xml"/><Relationship Id="rId54" Type="http://schemas.openxmlformats.org/officeDocument/2006/relationships/ctrlProp" Target="../ctrlProps/ctrlProp709.xml"/><Relationship Id="rId62" Type="http://schemas.openxmlformats.org/officeDocument/2006/relationships/ctrlProp" Target="../ctrlProps/ctrlProp717.xml"/><Relationship Id="rId1" Type="http://schemas.openxmlformats.org/officeDocument/2006/relationships/printerSettings" Target="../printerSettings/printerSettings10.bin"/><Relationship Id="rId6" Type="http://schemas.openxmlformats.org/officeDocument/2006/relationships/ctrlProp" Target="../ctrlProps/ctrlProp661.xml"/><Relationship Id="rId15" Type="http://schemas.openxmlformats.org/officeDocument/2006/relationships/ctrlProp" Target="../ctrlProps/ctrlProp670.xml"/><Relationship Id="rId23" Type="http://schemas.openxmlformats.org/officeDocument/2006/relationships/ctrlProp" Target="../ctrlProps/ctrlProp678.xml"/><Relationship Id="rId28" Type="http://schemas.openxmlformats.org/officeDocument/2006/relationships/ctrlProp" Target="../ctrlProps/ctrlProp683.xml"/><Relationship Id="rId36" Type="http://schemas.openxmlformats.org/officeDocument/2006/relationships/ctrlProp" Target="../ctrlProps/ctrlProp691.xml"/><Relationship Id="rId49" Type="http://schemas.openxmlformats.org/officeDocument/2006/relationships/ctrlProp" Target="../ctrlProps/ctrlProp704.xml"/><Relationship Id="rId57" Type="http://schemas.openxmlformats.org/officeDocument/2006/relationships/ctrlProp" Target="../ctrlProps/ctrlProp712.xml"/><Relationship Id="rId10" Type="http://schemas.openxmlformats.org/officeDocument/2006/relationships/ctrlProp" Target="../ctrlProps/ctrlProp665.xml"/><Relationship Id="rId31" Type="http://schemas.openxmlformats.org/officeDocument/2006/relationships/ctrlProp" Target="../ctrlProps/ctrlProp686.xml"/><Relationship Id="rId44" Type="http://schemas.openxmlformats.org/officeDocument/2006/relationships/ctrlProp" Target="../ctrlProps/ctrlProp699.xml"/><Relationship Id="rId52" Type="http://schemas.openxmlformats.org/officeDocument/2006/relationships/ctrlProp" Target="../ctrlProps/ctrlProp707.xml"/><Relationship Id="rId60" Type="http://schemas.openxmlformats.org/officeDocument/2006/relationships/ctrlProp" Target="../ctrlProps/ctrlProp715.xml"/><Relationship Id="rId4" Type="http://schemas.openxmlformats.org/officeDocument/2006/relationships/ctrlProp" Target="../ctrlProps/ctrlProp659.xml"/><Relationship Id="rId9" Type="http://schemas.openxmlformats.org/officeDocument/2006/relationships/ctrlProp" Target="../ctrlProps/ctrlProp664.xml"/></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741.xml"/><Relationship Id="rId117" Type="http://schemas.openxmlformats.org/officeDocument/2006/relationships/ctrlProp" Target="../ctrlProps/ctrlProp832.xml"/><Relationship Id="rId21" Type="http://schemas.openxmlformats.org/officeDocument/2006/relationships/ctrlProp" Target="../ctrlProps/ctrlProp736.xml"/><Relationship Id="rId42" Type="http://schemas.openxmlformats.org/officeDocument/2006/relationships/ctrlProp" Target="../ctrlProps/ctrlProp757.xml"/><Relationship Id="rId47" Type="http://schemas.openxmlformats.org/officeDocument/2006/relationships/ctrlProp" Target="../ctrlProps/ctrlProp762.xml"/><Relationship Id="rId63" Type="http://schemas.openxmlformats.org/officeDocument/2006/relationships/ctrlProp" Target="../ctrlProps/ctrlProp778.xml"/><Relationship Id="rId68" Type="http://schemas.openxmlformats.org/officeDocument/2006/relationships/ctrlProp" Target="../ctrlProps/ctrlProp783.xml"/><Relationship Id="rId84" Type="http://schemas.openxmlformats.org/officeDocument/2006/relationships/ctrlProp" Target="../ctrlProps/ctrlProp799.xml"/><Relationship Id="rId89" Type="http://schemas.openxmlformats.org/officeDocument/2006/relationships/ctrlProp" Target="../ctrlProps/ctrlProp804.xml"/><Relationship Id="rId112" Type="http://schemas.openxmlformats.org/officeDocument/2006/relationships/ctrlProp" Target="../ctrlProps/ctrlProp827.xml"/><Relationship Id="rId16" Type="http://schemas.openxmlformats.org/officeDocument/2006/relationships/ctrlProp" Target="../ctrlProps/ctrlProp731.xml"/><Relationship Id="rId107" Type="http://schemas.openxmlformats.org/officeDocument/2006/relationships/ctrlProp" Target="../ctrlProps/ctrlProp822.xml"/><Relationship Id="rId11" Type="http://schemas.openxmlformats.org/officeDocument/2006/relationships/ctrlProp" Target="../ctrlProps/ctrlProp726.xml"/><Relationship Id="rId32" Type="http://schemas.openxmlformats.org/officeDocument/2006/relationships/ctrlProp" Target="../ctrlProps/ctrlProp747.xml"/><Relationship Id="rId37" Type="http://schemas.openxmlformats.org/officeDocument/2006/relationships/ctrlProp" Target="../ctrlProps/ctrlProp752.xml"/><Relationship Id="rId53" Type="http://schemas.openxmlformats.org/officeDocument/2006/relationships/ctrlProp" Target="../ctrlProps/ctrlProp768.xml"/><Relationship Id="rId58" Type="http://schemas.openxmlformats.org/officeDocument/2006/relationships/ctrlProp" Target="../ctrlProps/ctrlProp773.xml"/><Relationship Id="rId74" Type="http://schemas.openxmlformats.org/officeDocument/2006/relationships/ctrlProp" Target="../ctrlProps/ctrlProp789.xml"/><Relationship Id="rId79" Type="http://schemas.openxmlformats.org/officeDocument/2006/relationships/ctrlProp" Target="../ctrlProps/ctrlProp794.xml"/><Relationship Id="rId102" Type="http://schemas.openxmlformats.org/officeDocument/2006/relationships/ctrlProp" Target="../ctrlProps/ctrlProp817.xml"/><Relationship Id="rId123" Type="http://schemas.openxmlformats.org/officeDocument/2006/relationships/ctrlProp" Target="../ctrlProps/ctrlProp838.xml"/><Relationship Id="rId5" Type="http://schemas.openxmlformats.org/officeDocument/2006/relationships/ctrlProp" Target="../ctrlProps/ctrlProp720.xml"/><Relationship Id="rId90" Type="http://schemas.openxmlformats.org/officeDocument/2006/relationships/ctrlProp" Target="../ctrlProps/ctrlProp805.xml"/><Relationship Id="rId95" Type="http://schemas.openxmlformats.org/officeDocument/2006/relationships/ctrlProp" Target="../ctrlProps/ctrlProp810.xml"/><Relationship Id="rId22" Type="http://schemas.openxmlformats.org/officeDocument/2006/relationships/ctrlProp" Target="../ctrlProps/ctrlProp737.xml"/><Relationship Id="rId27" Type="http://schemas.openxmlformats.org/officeDocument/2006/relationships/ctrlProp" Target="../ctrlProps/ctrlProp742.xml"/><Relationship Id="rId43" Type="http://schemas.openxmlformats.org/officeDocument/2006/relationships/ctrlProp" Target="../ctrlProps/ctrlProp758.xml"/><Relationship Id="rId48" Type="http://schemas.openxmlformats.org/officeDocument/2006/relationships/ctrlProp" Target="../ctrlProps/ctrlProp763.xml"/><Relationship Id="rId64" Type="http://schemas.openxmlformats.org/officeDocument/2006/relationships/ctrlProp" Target="../ctrlProps/ctrlProp779.xml"/><Relationship Id="rId69" Type="http://schemas.openxmlformats.org/officeDocument/2006/relationships/ctrlProp" Target="../ctrlProps/ctrlProp784.xml"/><Relationship Id="rId113" Type="http://schemas.openxmlformats.org/officeDocument/2006/relationships/ctrlProp" Target="../ctrlProps/ctrlProp828.xml"/><Relationship Id="rId118" Type="http://schemas.openxmlformats.org/officeDocument/2006/relationships/ctrlProp" Target="../ctrlProps/ctrlProp833.xml"/><Relationship Id="rId80" Type="http://schemas.openxmlformats.org/officeDocument/2006/relationships/ctrlProp" Target="../ctrlProps/ctrlProp795.xml"/><Relationship Id="rId85" Type="http://schemas.openxmlformats.org/officeDocument/2006/relationships/ctrlProp" Target="../ctrlProps/ctrlProp800.xml"/><Relationship Id="rId12" Type="http://schemas.openxmlformats.org/officeDocument/2006/relationships/ctrlProp" Target="../ctrlProps/ctrlProp727.xml"/><Relationship Id="rId17" Type="http://schemas.openxmlformats.org/officeDocument/2006/relationships/ctrlProp" Target="../ctrlProps/ctrlProp732.xml"/><Relationship Id="rId33" Type="http://schemas.openxmlformats.org/officeDocument/2006/relationships/ctrlProp" Target="../ctrlProps/ctrlProp748.xml"/><Relationship Id="rId38" Type="http://schemas.openxmlformats.org/officeDocument/2006/relationships/ctrlProp" Target="../ctrlProps/ctrlProp753.xml"/><Relationship Id="rId59" Type="http://schemas.openxmlformats.org/officeDocument/2006/relationships/ctrlProp" Target="../ctrlProps/ctrlProp774.xml"/><Relationship Id="rId103" Type="http://schemas.openxmlformats.org/officeDocument/2006/relationships/ctrlProp" Target="../ctrlProps/ctrlProp818.xml"/><Relationship Id="rId108" Type="http://schemas.openxmlformats.org/officeDocument/2006/relationships/ctrlProp" Target="../ctrlProps/ctrlProp823.xml"/><Relationship Id="rId54" Type="http://schemas.openxmlformats.org/officeDocument/2006/relationships/ctrlProp" Target="../ctrlProps/ctrlProp769.xml"/><Relationship Id="rId70" Type="http://schemas.openxmlformats.org/officeDocument/2006/relationships/ctrlProp" Target="../ctrlProps/ctrlProp785.xml"/><Relationship Id="rId75" Type="http://schemas.openxmlformats.org/officeDocument/2006/relationships/ctrlProp" Target="../ctrlProps/ctrlProp790.xml"/><Relationship Id="rId91" Type="http://schemas.openxmlformats.org/officeDocument/2006/relationships/ctrlProp" Target="../ctrlProps/ctrlProp806.xml"/><Relationship Id="rId96" Type="http://schemas.openxmlformats.org/officeDocument/2006/relationships/ctrlProp" Target="../ctrlProps/ctrlProp811.xml"/><Relationship Id="rId1" Type="http://schemas.openxmlformats.org/officeDocument/2006/relationships/printerSettings" Target="../printerSettings/printerSettings11.bin"/><Relationship Id="rId6" Type="http://schemas.openxmlformats.org/officeDocument/2006/relationships/ctrlProp" Target="../ctrlProps/ctrlProp721.xml"/><Relationship Id="rId23" Type="http://schemas.openxmlformats.org/officeDocument/2006/relationships/ctrlProp" Target="../ctrlProps/ctrlProp738.xml"/><Relationship Id="rId28" Type="http://schemas.openxmlformats.org/officeDocument/2006/relationships/ctrlProp" Target="../ctrlProps/ctrlProp743.xml"/><Relationship Id="rId49" Type="http://schemas.openxmlformats.org/officeDocument/2006/relationships/ctrlProp" Target="../ctrlProps/ctrlProp764.xml"/><Relationship Id="rId114" Type="http://schemas.openxmlformats.org/officeDocument/2006/relationships/ctrlProp" Target="../ctrlProps/ctrlProp829.xml"/><Relationship Id="rId119" Type="http://schemas.openxmlformats.org/officeDocument/2006/relationships/ctrlProp" Target="../ctrlProps/ctrlProp834.xml"/><Relationship Id="rId44" Type="http://schemas.openxmlformats.org/officeDocument/2006/relationships/ctrlProp" Target="../ctrlProps/ctrlProp759.xml"/><Relationship Id="rId60" Type="http://schemas.openxmlformats.org/officeDocument/2006/relationships/ctrlProp" Target="../ctrlProps/ctrlProp775.xml"/><Relationship Id="rId65" Type="http://schemas.openxmlformats.org/officeDocument/2006/relationships/ctrlProp" Target="../ctrlProps/ctrlProp780.xml"/><Relationship Id="rId81" Type="http://schemas.openxmlformats.org/officeDocument/2006/relationships/ctrlProp" Target="../ctrlProps/ctrlProp796.xml"/><Relationship Id="rId86" Type="http://schemas.openxmlformats.org/officeDocument/2006/relationships/ctrlProp" Target="../ctrlProps/ctrlProp801.xml"/><Relationship Id="rId4" Type="http://schemas.openxmlformats.org/officeDocument/2006/relationships/ctrlProp" Target="../ctrlProps/ctrlProp719.xml"/><Relationship Id="rId9" Type="http://schemas.openxmlformats.org/officeDocument/2006/relationships/ctrlProp" Target="../ctrlProps/ctrlProp724.xml"/><Relationship Id="rId13" Type="http://schemas.openxmlformats.org/officeDocument/2006/relationships/ctrlProp" Target="../ctrlProps/ctrlProp728.xml"/><Relationship Id="rId18" Type="http://schemas.openxmlformats.org/officeDocument/2006/relationships/ctrlProp" Target="../ctrlProps/ctrlProp733.xml"/><Relationship Id="rId39" Type="http://schemas.openxmlformats.org/officeDocument/2006/relationships/ctrlProp" Target="../ctrlProps/ctrlProp754.xml"/><Relationship Id="rId109" Type="http://schemas.openxmlformats.org/officeDocument/2006/relationships/ctrlProp" Target="../ctrlProps/ctrlProp824.xml"/><Relationship Id="rId34" Type="http://schemas.openxmlformats.org/officeDocument/2006/relationships/ctrlProp" Target="../ctrlProps/ctrlProp749.xml"/><Relationship Id="rId50" Type="http://schemas.openxmlformats.org/officeDocument/2006/relationships/ctrlProp" Target="../ctrlProps/ctrlProp765.xml"/><Relationship Id="rId55" Type="http://schemas.openxmlformats.org/officeDocument/2006/relationships/ctrlProp" Target="../ctrlProps/ctrlProp770.xml"/><Relationship Id="rId76" Type="http://schemas.openxmlformats.org/officeDocument/2006/relationships/ctrlProp" Target="../ctrlProps/ctrlProp791.xml"/><Relationship Id="rId97" Type="http://schemas.openxmlformats.org/officeDocument/2006/relationships/ctrlProp" Target="../ctrlProps/ctrlProp812.xml"/><Relationship Id="rId104" Type="http://schemas.openxmlformats.org/officeDocument/2006/relationships/ctrlProp" Target="../ctrlProps/ctrlProp819.xml"/><Relationship Id="rId120" Type="http://schemas.openxmlformats.org/officeDocument/2006/relationships/ctrlProp" Target="../ctrlProps/ctrlProp835.xml"/><Relationship Id="rId7" Type="http://schemas.openxmlformats.org/officeDocument/2006/relationships/ctrlProp" Target="../ctrlProps/ctrlProp722.xml"/><Relationship Id="rId71" Type="http://schemas.openxmlformats.org/officeDocument/2006/relationships/ctrlProp" Target="../ctrlProps/ctrlProp786.xml"/><Relationship Id="rId92" Type="http://schemas.openxmlformats.org/officeDocument/2006/relationships/ctrlProp" Target="../ctrlProps/ctrlProp807.xml"/><Relationship Id="rId2" Type="http://schemas.openxmlformats.org/officeDocument/2006/relationships/drawing" Target="../drawings/drawing11.xml"/><Relationship Id="rId29" Type="http://schemas.openxmlformats.org/officeDocument/2006/relationships/ctrlProp" Target="../ctrlProps/ctrlProp744.xml"/><Relationship Id="rId24" Type="http://schemas.openxmlformats.org/officeDocument/2006/relationships/ctrlProp" Target="../ctrlProps/ctrlProp739.xml"/><Relationship Id="rId40" Type="http://schemas.openxmlformats.org/officeDocument/2006/relationships/ctrlProp" Target="../ctrlProps/ctrlProp755.xml"/><Relationship Id="rId45" Type="http://schemas.openxmlformats.org/officeDocument/2006/relationships/ctrlProp" Target="../ctrlProps/ctrlProp760.xml"/><Relationship Id="rId66" Type="http://schemas.openxmlformats.org/officeDocument/2006/relationships/ctrlProp" Target="../ctrlProps/ctrlProp781.xml"/><Relationship Id="rId87" Type="http://schemas.openxmlformats.org/officeDocument/2006/relationships/ctrlProp" Target="../ctrlProps/ctrlProp802.xml"/><Relationship Id="rId110" Type="http://schemas.openxmlformats.org/officeDocument/2006/relationships/ctrlProp" Target="../ctrlProps/ctrlProp825.xml"/><Relationship Id="rId115" Type="http://schemas.openxmlformats.org/officeDocument/2006/relationships/ctrlProp" Target="../ctrlProps/ctrlProp830.xml"/><Relationship Id="rId61" Type="http://schemas.openxmlformats.org/officeDocument/2006/relationships/ctrlProp" Target="../ctrlProps/ctrlProp776.xml"/><Relationship Id="rId82" Type="http://schemas.openxmlformats.org/officeDocument/2006/relationships/ctrlProp" Target="../ctrlProps/ctrlProp797.xml"/><Relationship Id="rId19" Type="http://schemas.openxmlformats.org/officeDocument/2006/relationships/ctrlProp" Target="../ctrlProps/ctrlProp734.xml"/><Relationship Id="rId14" Type="http://schemas.openxmlformats.org/officeDocument/2006/relationships/ctrlProp" Target="../ctrlProps/ctrlProp729.xml"/><Relationship Id="rId30" Type="http://schemas.openxmlformats.org/officeDocument/2006/relationships/ctrlProp" Target="../ctrlProps/ctrlProp745.xml"/><Relationship Id="rId35" Type="http://schemas.openxmlformats.org/officeDocument/2006/relationships/ctrlProp" Target="../ctrlProps/ctrlProp750.xml"/><Relationship Id="rId56" Type="http://schemas.openxmlformats.org/officeDocument/2006/relationships/ctrlProp" Target="../ctrlProps/ctrlProp771.xml"/><Relationship Id="rId77" Type="http://schemas.openxmlformats.org/officeDocument/2006/relationships/ctrlProp" Target="../ctrlProps/ctrlProp792.xml"/><Relationship Id="rId100" Type="http://schemas.openxmlformats.org/officeDocument/2006/relationships/ctrlProp" Target="../ctrlProps/ctrlProp815.xml"/><Relationship Id="rId105" Type="http://schemas.openxmlformats.org/officeDocument/2006/relationships/ctrlProp" Target="../ctrlProps/ctrlProp820.xml"/><Relationship Id="rId8" Type="http://schemas.openxmlformats.org/officeDocument/2006/relationships/ctrlProp" Target="../ctrlProps/ctrlProp723.xml"/><Relationship Id="rId51" Type="http://schemas.openxmlformats.org/officeDocument/2006/relationships/ctrlProp" Target="../ctrlProps/ctrlProp766.xml"/><Relationship Id="rId72" Type="http://schemas.openxmlformats.org/officeDocument/2006/relationships/ctrlProp" Target="../ctrlProps/ctrlProp787.xml"/><Relationship Id="rId93" Type="http://schemas.openxmlformats.org/officeDocument/2006/relationships/ctrlProp" Target="../ctrlProps/ctrlProp808.xml"/><Relationship Id="rId98" Type="http://schemas.openxmlformats.org/officeDocument/2006/relationships/ctrlProp" Target="../ctrlProps/ctrlProp813.xml"/><Relationship Id="rId121" Type="http://schemas.openxmlformats.org/officeDocument/2006/relationships/ctrlProp" Target="../ctrlProps/ctrlProp836.xml"/><Relationship Id="rId3" Type="http://schemas.openxmlformats.org/officeDocument/2006/relationships/vmlDrawing" Target="../drawings/vmlDrawing11.vml"/><Relationship Id="rId25" Type="http://schemas.openxmlformats.org/officeDocument/2006/relationships/ctrlProp" Target="../ctrlProps/ctrlProp740.xml"/><Relationship Id="rId46" Type="http://schemas.openxmlformats.org/officeDocument/2006/relationships/ctrlProp" Target="../ctrlProps/ctrlProp761.xml"/><Relationship Id="rId67" Type="http://schemas.openxmlformats.org/officeDocument/2006/relationships/ctrlProp" Target="../ctrlProps/ctrlProp782.xml"/><Relationship Id="rId116" Type="http://schemas.openxmlformats.org/officeDocument/2006/relationships/ctrlProp" Target="../ctrlProps/ctrlProp831.xml"/><Relationship Id="rId20" Type="http://schemas.openxmlformats.org/officeDocument/2006/relationships/ctrlProp" Target="../ctrlProps/ctrlProp735.xml"/><Relationship Id="rId41" Type="http://schemas.openxmlformats.org/officeDocument/2006/relationships/ctrlProp" Target="../ctrlProps/ctrlProp756.xml"/><Relationship Id="rId62" Type="http://schemas.openxmlformats.org/officeDocument/2006/relationships/ctrlProp" Target="../ctrlProps/ctrlProp777.xml"/><Relationship Id="rId83" Type="http://schemas.openxmlformats.org/officeDocument/2006/relationships/ctrlProp" Target="../ctrlProps/ctrlProp798.xml"/><Relationship Id="rId88" Type="http://schemas.openxmlformats.org/officeDocument/2006/relationships/ctrlProp" Target="../ctrlProps/ctrlProp803.xml"/><Relationship Id="rId111" Type="http://schemas.openxmlformats.org/officeDocument/2006/relationships/ctrlProp" Target="../ctrlProps/ctrlProp826.xml"/><Relationship Id="rId15" Type="http://schemas.openxmlformats.org/officeDocument/2006/relationships/ctrlProp" Target="../ctrlProps/ctrlProp730.xml"/><Relationship Id="rId36" Type="http://schemas.openxmlformats.org/officeDocument/2006/relationships/ctrlProp" Target="../ctrlProps/ctrlProp751.xml"/><Relationship Id="rId57" Type="http://schemas.openxmlformats.org/officeDocument/2006/relationships/ctrlProp" Target="../ctrlProps/ctrlProp772.xml"/><Relationship Id="rId106" Type="http://schemas.openxmlformats.org/officeDocument/2006/relationships/ctrlProp" Target="../ctrlProps/ctrlProp821.xml"/><Relationship Id="rId10" Type="http://schemas.openxmlformats.org/officeDocument/2006/relationships/ctrlProp" Target="../ctrlProps/ctrlProp725.xml"/><Relationship Id="rId31" Type="http://schemas.openxmlformats.org/officeDocument/2006/relationships/ctrlProp" Target="../ctrlProps/ctrlProp746.xml"/><Relationship Id="rId52" Type="http://schemas.openxmlformats.org/officeDocument/2006/relationships/ctrlProp" Target="../ctrlProps/ctrlProp767.xml"/><Relationship Id="rId73" Type="http://schemas.openxmlformats.org/officeDocument/2006/relationships/ctrlProp" Target="../ctrlProps/ctrlProp788.xml"/><Relationship Id="rId78" Type="http://schemas.openxmlformats.org/officeDocument/2006/relationships/ctrlProp" Target="../ctrlProps/ctrlProp793.xml"/><Relationship Id="rId94" Type="http://schemas.openxmlformats.org/officeDocument/2006/relationships/ctrlProp" Target="../ctrlProps/ctrlProp809.xml"/><Relationship Id="rId99" Type="http://schemas.openxmlformats.org/officeDocument/2006/relationships/ctrlProp" Target="../ctrlProps/ctrlProp814.xml"/><Relationship Id="rId101" Type="http://schemas.openxmlformats.org/officeDocument/2006/relationships/ctrlProp" Target="../ctrlProps/ctrlProp816.xml"/><Relationship Id="rId122" Type="http://schemas.openxmlformats.org/officeDocument/2006/relationships/ctrlProp" Target="../ctrlProps/ctrlProp83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843.xml"/><Relationship Id="rId13" Type="http://schemas.openxmlformats.org/officeDocument/2006/relationships/ctrlProp" Target="../ctrlProps/ctrlProp848.xml"/><Relationship Id="rId3" Type="http://schemas.openxmlformats.org/officeDocument/2006/relationships/vmlDrawing" Target="../drawings/vmlDrawing12.vml"/><Relationship Id="rId7" Type="http://schemas.openxmlformats.org/officeDocument/2006/relationships/ctrlProp" Target="../ctrlProps/ctrlProp842.xml"/><Relationship Id="rId12" Type="http://schemas.openxmlformats.org/officeDocument/2006/relationships/ctrlProp" Target="../ctrlProps/ctrlProp847.xml"/><Relationship Id="rId2" Type="http://schemas.openxmlformats.org/officeDocument/2006/relationships/drawing" Target="../drawings/drawing12.xml"/><Relationship Id="rId16" Type="http://schemas.openxmlformats.org/officeDocument/2006/relationships/ctrlProp" Target="../ctrlProps/ctrlProp851.xml"/><Relationship Id="rId1" Type="http://schemas.openxmlformats.org/officeDocument/2006/relationships/printerSettings" Target="../printerSettings/printerSettings12.bin"/><Relationship Id="rId6" Type="http://schemas.openxmlformats.org/officeDocument/2006/relationships/ctrlProp" Target="../ctrlProps/ctrlProp841.xml"/><Relationship Id="rId11" Type="http://schemas.openxmlformats.org/officeDocument/2006/relationships/ctrlProp" Target="../ctrlProps/ctrlProp846.xml"/><Relationship Id="rId5" Type="http://schemas.openxmlformats.org/officeDocument/2006/relationships/ctrlProp" Target="../ctrlProps/ctrlProp840.xml"/><Relationship Id="rId15" Type="http://schemas.openxmlformats.org/officeDocument/2006/relationships/ctrlProp" Target="../ctrlProps/ctrlProp850.xml"/><Relationship Id="rId10" Type="http://schemas.openxmlformats.org/officeDocument/2006/relationships/ctrlProp" Target="../ctrlProps/ctrlProp845.xml"/><Relationship Id="rId4" Type="http://schemas.openxmlformats.org/officeDocument/2006/relationships/ctrlProp" Target="../ctrlProps/ctrlProp839.xml"/><Relationship Id="rId9" Type="http://schemas.openxmlformats.org/officeDocument/2006/relationships/ctrlProp" Target="../ctrlProps/ctrlProp844.xml"/><Relationship Id="rId14" Type="http://schemas.openxmlformats.org/officeDocument/2006/relationships/ctrlProp" Target="../ctrlProps/ctrlProp849.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856.xml"/><Relationship Id="rId3" Type="http://schemas.openxmlformats.org/officeDocument/2006/relationships/vmlDrawing" Target="../drawings/vmlDrawing13.vml"/><Relationship Id="rId7" Type="http://schemas.openxmlformats.org/officeDocument/2006/relationships/ctrlProp" Target="../ctrlProps/ctrlProp855.x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trlProp" Target="../ctrlProps/ctrlProp854.xml"/><Relationship Id="rId5" Type="http://schemas.openxmlformats.org/officeDocument/2006/relationships/ctrlProp" Target="../ctrlProps/ctrlProp853.xml"/><Relationship Id="rId4" Type="http://schemas.openxmlformats.org/officeDocument/2006/relationships/ctrlProp" Target="../ctrlProps/ctrlProp852.xml"/><Relationship Id="rId9" Type="http://schemas.openxmlformats.org/officeDocument/2006/relationships/ctrlProp" Target="../ctrlProps/ctrlProp857.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5.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7.xml"/><Relationship Id="rId21" Type="http://schemas.openxmlformats.org/officeDocument/2006/relationships/ctrlProp" Target="../ctrlProps/ctrlProp22.xml"/><Relationship Id="rId42" Type="http://schemas.openxmlformats.org/officeDocument/2006/relationships/ctrlProp" Target="../ctrlProps/ctrlProp43.xml"/><Relationship Id="rId47" Type="http://schemas.openxmlformats.org/officeDocument/2006/relationships/ctrlProp" Target="../ctrlProps/ctrlProp48.xml"/><Relationship Id="rId63" Type="http://schemas.openxmlformats.org/officeDocument/2006/relationships/ctrlProp" Target="../ctrlProps/ctrlProp64.xml"/><Relationship Id="rId68" Type="http://schemas.openxmlformats.org/officeDocument/2006/relationships/ctrlProp" Target="../ctrlProps/ctrlProp69.xml"/><Relationship Id="rId2" Type="http://schemas.openxmlformats.org/officeDocument/2006/relationships/drawing" Target="../drawings/drawing2.xml"/><Relationship Id="rId16" Type="http://schemas.openxmlformats.org/officeDocument/2006/relationships/ctrlProp" Target="../ctrlProps/ctrlProp17.xml"/><Relationship Id="rId29" Type="http://schemas.openxmlformats.org/officeDocument/2006/relationships/ctrlProp" Target="../ctrlProps/ctrlProp30.xml"/><Relationship Id="rId11" Type="http://schemas.openxmlformats.org/officeDocument/2006/relationships/ctrlProp" Target="../ctrlProps/ctrlProp12.xml"/><Relationship Id="rId24" Type="http://schemas.openxmlformats.org/officeDocument/2006/relationships/ctrlProp" Target="../ctrlProps/ctrlProp25.xml"/><Relationship Id="rId32" Type="http://schemas.openxmlformats.org/officeDocument/2006/relationships/ctrlProp" Target="../ctrlProps/ctrlProp33.xml"/><Relationship Id="rId37" Type="http://schemas.openxmlformats.org/officeDocument/2006/relationships/ctrlProp" Target="../ctrlProps/ctrlProp38.xml"/><Relationship Id="rId40" Type="http://schemas.openxmlformats.org/officeDocument/2006/relationships/ctrlProp" Target="../ctrlProps/ctrlProp41.xml"/><Relationship Id="rId45" Type="http://schemas.openxmlformats.org/officeDocument/2006/relationships/ctrlProp" Target="../ctrlProps/ctrlProp46.xml"/><Relationship Id="rId53" Type="http://schemas.openxmlformats.org/officeDocument/2006/relationships/ctrlProp" Target="../ctrlProps/ctrlProp54.xml"/><Relationship Id="rId58" Type="http://schemas.openxmlformats.org/officeDocument/2006/relationships/ctrlProp" Target="../ctrlProps/ctrlProp59.xml"/><Relationship Id="rId66" Type="http://schemas.openxmlformats.org/officeDocument/2006/relationships/ctrlProp" Target="../ctrlProps/ctrlProp67.xml"/><Relationship Id="rId74" Type="http://schemas.openxmlformats.org/officeDocument/2006/relationships/ctrlProp" Target="../ctrlProps/ctrlProp75.xml"/><Relationship Id="rId5" Type="http://schemas.openxmlformats.org/officeDocument/2006/relationships/ctrlProp" Target="../ctrlProps/ctrlProp6.xml"/><Relationship Id="rId61" Type="http://schemas.openxmlformats.org/officeDocument/2006/relationships/ctrlProp" Target="../ctrlProps/ctrlProp62.xml"/><Relationship Id="rId19" Type="http://schemas.openxmlformats.org/officeDocument/2006/relationships/ctrlProp" Target="../ctrlProps/ctrlProp20.xml"/><Relationship Id="rId14" Type="http://schemas.openxmlformats.org/officeDocument/2006/relationships/ctrlProp" Target="../ctrlProps/ctrlProp15.xml"/><Relationship Id="rId22" Type="http://schemas.openxmlformats.org/officeDocument/2006/relationships/ctrlProp" Target="../ctrlProps/ctrlProp23.xml"/><Relationship Id="rId27" Type="http://schemas.openxmlformats.org/officeDocument/2006/relationships/ctrlProp" Target="../ctrlProps/ctrlProp28.xml"/><Relationship Id="rId30" Type="http://schemas.openxmlformats.org/officeDocument/2006/relationships/ctrlProp" Target="../ctrlProps/ctrlProp31.xml"/><Relationship Id="rId35" Type="http://schemas.openxmlformats.org/officeDocument/2006/relationships/ctrlProp" Target="../ctrlProps/ctrlProp36.xml"/><Relationship Id="rId43" Type="http://schemas.openxmlformats.org/officeDocument/2006/relationships/ctrlProp" Target="../ctrlProps/ctrlProp44.xml"/><Relationship Id="rId48" Type="http://schemas.openxmlformats.org/officeDocument/2006/relationships/ctrlProp" Target="../ctrlProps/ctrlProp49.xml"/><Relationship Id="rId56" Type="http://schemas.openxmlformats.org/officeDocument/2006/relationships/ctrlProp" Target="../ctrlProps/ctrlProp57.xml"/><Relationship Id="rId64" Type="http://schemas.openxmlformats.org/officeDocument/2006/relationships/ctrlProp" Target="../ctrlProps/ctrlProp65.xml"/><Relationship Id="rId69" Type="http://schemas.openxmlformats.org/officeDocument/2006/relationships/ctrlProp" Target="../ctrlProps/ctrlProp70.xml"/><Relationship Id="rId8" Type="http://schemas.openxmlformats.org/officeDocument/2006/relationships/ctrlProp" Target="../ctrlProps/ctrlProp9.xml"/><Relationship Id="rId51" Type="http://schemas.openxmlformats.org/officeDocument/2006/relationships/ctrlProp" Target="../ctrlProps/ctrlProp52.xml"/><Relationship Id="rId72" Type="http://schemas.openxmlformats.org/officeDocument/2006/relationships/ctrlProp" Target="../ctrlProps/ctrlProp73.xml"/><Relationship Id="rId3" Type="http://schemas.openxmlformats.org/officeDocument/2006/relationships/vmlDrawing" Target="../drawings/vmlDrawing2.vml"/><Relationship Id="rId12" Type="http://schemas.openxmlformats.org/officeDocument/2006/relationships/ctrlProp" Target="../ctrlProps/ctrlProp13.xml"/><Relationship Id="rId17" Type="http://schemas.openxmlformats.org/officeDocument/2006/relationships/ctrlProp" Target="../ctrlProps/ctrlProp18.xml"/><Relationship Id="rId25" Type="http://schemas.openxmlformats.org/officeDocument/2006/relationships/ctrlProp" Target="../ctrlProps/ctrlProp26.xml"/><Relationship Id="rId33" Type="http://schemas.openxmlformats.org/officeDocument/2006/relationships/ctrlProp" Target="../ctrlProps/ctrlProp34.xml"/><Relationship Id="rId38" Type="http://schemas.openxmlformats.org/officeDocument/2006/relationships/ctrlProp" Target="../ctrlProps/ctrlProp39.xml"/><Relationship Id="rId46" Type="http://schemas.openxmlformats.org/officeDocument/2006/relationships/ctrlProp" Target="../ctrlProps/ctrlProp47.xml"/><Relationship Id="rId59" Type="http://schemas.openxmlformats.org/officeDocument/2006/relationships/ctrlProp" Target="../ctrlProps/ctrlProp60.xml"/><Relationship Id="rId67" Type="http://schemas.openxmlformats.org/officeDocument/2006/relationships/ctrlProp" Target="../ctrlProps/ctrlProp68.xml"/><Relationship Id="rId20" Type="http://schemas.openxmlformats.org/officeDocument/2006/relationships/ctrlProp" Target="../ctrlProps/ctrlProp21.xml"/><Relationship Id="rId41" Type="http://schemas.openxmlformats.org/officeDocument/2006/relationships/ctrlProp" Target="../ctrlProps/ctrlProp42.xml"/><Relationship Id="rId54" Type="http://schemas.openxmlformats.org/officeDocument/2006/relationships/ctrlProp" Target="../ctrlProps/ctrlProp55.xml"/><Relationship Id="rId62" Type="http://schemas.openxmlformats.org/officeDocument/2006/relationships/ctrlProp" Target="../ctrlProps/ctrlProp63.xml"/><Relationship Id="rId70" Type="http://schemas.openxmlformats.org/officeDocument/2006/relationships/ctrlProp" Target="../ctrlProps/ctrlProp71.xml"/><Relationship Id="rId75" Type="http://schemas.openxmlformats.org/officeDocument/2006/relationships/ctrlProp" Target="../ctrlProps/ctrlProp76.xml"/><Relationship Id="rId1" Type="http://schemas.openxmlformats.org/officeDocument/2006/relationships/printerSettings" Target="../printerSettings/printerSettings2.bin"/><Relationship Id="rId6" Type="http://schemas.openxmlformats.org/officeDocument/2006/relationships/ctrlProp" Target="../ctrlProps/ctrlProp7.xml"/><Relationship Id="rId15" Type="http://schemas.openxmlformats.org/officeDocument/2006/relationships/ctrlProp" Target="../ctrlProps/ctrlProp16.xml"/><Relationship Id="rId23" Type="http://schemas.openxmlformats.org/officeDocument/2006/relationships/ctrlProp" Target="../ctrlProps/ctrlProp24.xml"/><Relationship Id="rId28" Type="http://schemas.openxmlformats.org/officeDocument/2006/relationships/ctrlProp" Target="../ctrlProps/ctrlProp29.xml"/><Relationship Id="rId36" Type="http://schemas.openxmlformats.org/officeDocument/2006/relationships/ctrlProp" Target="../ctrlProps/ctrlProp37.xml"/><Relationship Id="rId49" Type="http://schemas.openxmlformats.org/officeDocument/2006/relationships/ctrlProp" Target="../ctrlProps/ctrlProp50.xml"/><Relationship Id="rId57" Type="http://schemas.openxmlformats.org/officeDocument/2006/relationships/ctrlProp" Target="../ctrlProps/ctrlProp58.xml"/><Relationship Id="rId10" Type="http://schemas.openxmlformats.org/officeDocument/2006/relationships/ctrlProp" Target="../ctrlProps/ctrlProp11.xml"/><Relationship Id="rId31" Type="http://schemas.openxmlformats.org/officeDocument/2006/relationships/ctrlProp" Target="../ctrlProps/ctrlProp32.xml"/><Relationship Id="rId44" Type="http://schemas.openxmlformats.org/officeDocument/2006/relationships/ctrlProp" Target="../ctrlProps/ctrlProp45.xml"/><Relationship Id="rId52" Type="http://schemas.openxmlformats.org/officeDocument/2006/relationships/ctrlProp" Target="../ctrlProps/ctrlProp53.xml"/><Relationship Id="rId60" Type="http://schemas.openxmlformats.org/officeDocument/2006/relationships/ctrlProp" Target="../ctrlProps/ctrlProp61.xml"/><Relationship Id="rId65" Type="http://schemas.openxmlformats.org/officeDocument/2006/relationships/ctrlProp" Target="../ctrlProps/ctrlProp66.xml"/><Relationship Id="rId73" Type="http://schemas.openxmlformats.org/officeDocument/2006/relationships/ctrlProp" Target="../ctrlProps/ctrlProp74.xml"/><Relationship Id="rId4" Type="http://schemas.openxmlformats.org/officeDocument/2006/relationships/ctrlProp" Target="../ctrlProps/ctrlProp5.xml"/><Relationship Id="rId9" Type="http://schemas.openxmlformats.org/officeDocument/2006/relationships/ctrlProp" Target="../ctrlProps/ctrlProp10.xml"/><Relationship Id="rId13" Type="http://schemas.openxmlformats.org/officeDocument/2006/relationships/ctrlProp" Target="../ctrlProps/ctrlProp14.xml"/><Relationship Id="rId18" Type="http://schemas.openxmlformats.org/officeDocument/2006/relationships/ctrlProp" Target="../ctrlProps/ctrlProp19.xml"/><Relationship Id="rId39" Type="http://schemas.openxmlformats.org/officeDocument/2006/relationships/ctrlProp" Target="../ctrlProps/ctrlProp40.xml"/><Relationship Id="rId34" Type="http://schemas.openxmlformats.org/officeDocument/2006/relationships/ctrlProp" Target="../ctrlProps/ctrlProp35.xml"/><Relationship Id="rId50" Type="http://schemas.openxmlformats.org/officeDocument/2006/relationships/ctrlProp" Target="../ctrlProps/ctrlProp51.xml"/><Relationship Id="rId55" Type="http://schemas.openxmlformats.org/officeDocument/2006/relationships/ctrlProp" Target="../ctrlProps/ctrlProp56.xml"/><Relationship Id="rId7" Type="http://schemas.openxmlformats.org/officeDocument/2006/relationships/ctrlProp" Target="../ctrlProps/ctrlProp8.xml"/><Relationship Id="rId71" Type="http://schemas.openxmlformats.org/officeDocument/2006/relationships/ctrlProp" Target="../ctrlProps/ctrlProp7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86.xml"/><Relationship Id="rId18" Type="http://schemas.openxmlformats.org/officeDocument/2006/relationships/ctrlProp" Target="../ctrlProps/ctrlProp91.xml"/><Relationship Id="rId26" Type="http://schemas.openxmlformats.org/officeDocument/2006/relationships/ctrlProp" Target="../ctrlProps/ctrlProp99.xml"/><Relationship Id="rId39" Type="http://schemas.openxmlformats.org/officeDocument/2006/relationships/ctrlProp" Target="../ctrlProps/ctrlProp112.xml"/><Relationship Id="rId21" Type="http://schemas.openxmlformats.org/officeDocument/2006/relationships/ctrlProp" Target="../ctrlProps/ctrlProp94.xml"/><Relationship Id="rId34" Type="http://schemas.openxmlformats.org/officeDocument/2006/relationships/ctrlProp" Target="../ctrlProps/ctrlProp107.xml"/><Relationship Id="rId42" Type="http://schemas.openxmlformats.org/officeDocument/2006/relationships/ctrlProp" Target="../ctrlProps/ctrlProp115.xml"/><Relationship Id="rId47" Type="http://schemas.openxmlformats.org/officeDocument/2006/relationships/ctrlProp" Target="../ctrlProps/ctrlProp120.xml"/><Relationship Id="rId50" Type="http://schemas.openxmlformats.org/officeDocument/2006/relationships/ctrlProp" Target="../ctrlProps/ctrlProp123.xml"/><Relationship Id="rId55" Type="http://schemas.openxmlformats.org/officeDocument/2006/relationships/ctrlProp" Target="../ctrlProps/ctrlProp128.xml"/><Relationship Id="rId7" Type="http://schemas.openxmlformats.org/officeDocument/2006/relationships/ctrlProp" Target="../ctrlProps/ctrlProp80.xml"/><Relationship Id="rId2" Type="http://schemas.openxmlformats.org/officeDocument/2006/relationships/drawing" Target="../drawings/drawing3.xml"/><Relationship Id="rId16" Type="http://schemas.openxmlformats.org/officeDocument/2006/relationships/ctrlProp" Target="../ctrlProps/ctrlProp89.xml"/><Relationship Id="rId29" Type="http://schemas.openxmlformats.org/officeDocument/2006/relationships/ctrlProp" Target="../ctrlProps/ctrlProp102.xml"/><Relationship Id="rId11" Type="http://schemas.openxmlformats.org/officeDocument/2006/relationships/ctrlProp" Target="../ctrlProps/ctrlProp84.xml"/><Relationship Id="rId24" Type="http://schemas.openxmlformats.org/officeDocument/2006/relationships/ctrlProp" Target="../ctrlProps/ctrlProp97.xml"/><Relationship Id="rId32" Type="http://schemas.openxmlformats.org/officeDocument/2006/relationships/ctrlProp" Target="../ctrlProps/ctrlProp105.xml"/><Relationship Id="rId37" Type="http://schemas.openxmlformats.org/officeDocument/2006/relationships/ctrlProp" Target="../ctrlProps/ctrlProp110.xml"/><Relationship Id="rId40" Type="http://schemas.openxmlformats.org/officeDocument/2006/relationships/ctrlProp" Target="../ctrlProps/ctrlProp113.xml"/><Relationship Id="rId45" Type="http://schemas.openxmlformats.org/officeDocument/2006/relationships/ctrlProp" Target="../ctrlProps/ctrlProp118.xml"/><Relationship Id="rId53" Type="http://schemas.openxmlformats.org/officeDocument/2006/relationships/ctrlProp" Target="../ctrlProps/ctrlProp126.xml"/><Relationship Id="rId5" Type="http://schemas.openxmlformats.org/officeDocument/2006/relationships/ctrlProp" Target="../ctrlProps/ctrlProp78.xml"/><Relationship Id="rId19" Type="http://schemas.openxmlformats.org/officeDocument/2006/relationships/ctrlProp" Target="../ctrlProps/ctrlProp92.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 Id="rId27" Type="http://schemas.openxmlformats.org/officeDocument/2006/relationships/ctrlProp" Target="../ctrlProps/ctrlProp100.xml"/><Relationship Id="rId30" Type="http://schemas.openxmlformats.org/officeDocument/2006/relationships/ctrlProp" Target="../ctrlProps/ctrlProp103.xml"/><Relationship Id="rId35" Type="http://schemas.openxmlformats.org/officeDocument/2006/relationships/ctrlProp" Target="../ctrlProps/ctrlProp108.xml"/><Relationship Id="rId43" Type="http://schemas.openxmlformats.org/officeDocument/2006/relationships/ctrlProp" Target="../ctrlProps/ctrlProp116.xml"/><Relationship Id="rId48" Type="http://schemas.openxmlformats.org/officeDocument/2006/relationships/ctrlProp" Target="../ctrlProps/ctrlProp121.xml"/><Relationship Id="rId56" Type="http://schemas.openxmlformats.org/officeDocument/2006/relationships/ctrlProp" Target="../ctrlProps/ctrlProp129.xml"/><Relationship Id="rId8" Type="http://schemas.openxmlformats.org/officeDocument/2006/relationships/ctrlProp" Target="../ctrlProps/ctrlProp81.xml"/><Relationship Id="rId51" Type="http://schemas.openxmlformats.org/officeDocument/2006/relationships/ctrlProp" Target="../ctrlProps/ctrlProp124.xml"/><Relationship Id="rId3" Type="http://schemas.openxmlformats.org/officeDocument/2006/relationships/vmlDrawing" Target="../drawings/vmlDrawing3.vml"/><Relationship Id="rId12" Type="http://schemas.openxmlformats.org/officeDocument/2006/relationships/ctrlProp" Target="../ctrlProps/ctrlProp85.xml"/><Relationship Id="rId17" Type="http://schemas.openxmlformats.org/officeDocument/2006/relationships/ctrlProp" Target="../ctrlProps/ctrlProp90.xml"/><Relationship Id="rId25" Type="http://schemas.openxmlformats.org/officeDocument/2006/relationships/ctrlProp" Target="../ctrlProps/ctrlProp98.xml"/><Relationship Id="rId33" Type="http://schemas.openxmlformats.org/officeDocument/2006/relationships/ctrlProp" Target="../ctrlProps/ctrlProp106.xml"/><Relationship Id="rId38" Type="http://schemas.openxmlformats.org/officeDocument/2006/relationships/ctrlProp" Target="../ctrlProps/ctrlProp111.xml"/><Relationship Id="rId46" Type="http://schemas.openxmlformats.org/officeDocument/2006/relationships/ctrlProp" Target="../ctrlProps/ctrlProp119.xml"/><Relationship Id="rId20" Type="http://schemas.openxmlformats.org/officeDocument/2006/relationships/ctrlProp" Target="../ctrlProps/ctrlProp93.xml"/><Relationship Id="rId41" Type="http://schemas.openxmlformats.org/officeDocument/2006/relationships/ctrlProp" Target="../ctrlProps/ctrlProp114.xml"/><Relationship Id="rId54" Type="http://schemas.openxmlformats.org/officeDocument/2006/relationships/ctrlProp" Target="../ctrlProps/ctrlProp127.xml"/><Relationship Id="rId1" Type="http://schemas.openxmlformats.org/officeDocument/2006/relationships/printerSettings" Target="../printerSettings/printerSettings3.bin"/><Relationship Id="rId6" Type="http://schemas.openxmlformats.org/officeDocument/2006/relationships/ctrlProp" Target="../ctrlProps/ctrlProp79.xml"/><Relationship Id="rId15" Type="http://schemas.openxmlformats.org/officeDocument/2006/relationships/ctrlProp" Target="../ctrlProps/ctrlProp88.xml"/><Relationship Id="rId23" Type="http://schemas.openxmlformats.org/officeDocument/2006/relationships/ctrlProp" Target="../ctrlProps/ctrlProp96.xml"/><Relationship Id="rId28" Type="http://schemas.openxmlformats.org/officeDocument/2006/relationships/ctrlProp" Target="../ctrlProps/ctrlProp101.xml"/><Relationship Id="rId36" Type="http://schemas.openxmlformats.org/officeDocument/2006/relationships/ctrlProp" Target="../ctrlProps/ctrlProp109.xml"/><Relationship Id="rId49" Type="http://schemas.openxmlformats.org/officeDocument/2006/relationships/ctrlProp" Target="../ctrlProps/ctrlProp122.xml"/><Relationship Id="rId57" Type="http://schemas.openxmlformats.org/officeDocument/2006/relationships/ctrlProp" Target="../ctrlProps/ctrlProp130.xml"/><Relationship Id="rId10" Type="http://schemas.openxmlformats.org/officeDocument/2006/relationships/ctrlProp" Target="../ctrlProps/ctrlProp83.xml"/><Relationship Id="rId31" Type="http://schemas.openxmlformats.org/officeDocument/2006/relationships/ctrlProp" Target="../ctrlProps/ctrlProp104.xml"/><Relationship Id="rId44" Type="http://schemas.openxmlformats.org/officeDocument/2006/relationships/ctrlProp" Target="../ctrlProps/ctrlProp117.xml"/><Relationship Id="rId52" Type="http://schemas.openxmlformats.org/officeDocument/2006/relationships/ctrlProp" Target="../ctrlProps/ctrlProp125.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153.xml"/><Relationship Id="rId21" Type="http://schemas.openxmlformats.org/officeDocument/2006/relationships/ctrlProp" Target="../ctrlProps/ctrlProp148.xml"/><Relationship Id="rId42" Type="http://schemas.openxmlformats.org/officeDocument/2006/relationships/ctrlProp" Target="../ctrlProps/ctrlProp169.xml"/><Relationship Id="rId47" Type="http://schemas.openxmlformats.org/officeDocument/2006/relationships/ctrlProp" Target="../ctrlProps/ctrlProp174.xml"/><Relationship Id="rId63" Type="http://schemas.openxmlformats.org/officeDocument/2006/relationships/ctrlProp" Target="../ctrlProps/ctrlProp190.xml"/><Relationship Id="rId68" Type="http://schemas.openxmlformats.org/officeDocument/2006/relationships/ctrlProp" Target="../ctrlProps/ctrlProp195.xml"/><Relationship Id="rId7" Type="http://schemas.openxmlformats.org/officeDocument/2006/relationships/ctrlProp" Target="../ctrlProps/ctrlProp134.xml"/><Relationship Id="rId2" Type="http://schemas.openxmlformats.org/officeDocument/2006/relationships/drawing" Target="../drawings/drawing4.xml"/><Relationship Id="rId16" Type="http://schemas.openxmlformats.org/officeDocument/2006/relationships/ctrlProp" Target="../ctrlProps/ctrlProp143.xml"/><Relationship Id="rId29" Type="http://schemas.openxmlformats.org/officeDocument/2006/relationships/ctrlProp" Target="../ctrlProps/ctrlProp156.xml"/><Relationship Id="rId11" Type="http://schemas.openxmlformats.org/officeDocument/2006/relationships/ctrlProp" Target="../ctrlProps/ctrlProp138.xml"/><Relationship Id="rId24" Type="http://schemas.openxmlformats.org/officeDocument/2006/relationships/ctrlProp" Target="../ctrlProps/ctrlProp151.xml"/><Relationship Id="rId32" Type="http://schemas.openxmlformats.org/officeDocument/2006/relationships/ctrlProp" Target="../ctrlProps/ctrlProp159.xml"/><Relationship Id="rId37" Type="http://schemas.openxmlformats.org/officeDocument/2006/relationships/ctrlProp" Target="../ctrlProps/ctrlProp164.xml"/><Relationship Id="rId40" Type="http://schemas.openxmlformats.org/officeDocument/2006/relationships/ctrlProp" Target="../ctrlProps/ctrlProp167.xml"/><Relationship Id="rId45" Type="http://schemas.openxmlformats.org/officeDocument/2006/relationships/ctrlProp" Target="../ctrlProps/ctrlProp172.xml"/><Relationship Id="rId53" Type="http://schemas.openxmlformats.org/officeDocument/2006/relationships/ctrlProp" Target="../ctrlProps/ctrlProp180.xml"/><Relationship Id="rId58" Type="http://schemas.openxmlformats.org/officeDocument/2006/relationships/ctrlProp" Target="../ctrlProps/ctrlProp185.xml"/><Relationship Id="rId66" Type="http://schemas.openxmlformats.org/officeDocument/2006/relationships/ctrlProp" Target="../ctrlProps/ctrlProp193.xml"/><Relationship Id="rId5" Type="http://schemas.openxmlformats.org/officeDocument/2006/relationships/ctrlProp" Target="../ctrlProps/ctrlProp132.xml"/><Relationship Id="rId61" Type="http://schemas.openxmlformats.org/officeDocument/2006/relationships/ctrlProp" Target="../ctrlProps/ctrlProp188.xml"/><Relationship Id="rId19" Type="http://schemas.openxmlformats.org/officeDocument/2006/relationships/ctrlProp" Target="../ctrlProps/ctrlProp146.xml"/><Relationship Id="rId14" Type="http://schemas.openxmlformats.org/officeDocument/2006/relationships/ctrlProp" Target="../ctrlProps/ctrlProp141.xml"/><Relationship Id="rId22" Type="http://schemas.openxmlformats.org/officeDocument/2006/relationships/ctrlProp" Target="../ctrlProps/ctrlProp149.xml"/><Relationship Id="rId27" Type="http://schemas.openxmlformats.org/officeDocument/2006/relationships/ctrlProp" Target="../ctrlProps/ctrlProp154.xml"/><Relationship Id="rId30" Type="http://schemas.openxmlformats.org/officeDocument/2006/relationships/ctrlProp" Target="../ctrlProps/ctrlProp157.xml"/><Relationship Id="rId35" Type="http://schemas.openxmlformats.org/officeDocument/2006/relationships/ctrlProp" Target="../ctrlProps/ctrlProp162.xml"/><Relationship Id="rId43" Type="http://schemas.openxmlformats.org/officeDocument/2006/relationships/ctrlProp" Target="../ctrlProps/ctrlProp170.xml"/><Relationship Id="rId48" Type="http://schemas.openxmlformats.org/officeDocument/2006/relationships/ctrlProp" Target="../ctrlProps/ctrlProp175.xml"/><Relationship Id="rId56" Type="http://schemas.openxmlformats.org/officeDocument/2006/relationships/ctrlProp" Target="../ctrlProps/ctrlProp183.xml"/><Relationship Id="rId64" Type="http://schemas.openxmlformats.org/officeDocument/2006/relationships/ctrlProp" Target="../ctrlProps/ctrlProp191.xml"/><Relationship Id="rId69" Type="http://schemas.openxmlformats.org/officeDocument/2006/relationships/ctrlProp" Target="../ctrlProps/ctrlProp196.xml"/><Relationship Id="rId8" Type="http://schemas.openxmlformats.org/officeDocument/2006/relationships/ctrlProp" Target="../ctrlProps/ctrlProp135.xml"/><Relationship Id="rId51" Type="http://schemas.openxmlformats.org/officeDocument/2006/relationships/ctrlProp" Target="../ctrlProps/ctrlProp178.xml"/><Relationship Id="rId3" Type="http://schemas.openxmlformats.org/officeDocument/2006/relationships/vmlDrawing" Target="../drawings/vmlDrawing4.vml"/><Relationship Id="rId12" Type="http://schemas.openxmlformats.org/officeDocument/2006/relationships/ctrlProp" Target="../ctrlProps/ctrlProp139.xml"/><Relationship Id="rId17" Type="http://schemas.openxmlformats.org/officeDocument/2006/relationships/ctrlProp" Target="../ctrlProps/ctrlProp144.xml"/><Relationship Id="rId25" Type="http://schemas.openxmlformats.org/officeDocument/2006/relationships/ctrlProp" Target="../ctrlProps/ctrlProp152.xml"/><Relationship Id="rId33" Type="http://schemas.openxmlformats.org/officeDocument/2006/relationships/ctrlProp" Target="../ctrlProps/ctrlProp160.xml"/><Relationship Id="rId38" Type="http://schemas.openxmlformats.org/officeDocument/2006/relationships/ctrlProp" Target="../ctrlProps/ctrlProp165.xml"/><Relationship Id="rId46" Type="http://schemas.openxmlformats.org/officeDocument/2006/relationships/ctrlProp" Target="../ctrlProps/ctrlProp173.xml"/><Relationship Id="rId59" Type="http://schemas.openxmlformats.org/officeDocument/2006/relationships/ctrlProp" Target="../ctrlProps/ctrlProp186.xml"/><Relationship Id="rId67" Type="http://schemas.openxmlformats.org/officeDocument/2006/relationships/ctrlProp" Target="../ctrlProps/ctrlProp194.xml"/><Relationship Id="rId20" Type="http://schemas.openxmlformats.org/officeDocument/2006/relationships/ctrlProp" Target="../ctrlProps/ctrlProp147.xml"/><Relationship Id="rId41" Type="http://schemas.openxmlformats.org/officeDocument/2006/relationships/ctrlProp" Target="../ctrlProps/ctrlProp168.xml"/><Relationship Id="rId54" Type="http://schemas.openxmlformats.org/officeDocument/2006/relationships/ctrlProp" Target="../ctrlProps/ctrlProp181.xml"/><Relationship Id="rId62" Type="http://schemas.openxmlformats.org/officeDocument/2006/relationships/ctrlProp" Target="../ctrlProps/ctrlProp189.xml"/><Relationship Id="rId1" Type="http://schemas.openxmlformats.org/officeDocument/2006/relationships/printerSettings" Target="../printerSettings/printerSettings4.bin"/><Relationship Id="rId6" Type="http://schemas.openxmlformats.org/officeDocument/2006/relationships/ctrlProp" Target="../ctrlProps/ctrlProp133.xml"/><Relationship Id="rId15" Type="http://schemas.openxmlformats.org/officeDocument/2006/relationships/ctrlProp" Target="../ctrlProps/ctrlProp142.xml"/><Relationship Id="rId23" Type="http://schemas.openxmlformats.org/officeDocument/2006/relationships/ctrlProp" Target="../ctrlProps/ctrlProp150.xml"/><Relationship Id="rId28" Type="http://schemas.openxmlformats.org/officeDocument/2006/relationships/ctrlProp" Target="../ctrlProps/ctrlProp155.xml"/><Relationship Id="rId36" Type="http://schemas.openxmlformats.org/officeDocument/2006/relationships/ctrlProp" Target="../ctrlProps/ctrlProp163.xml"/><Relationship Id="rId49" Type="http://schemas.openxmlformats.org/officeDocument/2006/relationships/ctrlProp" Target="../ctrlProps/ctrlProp176.xml"/><Relationship Id="rId57" Type="http://schemas.openxmlformats.org/officeDocument/2006/relationships/ctrlProp" Target="../ctrlProps/ctrlProp184.xml"/><Relationship Id="rId10" Type="http://schemas.openxmlformats.org/officeDocument/2006/relationships/ctrlProp" Target="../ctrlProps/ctrlProp137.xml"/><Relationship Id="rId31" Type="http://schemas.openxmlformats.org/officeDocument/2006/relationships/ctrlProp" Target="../ctrlProps/ctrlProp158.xml"/><Relationship Id="rId44" Type="http://schemas.openxmlformats.org/officeDocument/2006/relationships/ctrlProp" Target="../ctrlProps/ctrlProp171.xml"/><Relationship Id="rId52" Type="http://schemas.openxmlformats.org/officeDocument/2006/relationships/ctrlProp" Target="../ctrlProps/ctrlProp179.xml"/><Relationship Id="rId60" Type="http://schemas.openxmlformats.org/officeDocument/2006/relationships/ctrlProp" Target="../ctrlProps/ctrlProp187.xml"/><Relationship Id="rId65" Type="http://schemas.openxmlformats.org/officeDocument/2006/relationships/ctrlProp" Target="../ctrlProps/ctrlProp192.xml"/><Relationship Id="rId4" Type="http://schemas.openxmlformats.org/officeDocument/2006/relationships/ctrlProp" Target="../ctrlProps/ctrlProp131.xml"/><Relationship Id="rId9" Type="http://schemas.openxmlformats.org/officeDocument/2006/relationships/ctrlProp" Target="../ctrlProps/ctrlProp136.xml"/><Relationship Id="rId13" Type="http://schemas.openxmlformats.org/officeDocument/2006/relationships/ctrlProp" Target="../ctrlProps/ctrlProp140.xml"/><Relationship Id="rId18" Type="http://schemas.openxmlformats.org/officeDocument/2006/relationships/ctrlProp" Target="../ctrlProps/ctrlProp145.xml"/><Relationship Id="rId39" Type="http://schemas.openxmlformats.org/officeDocument/2006/relationships/ctrlProp" Target="../ctrlProps/ctrlProp166.xml"/><Relationship Id="rId34" Type="http://schemas.openxmlformats.org/officeDocument/2006/relationships/ctrlProp" Target="../ctrlProps/ctrlProp161.xml"/><Relationship Id="rId50" Type="http://schemas.openxmlformats.org/officeDocument/2006/relationships/ctrlProp" Target="../ctrlProps/ctrlProp177.xml"/><Relationship Id="rId55" Type="http://schemas.openxmlformats.org/officeDocument/2006/relationships/ctrlProp" Target="../ctrlProps/ctrlProp182.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06.xml"/><Relationship Id="rId18" Type="http://schemas.openxmlformats.org/officeDocument/2006/relationships/ctrlProp" Target="../ctrlProps/ctrlProp211.xml"/><Relationship Id="rId26" Type="http://schemas.openxmlformats.org/officeDocument/2006/relationships/ctrlProp" Target="../ctrlProps/ctrlProp219.xml"/><Relationship Id="rId39" Type="http://schemas.openxmlformats.org/officeDocument/2006/relationships/ctrlProp" Target="../ctrlProps/ctrlProp232.xml"/><Relationship Id="rId21" Type="http://schemas.openxmlformats.org/officeDocument/2006/relationships/ctrlProp" Target="../ctrlProps/ctrlProp214.xml"/><Relationship Id="rId34" Type="http://schemas.openxmlformats.org/officeDocument/2006/relationships/ctrlProp" Target="../ctrlProps/ctrlProp227.xml"/><Relationship Id="rId42" Type="http://schemas.openxmlformats.org/officeDocument/2006/relationships/ctrlProp" Target="../ctrlProps/ctrlProp235.xml"/><Relationship Id="rId7" Type="http://schemas.openxmlformats.org/officeDocument/2006/relationships/ctrlProp" Target="../ctrlProps/ctrlProp200.xml"/><Relationship Id="rId2" Type="http://schemas.openxmlformats.org/officeDocument/2006/relationships/drawing" Target="../drawings/drawing5.xml"/><Relationship Id="rId16" Type="http://schemas.openxmlformats.org/officeDocument/2006/relationships/ctrlProp" Target="../ctrlProps/ctrlProp209.xml"/><Relationship Id="rId29" Type="http://schemas.openxmlformats.org/officeDocument/2006/relationships/ctrlProp" Target="../ctrlProps/ctrlProp222.xml"/><Relationship Id="rId1" Type="http://schemas.openxmlformats.org/officeDocument/2006/relationships/printerSettings" Target="../printerSettings/printerSettings5.bin"/><Relationship Id="rId6" Type="http://schemas.openxmlformats.org/officeDocument/2006/relationships/ctrlProp" Target="../ctrlProps/ctrlProp199.xml"/><Relationship Id="rId11" Type="http://schemas.openxmlformats.org/officeDocument/2006/relationships/ctrlProp" Target="../ctrlProps/ctrlProp204.xml"/><Relationship Id="rId24" Type="http://schemas.openxmlformats.org/officeDocument/2006/relationships/ctrlProp" Target="../ctrlProps/ctrlProp217.xml"/><Relationship Id="rId32" Type="http://schemas.openxmlformats.org/officeDocument/2006/relationships/ctrlProp" Target="../ctrlProps/ctrlProp225.xml"/><Relationship Id="rId37" Type="http://schemas.openxmlformats.org/officeDocument/2006/relationships/ctrlProp" Target="../ctrlProps/ctrlProp230.xml"/><Relationship Id="rId40" Type="http://schemas.openxmlformats.org/officeDocument/2006/relationships/ctrlProp" Target="../ctrlProps/ctrlProp233.xml"/><Relationship Id="rId45" Type="http://schemas.openxmlformats.org/officeDocument/2006/relationships/ctrlProp" Target="../ctrlProps/ctrlProp238.xml"/><Relationship Id="rId5" Type="http://schemas.openxmlformats.org/officeDocument/2006/relationships/ctrlProp" Target="../ctrlProps/ctrlProp198.xml"/><Relationship Id="rId15" Type="http://schemas.openxmlformats.org/officeDocument/2006/relationships/ctrlProp" Target="../ctrlProps/ctrlProp208.xml"/><Relationship Id="rId23" Type="http://schemas.openxmlformats.org/officeDocument/2006/relationships/ctrlProp" Target="../ctrlProps/ctrlProp216.xml"/><Relationship Id="rId28" Type="http://schemas.openxmlformats.org/officeDocument/2006/relationships/ctrlProp" Target="../ctrlProps/ctrlProp221.xml"/><Relationship Id="rId36" Type="http://schemas.openxmlformats.org/officeDocument/2006/relationships/ctrlProp" Target="../ctrlProps/ctrlProp229.xml"/><Relationship Id="rId10" Type="http://schemas.openxmlformats.org/officeDocument/2006/relationships/ctrlProp" Target="../ctrlProps/ctrlProp203.xml"/><Relationship Id="rId19" Type="http://schemas.openxmlformats.org/officeDocument/2006/relationships/ctrlProp" Target="../ctrlProps/ctrlProp212.xml"/><Relationship Id="rId31" Type="http://schemas.openxmlformats.org/officeDocument/2006/relationships/ctrlProp" Target="../ctrlProps/ctrlProp224.xml"/><Relationship Id="rId44" Type="http://schemas.openxmlformats.org/officeDocument/2006/relationships/ctrlProp" Target="../ctrlProps/ctrlProp237.xml"/><Relationship Id="rId4" Type="http://schemas.openxmlformats.org/officeDocument/2006/relationships/ctrlProp" Target="../ctrlProps/ctrlProp197.xml"/><Relationship Id="rId9" Type="http://schemas.openxmlformats.org/officeDocument/2006/relationships/ctrlProp" Target="../ctrlProps/ctrlProp202.xml"/><Relationship Id="rId14" Type="http://schemas.openxmlformats.org/officeDocument/2006/relationships/ctrlProp" Target="../ctrlProps/ctrlProp207.xml"/><Relationship Id="rId22" Type="http://schemas.openxmlformats.org/officeDocument/2006/relationships/ctrlProp" Target="../ctrlProps/ctrlProp215.xml"/><Relationship Id="rId27" Type="http://schemas.openxmlformats.org/officeDocument/2006/relationships/ctrlProp" Target="../ctrlProps/ctrlProp220.xml"/><Relationship Id="rId30" Type="http://schemas.openxmlformats.org/officeDocument/2006/relationships/ctrlProp" Target="../ctrlProps/ctrlProp223.xml"/><Relationship Id="rId35" Type="http://schemas.openxmlformats.org/officeDocument/2006/relationships/ctrlProp" Target="../ctrlProps/ctrlProp228.xml"/><Relationship Id="rId43" Type="http://schemas.openxmlformats.org/officeDocument/2006/relationships/ctrlProp" Target="../ctrlProps/ctrlProp236.xml"/><Relationship Id="rId8" Type="http://schemas.openxmlformats.org/officeDocument/2006/relationships/ctrlProp" Target="../ctrlProps/ctrlProp201.xml"/><Relationship Id="rId3" Type="http://schemas.openxmlformats.org/officeDocument/2006/relationships/vmlDrawing" Target="../drawings/vmlDrawing5.vml"/><Relationship Id="rId12" Type="http://schemas.openxmlformats.org/officeDocument/2006/relationships/ctrlProp" Target="../ctrlProps/ctrlProp205.xml"/><Relationship Id="rId17" Type="http://schemas.openxmlformats.org/officeDocument/2006/relationships/ctrlProp" Target="../ctrlProps/ctrlProp210.xml"/><Relationship Id="rId25" Type="http://schemas.openxmlformats.org/officeDocument/2006/relationships/ctrlProp" Target="../ctrlProps/ctrlProp218.xml"/><Relationship Id="rId33" Type="http://schemas.openxmlformats.org/officeDocument/2006/relationships/ctrlProp" Target="../ctrlProps/ctrlProp226.xml"/><Relationship Id="rId38" Type="http://schemas.openxmlformats.org/officeDocument/2006/relationships/ctrlProp" Target="../ctrlProps/ctrlProp231.xml"/><Relationship Id="rId20" Type="http://schemas.openxmlformats.org/officeDocument/2006/relationships/ctrlProp" Target="../ctrlProps/ctrlProp213.xml"/><Relationship Id="rId41" Type="http://schemas.openxmlformats.org/officeDocument/2006/relationships/ctrlProp" Target="../ctrlProps/ctrlProp234.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61.xml"/><Relationship Id="rId21" Type="http://schemas.openxmlformats.org/officeDocument/2006/relationships/ctrlProp" Target="../ctrlProps/ctrlProp256.xml"/><Relationship Id="rId42" Type="http://schemas.openxmlformats.org/officeDocument/2006/relationships/ctrlProp" Target="../ctrlProps/ctrlProp277.xml"/><Relationship Id="rId47" Type="http://schemas.openxmlformats.org/officeDocument/2006/relationships/ctrlProp" Target="../ctrlProps/ctrlProp282.xml"/><Relationship Id="rId63" Type="http://schemas.openxmlformats.org/officeDocument/2006/relationships/ctrlProp" Target="../ctrlProps/ctrlProp298.xml"/><Relationship Id="rId68" Type="http://schemas.openxmlformats.org/officeDocument/2006/relationships/ctrlProp" Target="../ctrlProps/ctrlProp303.xml"/><Relationship Id="rId84" Type="http://schemas.openxmlformats.org/officeDocument/2006/relationships/ctrlProp" Target="../ctrlProps/ctrlProp319.xml"/><Relationship Id="rId16" Type="http://schemas.openxmlformats.org/officeDocument/2006/relationships/ctrlProp" Target="../ctrlProps/ctrlProp251.xml"/><Relationship Id="rId11" Type="http://schemas.openxmlformats.org/officeDocument/2006/relationships/ctrlProp" Target="../ctrlProps/ctrlProp246.xml"/><Relationship Id="rId32" Type="http://schemas.openxmlformats.org/officeDocument/2006/relationships/ctrlProp" Target="../ctrlProps/ctrlProp267.xml"/><Relationship Id="rId37" Type="http://schemas.openxmlformats.org/officeDocument/2006/relationships/ctrlProp" Target="../ctrlProps/ctrlProp272.xml"/><Relationship Id="rId53" Type="http://schemas.openxmlformats.org/officeDocument/2006/relationships/ctrlProp" Target="../ctrlProps/ctrlProp288.xml"/><Relationship Id="rId58" Type="http://schemas.openxmlformats.org/officeDocument/2006/relationships/ctrlProp" Target="../ctrlProps/ctrlProp293.xml"/><Relationship Id="rId74" Type="http://schemas.openxmlformats.org/officeDocument/2006/relationships/ctrlProp" Target="../ctrlProps/ctrlProp309.xml"/><Relationship Id="rId79" Type="http://schemas.openxmlformats.org/officeDocument/2006/relationships/ctrlProp" Target="../ctrlProps/ctrlProp314.xml"/><Relationship Id="rId5" Type="http://schemas.openxmlformats.org/officeDocument/2006/relationships/ctrlProp" Target="../ctrlProps/ctrlProp240.xml"/><Relationship Id="rId19" Type="http://schemas.openxmlformats.org/officeDocument/2006/relationships/ctrlProp" Target="../ctrlProps/ctrlProp25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 Id="rId43" Type="http://schemas.openxmlformats.org/officeDocument/2006/relationships/ctrlProp" Target="../ctrlProps/ctrlProp278.xml"/><Relationship Id="rId48" Type="http://schemas.openxmlformats.org/officeDocument/2006/relationships/ctrlProp" Target="../ctrlProps/ctrlProp283.xml"/><Relationship Id="rId56" Type="http://schemas.openxmlformats.org/officeDocument/2006/relationships/ctrlProp" Target="../ctrlProps/ctrlProp291.xml"/><Relationship Id="rId64" Type="http://schemas.openxmlformats.org/officeDocument/2006/relationships/ctrlProp" Target="../ctrlProps/ctrlProp299.xml"/><Relationship Id="rId69" Type="http://schemas.openxmlformats.org/officeDocument/2006/relationships/ctrlProp" Target="../ctrlProps/ctrlProp304.xml"/><Relationship Id="rId77" Type="http://schemas.openxmlformats.org/officeDocument/2006/relationships/ctrlProp" Target="../ctrlProps/ctrlProp312.xml"/><Relationship Id="rId8" Type="http://schemas.openxmlformats.org/officeDocument/2006/relationships/ctrlProp" Target="../ctrlProps/ctrlProp243.xml"/><Relationship Id="rId51" Type="http://schemas.openxmlformats.org/officeDocument/2006/relationships/ctrlProp" Target="../ctrlProps/ctrlProp286.xml"/><Relationship Id="rId72" Type="http://schemas.openxmlformats.org/officeDocument/2006/relationships/ctrlProp" Target="../ctrlProps/ctrlProp307.xml"/><Relationship Id="rId80" Type="http://schemas.openxmlformats.org/officeDocument/2006/relationships/ctrlProp" Target="../ctrlProps/ctrlProp315.xml"/><Relationship Id="rId85" Type="http://schemas.openxmlformats.org/officeDocument/2006/relationships/ctrlProp" Target="../ctrlProps/ctrlProp320.xml"/><Relationship Id="rId3" Type="http://schemas.openxmlformats.org/officeDocument/2006/relationships/vmlDrawing" Target="../drawings/vmlDrawing6.v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38" Type="http://schemas.openxmlformats.org/officeDocument/2006/relationships/ctrlProp" Target="../ctrlProps/ctrlProp273.xml"/><Relationship Id="rId46" Type="http://schemas.openxmlformats.org/officeDocument/2006/relationships/ctrlProp" Target="../ctrlProps/ctrlProp281.xml"/><Relationship Id="rId59" Type="http://schemas.openxmlformats.org/officeDocument/2006/relationships/ctrlProp" Target="../ctrlProps/ctrlProp294.xml"/><Relationship Id="rId67" Type="http://schemas.openxmlformats.org/officeDocument/2006/relationships/ctrlProp" Target="../ctrlProps/ctrlProp302.xml"/><Relationship Id="rId20" Type="http://schemas.openxmlformats.org/officeDocument/2006/relationships/ctrlProp" Target="../ctrlProps/ctrlProp255.xml"/><Relationship Id="rId41" Type="http://schemas.openxmlformats.org/officeDocument/2006/relationships/ctrlProp" Target="../ctrlProps/ctrlProp276.xml"/><Relationship Id="rId54" Type="http://schemas.openxmlformats.org/officeDocument/2006/relationships/ctrlProp" Target="../ctrlProps/ctrlProp289.xml"/><Relationship Id="rId62" Type="http://schemas.openxmlformats.org/officeDocument/2006/relationships/ctrlProp" Target="../ctrlProps/ctrlProp297.xml"/><Relationship Id="rId70" Type="http://schemas.openxmlformats.org/officeDocument/2006/relationships/ctrlProp" Target="../ctrlProps/ctrlProp305.xml"/><Relationship Id="rId75" Type="http://schemas.openxmlformats.org/officeDocument/2006/relationships/ctrlProp" Target="../ctrlProps/ctrlProp310.xml"/><Relationship Id="rId83" Type="http://schemas.openxmlformats.org/officeDocument/2006/relationships/ctrlProp" Target="../ctrlProps/ctrlProp318.xml"/><Relationship Id="rId1" Type="http://schemas.openxmlformats.org/officeDocument/2006/relationships/printerSettings" Target="../printerSettings/printerSettings6.bin"/><Relationship Id="rId6" Type="http://schemas.openxmlformats.org/officeDocument/2006/relationships/ctrlProp" Target="../ctrlProps/ctrlProp241.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49" Type="http://schemas.openxmlformats.org/officeDocument/2006/relationships/ctrlProp" Target="../ctrlProps/ctrlProp284.xml"/><Relationship Id="rId57" Type="http://schemas.openxmlformats.org/officeDocument/2006/relationships/ctrlProp" Target="../ctrlProps/ctrlProp292.xml"/><Relationship Id="rId10" Type="http://schemas.openxmlformats.org/officeDocument/2006/relationships/ctrlProp" Target="../ctrlProps/ctrlProp245.xml"/><Relationship Id="rId31" Type="http://schemas.openxmlformats.org/officeDocument/2006/relationships/ctrlProp" Target="../ctrlProps/ctrlProp266.xml"/><Relationship Id="rId44" Type="http://schemas.openxmlformats.org/officeDocument/2006/relationships/ctrlProp" Target="../ctrlProps/ctrlProp279.xml"/><Relationship Id="rId52" Type="http://schemas.openxmlformats.org/officeDocument/2006/relationships/ctrlProp" Target="../ctrlProps/ctrlProp287.xml"/><Relationship Id="rId60" Type="http://schemas.openxmlformats.org/officeDocument/2006/relationships/ctrlProp" Target="../ctrlProps/ctrlProp295.xml"/><Relationship Id="rId65" Type="http://schemas.openxmlformats.org/officeDocument/2006/relationships/ctrlProp" Target="../ctrlProps/ctrlProp300.xml"/><Relationship Id="rId73" Type="http://schemas.openxmlformats.org/officeDocument/2006/relationships/ctrlProp" Target="../ctrlProps/ctrlProp308.xml"/><Relationship Id="rId78" Type="http://schemas.openxmlformats.org/officeDocument/2006/relationships/ctrlProp" Target="../ctrlProps/ctrlProp313.xml"/><Relationship Id="rId81" Type="http://schemas.openxmlformats.org/officeDocument/2006/relationships/ctrlProp" Target="../ctrlProps/ctrlProp316.xml"/><Relationship Id="rId86" Type="http://schemas.openxmlformats.org/officeDocument/2006/relationships/ctrlProp" Target="../ctrlProps/ctrlProp321.xml"/><Relationship Id="rId4" Type="http://schemas.openxmlformats.org/officeDocument/2006/relationships/ctrlProp" Target="../ctrlProps/ctrlProp239.xml"/><Relationship Id="rId9" Type="http://schemas.openxmlformats.org/officeDocument/2006/relationships/ctrlProp" Target="../ctrlProps/ctrlProp244.xml"/><Relationship Id="rId13" Type="http://schemas.openxmlformats.org/officeDocument/2006/relationships/ctrlProp" Target="../ctrlProps/ctrlProp248.xml"/><Relationship Id="rId18" Type="http://schemas.openxmlformats.org/officeDocument/2006/relationships/ctrlProp" Target="../ctrlProps/ctrlProp253.xml"/><Relationship Id="rId39" Type="http://schemas.openxmlformats.org/officeDocument/2006/relationships/ctrlProp" Target="../ctrlProps/ctrlProp274.xml"/><Relationship Id="rId34" Type="http://schemas.openxmlformats.org/officeDocument/2006/relationships/ctrlProp" Target="../ctrlProps/ctrlProp269.xml"/><Relationship Id="rId50" Type="http://schemas.openxmlformats.org/officeDocument/2006/relationships/ctrlProp" Target="../ctrlProps/ctrlProp285.xml"/><Relationship Id="rId55" Type="http://schemas.openxmlformats.org/officeDocument/2006/relationships/ctrlProp" Target="../ctrlProps/ctrlProp290.xml"/><Relationship Id="rId76" Type="http://schemas.openxmlformats.org/officeDocument/2006/relationships/ctrlProp" Target="../ctrlProps/ctrlProp311.xml"/><Relationship Id="rId7" Type="http://schemas.openxmlformats.org/officeDocument/2006/relationships/ctrlProp" Target="../ctrlProps/ctrlProp242.xml"/><Relationship Id="rId71" Type="http://schemas.openxmlformats.org/officeDocument/2006/relationships/ctrlProp" Target="../ctrlProps/ctrlProp306.xml"/><Relationship Id="rId2" Type="http://schemas.openxmlformats.org/officeDocument/2006/relationships/drawing" Target="../drawings/drawing6.xml"/><Relationship Id="rId29" Type="http://schemas.openxmlformats.org/officeDocument/2006/relationships/ctrlProp" Target="../ctrlProps/ctrlProp264.xml"/><Relationship Id="rId24" Type="http://schemas.openxmlformats.org/officeDocument/2006/relationships/ctrlProp" Target="../ctrlProps/ctrlProp259.xml"/><Relationship Id="rId40" Type="http://schemas.openxmlformats.org/officeDocument/2006/relationships/ctrlProp" Target="../ctrlProps/ctrlProp275.xml"/><Relationship Id="rId45" Type="http://schemas.openxmlformats.org/officeDocument/2006/relationships/ctrlProp" Target="../ctrlProps/ctrlProp280.xml"/><Relationship Id="rId66" Type="http://schemas.openxmlformats.org/officeDocument/2006/relationships/ctrlProp" Target="../ctrlProps/ctrlProp301.xml"/><Relationship Id="rId87" Type="http://schemas.openxmlformats.org/officeDocument/2006/relationships/ctrlProp" Target="../ctrlProps/ctrlProp322.xml"/><Relationship Id="rId61" Type="http://schemas.openxmlformats.org/officeDocument/2006/relationships/ctrlProp" Target="../ctrlProps/ctrlProp296.xml"/><Relationship Id="rId82" Type="http://schemas.openxmlformats.org/officeDocument/2006/relationships/ctrlProp" Target="../ctrlProps/ctrlProp317.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36.xml"/><Relationship Id="rId21" Type="http://schemas.openxmlformats.org/officeDocument/2006/relationships/ctrlProp" Target="../ctrlProps/ctrlProp340.xml"/><Relationship Id="rId42" Type="http://schemas.openxmlformats.org/officeDocument/2006/relationships/ctrlProp" Target="../ctrlProps/ctrlProp361.xml"/><Relationship Id="rId63" Type="http://schemas.openxmlformats.org/officeDocument/2006/relationships/ctrlProp" Target="../ctrlProps/ctrlProp382.xml"/><Relationship Id="rId84" Type="http://schemas.openxmlformats.org/officeDocument/2006/relationships/ctrlProp" Target="../ctrlProps/ctrlProp403.xml"/><Relationship Id="rId138" Type="http://schemas.openxmlformats.org/officeDocument/2006/relationships/ctrlProp" Target="../ctrlProps/ctrlProp457.xml"/><Relationship Id="rId107" Type="http://schemas.openxmlformats.org/officeDocument/2006/relationships/ctrlProp" Target="../ctrlProps/ctrlProp426.xml"/><Relationship Id="rId11" Type="http://schemas.openxmlformats.org/officeDocument/2006/relationships/ctrlProp" Target="../ctrlProps/ctrlProp330.xml"/><Relationship Id="rId32" Type="http://schemas.openxmlformats.org/officeDocument/2006/relationships/ctrlProp" Target="../ctrlProps/ctrlProp351.xml"/><Relationship Id="rId53" Type="http://schemas.openxmlformats.org/officeDocument/2006/relationships/ctrlProp" Target="../ctrlProps/ctrlProp372.xml"/><Relationship Id="rId74" Type="http://schemas.openxmlformats.org/officeDocument/2006/relationships/ctrlProp" Target="../ctrlProps/ctrlProp393.xml"/><Relationship Id="rId128" Type="http://schemas.openxmlformats.org/officeDocument/2006/relationships/ctrlProp" Target="../ctrlProps/ctrlProp447.xml"/><Relationship Id="rId5" Type="http://schemas.openxmlformats.org/officeDocument/2006/relationships/ctrlProp" Target="../ctrlProps/ctrlProp324.xml"/><Relationship Id="rId90" Type="http://schemas.openxmlformats.org/officeDocument/2006/relationships/ctrlProp" Target="../ctrlProps/ctrlProp409.xml"/><Relationship Id="rId95" Type="http://schemas.openxmlformats.org/officeDocument/2006/relationships/ctrlProp" Target="../ctrlProps/ctrlProp414.xml"/><Relationship Id="rId22" Type="http://schemas.openxmlformats.org/officeDocument/2006/relationships/ctrlProp" Target="../ctrlProps/ctrlProp341.xml"/><Relationship Id="rId27" Type="http://schemas.openxmlformats.org/officeDocument/2006/relationships/ctrlProp" Target="../ctrlProps/ctrlProp346.xml"/><Relationship Id="rId43" Type="http://schemas.openxmlformats.org/officeDocument/2006/relationships/ctrlProp" Target="../ctrlProps/ctrlProp362.xml"/><Relationship Id="rId48" Type="http://schemas.openxmlformats.org/officeDocument/2006/relationships/ctrlProp" Target="../ctrlProps/ctrlProp367.xml"/><Relationship Id="rId64" Type="http://schemas.openxmlformats.org/officeDocument/2006/relationships/ctrlProp" Target="../ctrlProps/ctrlProp383.xml"/><Relationship Id="rId69" Type="http://schemas.openxmlformats.org/officeDocument/2006/relationships/ctrlProp" Target="../ctrlProps/ctrlProp388.xml"/><Relationship Id="rId113" Type="http://schemas.openxmlformats.org/officeDocument/2006/relationships/ctrlProp" Target="../ctrlProps/ctrlProp432.xml"/><Relationship Id="rId118" Type="http://schemas.openxmlformats.org/officeDocument/2006/relationships/ctrlProp" Target="../ctrlProps/ctrlProp437.xml"/><Relationship Id="rId134" Type="http://schemas.openxmlformats.org/officeDocument/2006/relationships/ctrlProp" Target="../ctrlProps/ctrlProp453.xml"/><Relationship Id="rId139" Type="http://schemas.openxmlformats.org/officeDocument/2006/relationships/ctrlProp" Target="../ctrlProps/ctrlProp458.xml"/><Relationship Id="rId80" Type="http://schemas.openxmlformats.org/officeDocument/2006/relationships/ctrlProp" Target="../ctrlProps/ctrlProp399.xml"/><Relationship Id="rId85" Type="http://schemas.openxmlformats.org/officeDocument/2006/relationships/ctrlProp" Target="../ctrlProps/ctrlProp404.xml"/><Relationship Id="rId12" Type="http://schemas.openxmlformats.org/officeDocument/2006/relationships/ctrlProp" Target="../ctrlProps/ctrlProp331.xml"/><Relationship Id="rId17" Type="http://schemas.openxmlformats.org/officeDocument/2006/relationships/ctrlProp" Target="../ctrlProps/ctrlProp336.xml"/><Relationship Id="rId33" Type="http://schemas.openxmlformats.org/officeDocument/2006/relationships/ctrlProp" Target="../ctrlProps/ctrlProp352.xml"/><Relationship Id="rId38" Type="http://schemas.openxmlformats.org/officeDocument/2006/relationships/ctrlProp" Target="../ctrlProps/ctrlProp357.xml"/><Relationship Id="rId59" Type="http://schemas.openxmlformats.org/officeDocument/2006/relationships/ctrlProp" Target="../ctrlProps/ctrlProp378.xml"/><Relationship Id="rId103" Type="http://schemas.openxmlformats.org/officeDocument/2006/relationships/ctrlProp" Target="../ctrlProps/ctrlProp422.xml"/><Relationship Id="rId108" Type="http://schemas.openxmlformats.org/officeDocument/2006/relationships/ctrlProp" Target="../ctrlProps/ctrlProp427.xml"/><Relationship Id="rId124" Type="http://schemas.openxmlformats.org/officeDocument/2006/relationships/ctrlProp" Target="../ctrlProps/ctrlProp443.xml"/><Relationship Id="rId129" Type="http://schemas.openxmlformats.org/officeDocument/2006/relationships/ctrlProp" Target="../ctrlProps/ctrlProp448.xml"/><Relationship Id="rId54" Type="http://schemas.openxmlformats.org/officeDocument/2006/relationships/ctrlProp" Target="../ctrlProps/ctrlProp373.xml"/><Relationship Id="rId70" Type="http://schemas.openxmlformats.org/officeDocument/2006/relationships/ctrlProp" Target="../ctrlProps/ctrlProp389.xml"/><Relationship Id="rId75" Type="http://schemas.openxmlformats.org/officeDocument/2006/relationships/ctrlProp" Target="../ctrlProps/ctrlProp394.xml"/><Relationship Id="rId91" Type="http://schemas.openxmlformats.org/officeDocument/2006/relationships/ctrlProp" Target="../ctrlProps/ctrlProp410.xml"/><Relationship Id="rId96" Type="http://schemas.openxmlformats.org/officeDocument/2006/relationships/ctrlProp" Target="../ctrlProps/ctrlProp415.xml"/><Relationship Id="rId140" Type="http://schemas.openxmlformats.org/officeDocument/2006/relationships/ctrlProp" Target="../ctrlProps/ctrlProp459.xml"/><Relationship Id="rId145" Type="http://schemas.openxmlformats.org/officeDocument/2006/relationships/ctrlProp" Target="../ctrlProps/ctrlProp464.xml"/><Relationship Id="rId1" Type="http://schemas.openxmlformats.org/officeDocument/2006/relationships/printerSettings" Target="../printerSettings/printerSettings7.bin"/><Relationship Id="rId6" Type="http://schemas.openxmlformats.org/officeDocument/2006/relationships/ctrlProp" Target="../ctrlProps/ctrlProp325.xml"/><Relationship Id="rId23" Type="http://schemas.openxmlformats.org/officeDocument/2006/relationships/ctrlProp" Target="../ctrlProps/ctrlProp342.xml"/><Relationship Id="rId28" Type="http://schemas.openxmlformats.org/officeDocument/2006/relationships/ctrlProp" Target="../ctrlProps/ctrlProp347.xml"/><Relationship Id="rId49" Type="http://schemas.openxmlformats.org/officeDocument/2006/relationships/ctrlProp" Target="../ctrlProps/ctrlProp368.xml"/><Relationship Id="rId114" Type="http://schemas.openxmlformats.org/officeDocument/2006/relationships/ctrlProp" Target="../ctrlProps/ctrlProp433.xml"/><Relationship Id="rId119" Type="http://schemas.openxmlformats.org/officeDocument/2006/relationships/ctrlProp" Target="../ctrlProps/ctrlProp438.xml"/><Relationship Id="rId44" Type="http://schemas.openxmlformats.org/officeDocument/2006/relationships/ctrlProp" Target="../ctrlProps/ctrlProp363.xml"/><Relationship Id="rId60" Type="http://schemas.openxmlformats.org/officeDocument/2006/relationships/ctrlProp" Target="../ctrlProps/ctrlProp379.xml"/><Relationship Id="rId65" Type="http://schemas.openxmlformats.org/officeDocument/2006/relationships/ctrlProp" Target="../ctrlProps/ctrlProp384.xml"/><Relationship Id="rId81" Type="http://schemas.openxmlformats.org/officeDocument/2006/relationships/ctrlProp" Target="../ctrlProps/ctrlProp400.xml"/><Relationship Id="rId86" Type="http://schemas.openxmlformats.org/officeDocument/2006/relationships/ctrlProp" Target="../ctrlProps/ctrlProp405.xml"/><Relationship Id="rId130" Type="http://schemas.openxmlformats.org/officeDocument/2006/relationships/ctrlProp" Target="../ctrlProps/ctrlProp449.xml"/><Relationship Id="rId135" Type="http://schemas.openxmlformats.org/officeDocument/2006/relationships/ctrlProp" Target="../ctrlProps/ctrlProp454.xml"/><Relationship Id="rId13" Type="http://schemas.openxmlformats.org/officeDocument/2006/relationships/ctrlProp" Target="../ctrlProps/ctrlProp332.xml"/><Relationship Id="rId18" Type="http://schemas.openxmlformats.org/officeDocument/2006/relationships/ctrlProp" Target="../ctrlProps/ctrlProp337.xml"/><Relationship Id="rId39" Type="http://schemas.openxmlformats.org/officeDocument/2006/relationships/ctrlProp" Target="../ctrlProps/ctrlProp358.xml"/><Relationship Id="rId109" Type="http://schemas.openxmlformats.org/officeDocument/2006/relationships/ctrlProp" Target="../ctrlProps/ctrlProp428.xml"/><Relationship Id="rId34" Type="http://schemas.openxmlformats.org/officeDocument/2006/relationships/ctrlProp" Target="../ctrlProps/ctrlProp353.xml"/><Relationship Id="rId50" Type="http://schemas.openxmlformats.org/officeDocument/2006/relationships/ctrlProp" Target="../ctrlProps/ctrlProp369.xml"/><Relationship Id="rId55" Type="http://schemas.openxmlformats.org/officeDocument/2006/relationships/ctrlProp" Target="../ctrlProps/ctrlProp374.xml"/><Relationship Id="rId76" Type="http://schemas.openxmlformats.org/officeDocument/2006/relationships/ctrlProp" Target="../ctrlProps/ctrlProp395.xml"/><Relationship Id="rId97" Type="http://schemas.openxmlformats.org/officeDocument/2006/relationships/ctrlProp" Target="../ctrlProps/ctrlProp416.xml"/><Relationship Id="rId104" Type="http://schemas.openxmlformats.org/officeDocument/2006/relationships/ctrlProp" Target="../ctrlProps/ctrlProp423.xml"/><Relationship Id="rId120" Type="http://schemas.openxmlformats.org/officeDocument/2006/relationships/ctrlProp" Target="../ctrlProps/ctrlProp439.xml"/><Relationship Id="rId125" Type="http://schemas.openxmlformats.org/officeDocument/2006/relationships/ctrlProp" Target="../ctrlProps/ctrlProp444.xml"/><Relationship Id="rId141" Type="http://schemas.openxmlformats.org/officeDocument/2006/relationships/ctrlProp" Target="../ctrlProps/ctrlProp460.xml"/><Relationship Id="rId146" Type="http://schemas.openxmlformats.org/officeDocument/2006/relationships/ctrlProp" Target="../ctrlProps/ctrlProp465.xml"/><Relationship Id="rId7" Type="http://schemas.openxmlformats.org/officeDocument/2006/relationships/ctrlProp" Target="../ctrlProps/ctrlProp326.xml"/><Relationship Id="rId71" Type="http://schemas.openxmlformats.org/officeDocument/2006/relationships/ctrlProp" Target="../ctrlProps/ctrlProp390.xml"/><Relationship Id="rId92" Type="http://schemas.openxmlformats.org/officeDocument/2006/relationships/ctrlProp" Target="../ctrlProps/ctrlProp411.xml"/><Relationship Id="rId2" Type="http://schemas.openxmlformats.org/officeDocument/2006/relationships/drawing" Target="../drawings/drawing7.xml"/><Relationship Id="rId29" Type="http://schemas.openxmlformats.org/officeDocument/2006/relationships/ctrlProp" Target="../ctrlProps/ctrlProp348.xml"/><Relationship Id="rId24" Type="http://schemas.openxmlformats.org/officeDocument/2006/relationships/ctrlProp" Target="../ctrlProps/ctrlProp343.xml"/><Relationship Id="rId40" Type="http://schemas.openxmlformats.org/officeDocument/2006/relationships/ctrlProp" Target="../ctrlProps/ctrlProp359.xml"/><Relationship Id="rId45" Type="http://schemas.openxmlformats.org/officeDocument/2006/relationships/ctrlProp" Target="../ctrlProps/ctrlProp364.xml"/><Relationship Id="rId66" Type="http://schemas.openxmlformats.org/officeDocument/2006/relationships/ctrlProp" Target="../ctrlProps/ctrlProp385.xml"/><Relationship Id="rId87" Type="http://schemas.openxmlformats.org/officeDocument/2006/relationships/ctrlProp" Target="../ctrlProps/ctrlProp406.xml"/><Relationship Id="rId110" Type="http://schemas.openxmlformats.org/officeDocument/2006/relationships/ctrlProp" Target="../ctrlProps/ctrlProp429.xml"/><Relationship Id="rId115" Type="http://schemas.openxmlformats.org/officeDocument/2006/relationships/ctrlProp" Target="../ctrlProps/ctrlProp434.xml"/><Relationship Id="rId131" Type="http://schemas.openxmlformats.org/officeDocument/2006/relationships/ctrlProp" Target="../ctrlProps/ctrlProp450.xml"/><Relationship Id="rId136" Type="http://schemas.openxmlformats.org/officeDocument/2006/relationships/ctrlProp" Target="../ctrlProps/ctrlProp455.xml"/><Relationship Id="rId61" Type="http://schemas.openxmlformats.org/officeDocument/2006/relationships/ctrlProp" Target="../ctrlProps/ctrlProp380.xml"/><Relationship Id="rId82" Type="http://schemas.openxmlformats.org/officeDocument/2006/relationships/ctrlProp" Target="../ctrlProps/ctrlProp401.xml"/><Relationship Id="rId19" Type="http://schemas.openxmlformats.org/officeDocument/2006/relationships/ctrlProp" Target="../ctrlProps/ctrlProp338.xml"/><Relationship Id="rId14" Type="http://schemas.openxmlformats.org/officeDocument/2006/relationships/ctrlProp" Target="../ctrlProps/ctrlProp333.xml"/><Relationship Id="rId30" Type="http://schemas.openxmlformats.org/officeDocument/2006/relationships/ctrlProp" Target="../ctrlProps/ctrlProp349.xml"/><Relationship Id="rId35" Type="http://schemas.openxmlformats.org/officeDocument/2006/relationships/ctrlProp" Target="../ctrlProps/ctrlProp354.xml"/><Relationship Id="rId56" Type="http://schemas.openxmlformats.org/officeDocument/2006/relationships/ctrlProp" Target="../ctrlProps/ctrlProp375.xml"/><Relationship Id="rId77" Type="http://schemas.openxmlformats.org/officeDocument/2006/relationships/ctrlProp" Target="../ctrlProps/ctrlProp396.xml"/><Relationship Id="rId100" Type="http://schemas.openxmlformats.org/officeDocument/2006/relationships/ctrlProp" Target="../ctrlProps/ctrlProp419.xml"/><Relationship Id="rId105" Type="http://schemas.openxmlformats.org/officeDocument/2006/relationships/ctrlProp" Target="../ctrlProps/ctrlProp424.xml"/><Relationship Id="rId126" Type="http://schemas.openxmlformats.org/officeDocument/2006/relationships/ctrlProp" Target="../ctrlProps/ctrlProp445.xml"/><Relationship Id="rId147" Type="http://schemas.openxmlformats.org/officeDocument/2006/relationships/ctrlProp" Target="../ctrlProps/ctrlProp466.xml"/><Relationship Id="rId8" Type="http://schemas.openxmlformats.org/officeDocument/2006/relationships/ctrlProp" Target="../ctrlProps/ctrlProp327.xml"/><Relationship Id="rId51" Type="http://schemas.openxmlformats.org/officeDocument/2006/relationships/ctrlProp" Target="../ctrlProps/ctrlProp370.xml"/><Relationship Id="rId72" Type="http://schemas.openxmlformats.org/officeDocument/2006/relationships/ctrlProp" Target="../ctrlProps/ctrlProp391.xml"/><Relationship Id="rId93" Type="http://schemas.openxmlformats.org/officeDocument/2006/relationships/ctrlProp" Target="../ctrlProps/ctrlProp412.xml"/><Relationship Id="rId98" Type="http://schemas.openxmlformats.org/officeDocument/2006/relationships/ctrlProp" Target="../ctrlProps/ctrlProp417.xml"/><Relationship Id="rId121" Type="http://schemas.openxmlformats.org/officeDocument/2006/relationships/ctrlProp" Target="../ctrlProps/ctrlProp440.xml"/><Relationship Id="rId142" Type="http://schemas.openxmlformats.org/officeDocument/2006/relationships/ctrlProp" Target="../ctrlProps/ctrlProp461.xml"/><Relationship Id="rId3" Type="http://schemas.openxmlformats.org/officeDocument/2006/relationships/vmlDrawing" Target="../drawings/vmlDrawing7.vml"/><Relationship Id="rId25" Type="http://schemas.openxmlformats.org/officeDocument/2006/relationships/ctrlProp" Target="../ctrlProps/ctrlProp344.xml"/><Relationship Id="rId46" Type="http://schemas.openxmlformats.org/officeDocument/2006/relationships/ctrlProp" Target="../ctrlProps/ctrlProp365.xml"/><Relationship Id="rId67" Type="http://schemas.openxmlformats.org/officeDocument/2006/relationships/ctrlProp" Target="../ctrlProps/ctrlProp386.xml"/><Relationship Id="rId116" Type="http://schemas.openxmlformats.org/officeDocument/2006/relationships/ctrlProp" Target="../ctrlProps/ctrlProp435.xml"/><Relationship Id="rId137" Type="http://schemas.openxmlformats.org/officeDocument/2006/relationships/ctrlProp" Target="../ctrlProps/ctrlProp456.xml"/><Relationship Id="rId20" Type="http://schemas.openxmlformats.org/officeDocument/2006/relationships/ctrlProp" Target="../ctrlProps/ctrlProp339.xml"/><Relationship Id="rId41" Type="http://schemas.openxmlformats.org/officeDocument/2006/relationships/ctrlProp" Target="../ctrlProps/ctrlProp360.xml"/><Relationship Id="rId62" Type="http://schemas.openxmlformats.org/officeDocument/2006/relationships/ctrlProp" Target="../ctrlProps/ctrlProp381.xml"/><Relationship Id="rId83" Type="http://schemas.openxmlformats.org/officeDocument/2006/relationships/ctrlProp" Target="../ctrlProps/ctrlProp402.xml"/><Relationship Id="rId88" Type="http://schemas.openxmlformats.org/officeDocument/2006/relationships/ctrlProp" Target="../ctrlProps/ctrlProp407.xml"/><Relationship Id="rId111" Type="http://schemas.openxmlformats.org/officeDocument/2006/relationships/ctrlProp" Target="../ctrlProps/ctrlProp430.xml"/><Relationship Id="rId132" Type="http://schemas.openxmlformats.org/officeDocument/2006/relationships/ctrlProp" Target="../ctrlProps/ctrlProp451.xml"/><Relationship Id="rId15" Type="http://schemas.openxmlformats.org/officeDocument/2006/relationships/ctrlProp" Target="../ctrlProps/ctrlProp334.xml"/><Relationship Id="rId36" Type="http://schemas.openxmlformats.org/officeDocument/2006/relationships/ctrlProp" Target="../ctrlProps/ctrlProp355.xml"/><Relationship Id="rId57" Type="http://schemas.openxmlformats.org/officeDocument/2006/relationships/ctrlProp" Target="../ctrlProps/ctrlProp376.xml"/><Relationship Id="rId106" Type="http://schemas.openxmlformats.org/officeDocument/2006/relationships/ctrlProp" Target="../ctrlProps/ctrlProp425.xml"/><Relationship Id="rId127" Type="http://schemas.openxmlformats.org/officeDocument/2006/relationships/ctrlProp" Target="../ctrlProps/ctrlProp446.xml"/><Relationship Id="rId10" Type="http://schemas.openxmlformats.org/officeDocument/2006/relationships/ctrlProp" Target="../ctrlProps/ctrlProp329.xml"/><Relationship Id="rId31" Type="http://schemas.openxmlformats.org/officeDocument/2006/relationships/ctrlProp" Target="../ctrlProps/ctrlProp350.xml"/><Relationship Id="rId52" Type="http://schemas.openxmlformats.org/officeDocument/2006/relationships/ctrlProp" Target="../ctrlProps/ctrlProp371.xml"/><Relationship Id="rId73" Type="http://schemas.openxmlformats.org/officeDocument/2006/relationships/ctrlProp" Target="../ctrlProps/ctrlProp392.xml"/><Relationship Id="rId78" Type="http://schemas.openxmlformats.org/officeDocument/2006/relationships/ctrlProp" Target="../ctrlProps/ctrlProp397.xml"/><Relationship Id="rId94" Type="http://schemas.openxmlformats.org/officeDocument/2006/relationships/ctrlProp" Target="../ctrlProps/ctrlProp413.xml"/><Relationship Id="rId99" Type="http://schemas.openxmlformats.org/officeDocument/2006/relationships/ctrlProp" Target="../ctrlProps/ctrlProp418.xml"/><Relationship Id="rId101" Type="http://schemas.openxmlformats.org/officeDocument/2006/relationships/ctrlProp" Target="../ctrlProps/ctrlProp420.xml"/><Relationship Id="rId122" Type="http://schemas.openxmlformats.org/officeDocument/2006/relationships/ctrlProp" Target="../ctrlProps/ctrlProp441.xml"/><Relationship Id="rId143" Type="http://schemas.openxmlformats.org/officeDocument/2006/relationships/ctrlProp" Target="../ctrlProps/ctrlProp462.xml"/><Relationship Id="rId4" Type="http://schemas.openxmlformats.org/officeDocument/2006/relationships/ctrlProp" Target="../ctrlProps/ctrlProp323.xml"/><Relationship Id="rId9" Type="http://schemas.openxmlformats.org/officeDocument/2006/relationships/ctrlProp" Target="../ctrlProps/ctrlProp328.xml"/><Relationship Id="rId26" Type="http://schemas.openxmlformats.org/officeDocument/2006/relationships/ctrlProp" Target="../ctrlProps/ctrlProp345.xml"/><Relationship Id="rId47" Type="http://schemas.openxmlformats.org/officeDocument/2006/relationships/ctrlProp" Target="../ctrlProps/ctrlProp366.xml"/><Relationship Id="rId68" Type="http://schemas.openxmlformats.org/officeDocument/2006/relationships/ctrlProp" Target="../ctrlProps/ctrlProp387.xml"/><Relationship Id="rId89" Type="http://schemas.openxmlformats.org/officeDocument/2006/relationships/ctrlProp" Target="../ctrlProps/ctrlProp408.xml"/><Relationship Id="rId112" Type="http://schemas.openxmlformats.org/officeDocument/2006/relationships/ctrlProp" Target="../ctrlProps/ctrlProp431.xml"/><Relationship Id="rId133" Type="http://schemas.openxmlformats.org/officeDocument/2006/relationships/ctrlProp" Target="../ctrlProps/ctrlProp452.xml"/><Relationship Id="rId16" Type="http://schemas.openxmlformats.org/officeDocument/2006/relationships/ctrlProp" Target="../ctrlProps/ctrlProp335.xml"/><Relationship Id="rId37" Type="http://schemas.openxmlformats.org/officeDocument/2006/relationships/ctrlProp" Target="../ctrlProps/ctrlProp356.xml"/><Relationship Id="rId58" Type="http://schemas.openxmlformats.org/officeDocument/2006/relationships/ctrlProp" Target="../ctrlProps/ctrlProp377.xml"/><Relationship Id="rId79" Type="http://schemas.openxmlformats.org/officeDocument/2006/relationships/ctrlProp" Target="../ctrlProps/ctrlProp398.xml"/><Relationship Id="rId102" Type="http://schemas.openxmlformats.org/officeDocument/2006/relationships/ctrlProp" Target="../ctrlProps/ctrlProp421.xml"/><Relationship Id="rId123" Type="http://schemas.openxmlformats.org/officeDocument/2006/relationships/ctrlProp" Target="../ctrlProps/ctrlProp442.xml"/><Relationship Id="rId144" Type="http://schemas.openxmlformats.org/officeDocument/2006/relationships/ctrlProp" Target="../ctrlProps/ctrlProp463.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489.xml"/><Relationship Id="rId21" Type="http://schemas.openxmlformats.org/officeDocument/2006/relationships/ctrlProp" Target="../ctrlProps/ctrlProp484.xml"/><Relationship Id="rId42" Type="http://schemas.openxmlformats.org/officeDocument/2006/relationships/ctrlProp" Target="../ctrlProps/ctrlProp505.xml"/><Relationship Id="rId47" Type="http://schemas.openxmlformats.org/officeDocument/2006/relationships/ctrlProp" Target="../ctrlProps/ctrlProp510.xml"/><Relationship Id="rId63" Type="http://schemas.openxmlformats.org/officeDocument/2006/relationships/ctrlProp" Target="../ctrlProps/ctrlProp526.xml"/><Relationship Id="rId68" Type="http://schemas.openxmlformats.org/officeDocument/2006/relationships/ctrlProp" Target="../ctrlProps/ctrlProp531.xml"/><Relationship Id="rId84" Type="http://schemas.openxmlformats.org/officeDocument/2006/relationships/ctrlProp" Target="../ctrlProps/ctrlProp547.xml"/><Relationship Id="rId89" Type="http://schemas.openxmlformats.org/officeDocument/2006/relationships/ctrlProp" Target="../ctrlProps/ctrlProp552.xml"/><Relationship Id="rId16" Type="http://schemas.openxmlformats.org/officeDocument/2006/relationships/ctrlProp" Target="../ctrlProps/ctrlProp479.xml"/><Relationship Id="rId11" Type="http://schemas.openxmlformats.org/officeDocument/2006/relationships/ctrlProp" Target="../ctrlProps/ctrlProp474.xml"/><Relationship Id="rId32" Type="http://schemas.openxmlformats.org/officeDocument/2006/relationships/ctrlProp" Target="../ctrlProps/ctrlProp495.xml"/><Relationship Id="rId37" Type="http://schemas.openxmlformats.org/officeDocument/2006/relationships/ctrlProp" Target="../ctrlProps/ctrlProp500.xml"/><Relationship Id="rId53" Type="http://schemas.openxmlformats.org/officeDocument/2006/relationships/ctrlProp" Target="../ctrlProps/ctrlProp516.xml"/><Relationship Id="rId58" Type="http://schemas.openxmlformats.org/officeDocument/2006/relationships/ctrlProp" Target="../ctrlProps/ctrlProp521.xml"/><Relationship Id="rId74" Type="http://schemas.openxmlformats.org/officeDocument/2006/relationships/ctrlProp" Target="../ctrlProps/ctrlProp537.xml"/><Relationship Id="rId79" Type="http://schemas.openxmlformats.org/officeDocument/2006/relationships/ctrlProp" Target="../ctrlProps/ctrlProp542.xml"/><Relationship Id="rId5" Type="http://schemas.openxmlformats.org/officeDocument/2006/relationships/ctrlProp" Target="../ctrlProps/ctrlProp468.xml"/><Relationship Id="rId90" Type="http://schemas.openxmlformats.org/officeDocument/2006/relationships/ctrlProp" Target="../ctrlProps/ctrlProp553.xml"/><Relationship Id="rId22" Type="http://schemas.openxmlformats.org/officeDocument/2006/relationships/ctrlProp" Target="../ctrlProps/ctrlProp485.xml"/><Relationship Id="rId27" Type="http://schemas.openxmlformats.org/officeDocument/2006/relationships/ctrlProp" Target="../ctrlProps/ctrlProp490.xml"/><Relationship Id="rId43" Type="http://schemas.openxmlformats.org/officeDocument/2006/relationships/ctrlProp" Target="../ctrlProps/ctrlProp506.xml"/><Relationship Id="rId48" Type="http://schemas.openxmlformats.org/officeDocument/2006/relationships/ctrlProp" Target="../ctrlProps/ctrlProp511.xml"/><Relationship Id="rId64" Type="http://schemas.openxmlformats.org/officeDocument/2006/relationships/ctrlProp" Target="../ctrlProps/ctrlProp527.xml"/><Relationship Id="rId69" Type="http://schemas.openxmlformats.org/officeDocument/2006/relationships/ctrlProp" Target="../ctrlProps/ctrlProp532.xml"/><Relationship Id="rId8" Type="http://schemas.openxmlformats.org/officeDocument/2006/relationships/ctrlProp" Target="../ctrlProps/ctrlProp471.xml"/><Relationship Id="rId51" Type="http://schemas.openxmlformats.org/officeDocument/2006/relationships/ctrlProp" Target="../ctrlProps/ctrlProp514.xml"/><Relationship Id="rId72" Type="http://schemas.openxmlformats.org/officeDocument/2006/relationships/ctrlProp" Target="../ctrlProps/ctrlProp535.xml"/><Relationship Id="rId80" Type="http://schemas.openxmlformats.org/officeDocument/2006/relationships/ctrlProp" Target="../ctrlProps/ctrlProp543.xml"/><Relationship Id="rId85" Type="http://schemas.openxmlformats.org/officeDocument/2006/relationships/ctrlProp" Target="../ctrlProps/ctrlProp548.xml"/><Relationship Id="rId93" Type="http://schemas.openxmlformats.org/officeDocument/2006/relationships/ctrlProp" Target="../ctrlProps/ctrlProp556.xml"/><Relationship Id="rId3" Type="http://schemas.openxmlformats.org/officeDocument/2006/relationships/vmlDrawing" Target="../drawings/vmlDrawing8.vml"/><Relationship Id="rId12" Type="http://schemas.openxmlformats.org/officeDocument/2006/relationships/ctrlProp" Target="../ctrlProps/ctrlProp475.xml"/><Relationship Id="rId17" Type="http://schemas.openxmlformats.org/officeDocument/2006/relationships/ctrlProp" Target="../ctrlProps/ctrlProp480.xml"/><Relationship Id="rId25" Type="http://schemas.openxmlformats.org/officeDocument/2006/relationships/ctrlProp" Target="../ctrlProps/ctrlProp488.xml"/><Relationship Id="rId33" Type="http://schemas.openxmlformats.org/officeDocument/2006/relationships/ctrlProp" Target="../ctrlProps/ctrlProp496.xml"/><Relationship Id="rId38" Type="http://schemas.openxmlformats.org/officeDocument/2006/relationships/ctrlProp" Target="../ctrlProps/ctrlProp501.xml"/><Relationship Id="rId46" Type="http://schemas.openxmlformats.org/officeDocument/2006/relationships/ctrlProp" Target="../ctrlProps/ctrlProp509.xml"/><Relationship Id="rId59" Type="http://schemas.openxmlformats.org/officeDocument/2006/relationships/ctrlProp" Target="../ctrlProps/ctrlProp522.xml"/><Relationship Id="rId67" Type="http://schemas.openxmlformats.org/officeDocument/2006/relationships/ctrlProp" Target="../ctrlProps/ctrlProp530.xml"/><Relationship Id="rId20" Type="http://schemas.openxmlformats.org/officeDocument/2006/relationships/ctrlProp" Target="../ctrlProps/ctrlProp483.xml"/><Relationship Id="rId41" Type="http://schemas.openxmlformats.org/officeDocument/2006/relationships/ctrlProp" Target="../ctrlProps/ctrlProp504.xml"/><Relationship Id="rId54" Type="http://schemas.openxmlformats.org/officeDocument/2006/relationships/ctrlProp" Target="../ctrlProps/ctrlProp517.xml"/><Relationship Id="rId62" Type="http://schemas.openxmlformats.org/officeDocument/2006/relationships/ctrlProp" Target="../ctrlProps/ctrlProp525.xml"/><Relationship Id="rId70" Type="http://schemas.openxmlformats.org/officeDocument/2006/relationships/ctrlProp" Target="../ctrlProps/ctrlProp533.xml"/><Relationship Id="rId75" Type="http://schemas.openxmlformats.org/officeDocument/2006/relationships/ctrlProp" Target="../ctrlProps/ctrlProp538.xml"/><Relationship Id="rId83" Type="http://schemas.openxmlformats.org/officeDocument/2006/relationships/ctrlProp" Target="../ctrlProps/ctrlProp546.xml"/><Relationship Id="rId88" Type="http://schemas.openxmlformats.org/officeDocument/2006/relationships/ctrlProp" Target="../ctrlProps/ctrlProp551.xml"/><Relationship Id="rId91" Type="http://schemas.openxmlformats.org/officeDocument/2006/relationships/ctrlProp" Target="../ctrlProps/ctrlProp554.xml"/><Relationship Id="rId1" Type="http://schemas.openxmlformats.org/officeDocument/2006/relationships/printerSettings" Target="../printerSettings/printerSettings8.bin"/><Relationship Id="rId6" Type="http://schemas.openxmlformats.org/officeDocument/2006/relationships/ctrlProp" Target="../ctrlProps/ctrlProp469.xml"/><Relationship Id="rId15" Type="http://schemas.openxmlformats.org/officeDocument/2006/relationships/ctrlProp" Target="../ctrlProps/ctrlProp478.xml"/><Relationship Id="rId23" Type="http://schemas.openxmlformats.org/officeDocument/2006/relationships/ctrlProp" Target="../ctrlProps/ctrlProp486.xml"/><Relationship Id="rId28" Type="http://schemas.openxmlformats.org/officeDocument/2006/relationships/ctrlProp" Target="../ctrlProps/ctrlProp491.xml"/><Relationship Id="rId36" Type="http://schemas.openxmlformats.org/officeDocument/2006/relationships/ctrlProp" Target="../ctrlProps/ctrlProp499.xml"/><Relationship Id="rId49" Type="http://schemas.openxmlformats.org/officeDocument/2006/relationships/ctrlProp" Target="../ctrlProps/ctrlProp512.xml"/><Relationship Id="rId57" Type="http://schemas.openxmlformats.org/officeDocument/2006/relationships/ctrlProp" Target="../ctrlProps/ctrlProp520.xml"/><Relationship Id="rId10" Type="http://schemas.openxmlformats.org/officeDocument/2006/relationships/ctrlProp" Target="../ctrlProps/ctrlProp473.xml"/><Relationship Id="rId31" Type="http://schemas.openxmlformats.org/officeDocument/2006/relationships/ctrlProp" Target="../ctrlProps/ctrlProp494.xml"/><Relationship Id="rId44" Type="http://schemas.openxmlformats.org/officeDocument/2006/relationships/ctrlProp" Target="../ctrlProps/ctrlProp507.xml"/><Relationship Id="rId52" Type="http://schemas.openxmlformats.org/officeDocument/2006/relationships/ctrlProp" Target="../ctrlProps/ctrlProp515.xml"/><Relationship Id="rId60" Type="http://schemas.openxmlformats.org/officeDocument/2006/relationships/ctrlProp" Target="../ctrlProps/ctrlProp523.xml"/><Relationship Id="rId65" Type="http://schemas.openxmlformats.org/officeDocument/2006/relationships/ctrlProp" Target="../ctrlProps/ctrlProp528.xml"/><Relationship Id="rId73" Type="http://schemas.openxmlformats.org/officeDocument/2006/relationships/ctrlProp" Target="../ctrlProps/ctrlProp536.xml"/><Relationship Id="rId78" Type="http://schemas.openxmlformats.org/officeDocument/2006/relationships/ctrlProp" Target="../ctrlProps/ctrlProp541.xml"/><Relationship Id="rId81" Type="http://schemas.openxmlformats.org/officeDocument/2006/relationships/ctrlProp" Target="../ctrlProps/ctrlProp544.xml"/><Relationship Id="rId86" Type="http://schemas.openxmlformats.org/officeDocument/2006/relationships/ctrlProp" Target="../ctrlProps/ctrlProp549.xml"/><Relationship Id="rId4" Type="http://schemas.openxmlformats.org/officeDocument/2006/relationships/ctrlProp" Target="../ctrlProps/ctrlProp467.xml"/><Relationship Id="rId9" Type="http://schemas.openxmlformats.org/officeDocument/2006/relationships/ctrlProp" Target="../ctrlProps/ctrlProp472.xml"/><Relationship Id="rId13" Type="http://schemas.openxmlformats.org/officeDocument/2006/relationships/ctrlProp" Target="../ctrlProps/ctrlProp476.xml"/><Relationship Id="rId18" Type="http://schemas.openxmlformats.org/officeDocument/2006/relationships/ctrlProp" Target="../ctrlProps/ctrlProp481.xml"/><Relationship Id="rId39" Type="http://schemas.openxmlformats.org/officeDocument/2006/relationships/ctrlProp" Target="../ctrlProps/ctrlProp502.xml"/><Relationship Id="rId34" Type="http://schemas.openxmlformats.org/officeDocument/2006/relationships/ctrlProp" Target="../ctrlProps/ctrlProp497.xml"/><Relationship Id="rId50" Type="http://schemas.openxmlformats.org/officeDocument/2006/relationships/ctrlProp" Target="../ctrlProps/ctrlProp513.xml"/><Relationship Id="rId55" Type="http://schemas.openxmlformats.org/officeDocument/2006/relationships/ctrlProp" Target="../ctrlProps/ctrlProp518.xml"/><Relationship Id="rId76" Type="http://schemas.openxmlformats.org/officeDocument/2006/relationships/ctrlProp" Target="../ctrlProps/ctrlProp539.xml"/><Relationship Id="rId7" Type="http://schemas.openxmlformats.org/officeDocument/2006/relationships/ctrlProp" Target="../ctrlProps/ctrlProp470.xml"/><Relationship Id="rId71" Type="http://schemas.openxmlformats.org/officeDocument/2006/relationships/ctrlProp" Target="../ctrlProps/ctrlProp534.xml"/><Relationship Id="rId92" Type="http://schemas.openxmlformats.org/officeDocument/2006/relationships/ctrlProp" Target="../ctrlProps/ctrlProp555.xml"/><Relationship Id="rId2" Type="http://schemas.openxmlformats.org/officeDocument/2006/relationships/drawing" Target="../drawings/drawing8.xml"/><Relationship Id="rId29" Type="http://schemas.openxmlformats.org/officeDocument/2006/relationships/ctrlProp" Target="../ctrlProps/ctrlProp492.xml"/><Relationship Id="rId24" Type="http://schemas.openxmlformats.org/officeDocument/2006/relationships/ctrlProp" Target="../ctrlProps/ctrlProp487.xml"/><Relationship Id="rId40" Type="http://schemas.openxmlformats.org/officeDocument/2006/relationships/ctrlProp" Target="../ctrlProps/ctrlProp503.xml"/><Relationship Id="rId45" Type="http://schemas.openxmlformats.org/officeDocument/2006/relationships/ctrlProp" Target="../ctrlProps/ctrlProp508.xml"/><Relationship Id="rId66" Type="http://schemas.openxmlformats.org/officeDocument/2006/relationships/ctrlProp" Target="../ctrlProps/ctrlProp529.xml"/><Relationship Id="rId87" Type="http://schemas.openxmlformats.org/officeDocument/2006/relationships/ctrlProp" Target="../ctrlProps/ctrlProp550.xml"/><Relationship Id="rId61" Type="http://schemas.openxmlformats.org/officeDocument/2006/relationships/ctrlProp" Target="../ctrlProps/ctrlProp524.xml"/><Relationship Id="rId82" Type="http://schemas.openxmlformats.org/officeDocument/2006/relationships/ctrlProp" Target="../ctrlProps/ctrlProp545.xml"/><Relationship Id="rId19" Type="http://schemas.openxmlformats.org/officeDocument/2006/relationships/ctrlProp" Target="../ctrlProps/ctrlProp482.xml"/><Relationship Id="rId14" Type="http://schemas.openxmlformats.org/officeDocument/2006/relationships/ctrlProp" Target="../ctrlProps/ctrlProp477.xml"/><Relationship Id="rId30" Type="http://schemas.openxmlformats.org/officeDocument/2006/relationships/ctrlProp" Target="../ctrlProps/ctrlProp493.xml"/><Relationship Id="rId35" Type="http://schemas.openxmlformats.org/officeDocument/2006/relationships/ctrlProp" Target="../ctrlProps/ctrlProp498.xml"/><Relationship Id="rId56" Type="http://schemas.openxmlformats.org/officeDocument/2006/relationships/ctrlProp" Target="../ctrlProps/ctrlProp519.xml"/><Relationship Id="rId77" Type="http://schemas.openxmlformats.org/officeDocument/2006/relationships/ctrlProp" Target="../ctrlProps/ctrlProp540.xml"/></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579.xml"/><Relationship Id="rId21" Type="http://schemas.openxmlformats.org/officeDocument/2006/relationships/ctrlProp" Target="../ctrlProps/ctrlProp574.xml"/><Relationship Id="rId42" Type="http://schemas.openxmlformats.org/officeDocument/2006/relationships/ctrlProp" Target="../ctrlProps/ctrlProp595.xml"/><Relationship Id="rId47" Type="http://schemas.openxmlformats.org/officeDocument/2006/relationships/ctrlProp" Target="../ctrlProps/ctrlProp600.xml"/><Relationship Id="rId63" Type="http://schemas.openxmlformats.org/officeDocument/2006/relationships/ctrlProp" Target="../ctrlProps/ctrlProp616.xml"/><Relationship Id="rId68" Type="http://schemas.openxmlformats.org/officeDocument/2006/relationships/ctrlProp" Target="../ctrlProps/ctrlProp621.xml"/><Relationship Id="rId84" Type="http://schemas.openxmlformats.org/officeDocument/2006/relationships/ctrlProp" Target="../ctrlProps/ctrlProp637.xml"/><Relationship Id="rId89" Type="http://schemas.openxmlformats.org/officeDocument/2006/relationships/ctrlProp" Target="../ctrlProps/ctrlProp642.xml"/><Relationship Id="rId16" Type="http://schemas.openxmlformats.org/officeDocument/2006/relationships/ctrlProp" Target="../ctrlProps/ctrlProp569.xml"/><Relationship Id="rId11" Type="http://schemas.openxmlformats.org/officeDocument/2006/relationships/ctrlProp" Target="../ctrlProps/ctrlProp564.xml"/><Relationship Id="rId32" Type="http://schemas.openxmlformats.org/officeDocument/2006/relationships/ctrlProp" Target="../ctrlProps/ctrlProp585.xml"/><Relationship Id="rId37" Type="http://schemas.openxmlformats.org/officeDocument/2006/relationships/ctrlProp" Target="../ctrlProps/ctrlProp590.xml"/><Relationship Id="rId53" Type="http://schemas.openxmlformats.org/officeDocument/2006/relationships/ctrlProp" Target="../ctrlProps/ctrlProp606.xml"/><Relationship Id="rId58" Type="http://schemas.openxmlformats.org/officeDocument/2006/relationships/ctrlProp" Target="../ctrlProps/ctrlProp611.xml"/><Relationship Id="rId74" Type="http://schemas.openxmlformats.org/officeDocument/2006/relationships/ctrlProp" Target="../ctrlProps/ctrlProp627.xml"/><Relationship Id="rId79" Type="http://schemas.openxmlformats.org/officeDocument/2006/relationships/ctrlProp" Target="../ctrlProps/ctrlProp632.xml"/><Relationship Id="rId102" Type="http://schemas.openxmlformats.org/officeDocument/2006/relationships/ctrlProp" Target="../ctrlProps/ctrlProp655.xml"/><Relationship Id="rId5" Type="http://schemas.openxmlformats.org/officeDocument/2006/relationships/ctrlProp" Target="../ctrlProps/ctrlProp558.xml"/><Relationship Id="rId90" Type="http://schemas.openxmlformats.org/officeDocument/2006/relationships/ctrlProp" Target="../ctrlProps/ctrlProp643.xml"/><Relationship Id="rId95" Type="http://schemas.openxmlformats.org/officeDocument/2006/relationships/ctrlProp" Target="../ctrlProps/ctrlProp648.xml"/><Relationship Id="rId22" Type="http://schemas.openxmlformats.org/officeDocument/2006/relationships/ctrlProp" Target="../ctrlProps/ctrlProp575.xml"/><Relationship Id="rId27" Type="http://schemas.openxmlformats.org/officeDocument/2006/relationships/ctrlProp" Target="../ctrlProps/ctrlProp580.xml"/><Relationship Id="rId43" Type="http://schemas.openxmlformats.org/officeDocument/2006/relationships/ctrlProp" Target="../ctrlProps/ctrlProp596.xml"/><Relationship Id="rId48" Type="http://schemas.openxmlformats.org/officeDocument/2006/relationships/ctrlProp" Target="../ctrlProps/ctrlProp601.xml"/><Relationship Id="rId64" Type="http://schemas.openxmlformats.org/officeDocument/2006/relationships/ctrlProp" Target="../ctrlProps/ctrlProp617.xml"/><Relationship Id="rId69" Type="http://schemas.openxmlformats.org/officeDocument/2006/relationships/ctrlProp" Target="../ctrlProps/ctrlProp622.xml"/><Relationship Id="rId80" Type="http://schemas.openxmlformats.org/officeDocument/2006/relationships/ctrlProp" Target="../ctrlProps/ctrlProp633.xml"/><Relationship Id="rId85" Type="http://schemas.openxmlformats.org/officeDocument/2006/relationships/ctrlProp" Target="../ctrlProps/ctrlProp638.xml"/><Relationship Id="rId12" Type="http://schemas.openxmlformats.org/officeDocument/2006/relationships/ctrlProp" Target="../ctrlProps/ctrlProp565.xml"/><Relationship Id="rId17" Type="http://schemas.openxmlformats.org/officeDocument/2006/relationships/ctrlProp" Target="../ctrlProps/ctrlProp570.xml"/><Relationship Id="rId33" Type="http://schemas.openxmlformats.org/officeDocument/2006/relationships/ctrlProp" Target="../ctrlProps/ctrlProp586.xml"/><Relationship Id="rId38" Type="http://schemas.openxmlformats.org/officeDocument/2006/relationships/ctrlProp" Target="../ctrlProps/ctrlProp591.xml"/><Relationship Id="rId59" Type="http://schemas.openxmlformats.org/officeDocument/2006/relationships/ctrlProp" Target="../ctrlProps/ctrlProp612.xml"/><Relationship Id="rId103" Type="http://schemas.openxmlformats.org/officeDocument/2006/relationships/ctrlProp" Target="../ctrlProps/ctrlProp656.xml"/><Relationship Id="rId20" Type="http://schemas.openxmlformats.org/officeDocument/2006/relationships/ctrlProp" Target="../ctrlProps/ctrlProp573.xml"/><Relationship Id="rId41" Type="http://schemas.openxmlformats.org/officeDocument/2006/relationships/ctrlProp" Target="../ctrlProps/ctrlProp594.xml"/><Relationship Id="rId54" Type="http://schemas.openxmlformats.org/officeDocument/2006/relationships/ctrlProp" Target="../ctrlProps/ctrlProp607.xml"/><Relationship Id="rId62" Type="http://schemas.openxmlformats.org/officeDocument/2006/relationships/ctrlProp" Target="../ctrlProps/ctrlProp615.xml"/><Relationship Id="rId70" Type="http://schemas.openxmlformats.org/officeDocument/2006/relationships/ctrlProp" Target="../ctrlProps/ctrlProp623.xml"/><Relationship Id="rId75" Type="http://schemas.openxmlformats.org/officeDocument/2006/relationships/ctrlProp" Target="../ctrlProps/ctrlProp628.xml"/><Relationship Id="rId83" Type="http://schemas.openxmlformats.org/officeDocument/2006/relationships/ctrlProp" Target="../ctrlProps/ctrlProp636.xml"/><Relationship Id="rId88" Type="http://schemas.openxmlformats.org/officeDocument/2006/relationships/ctrlProp" Target="../ctrlProps/ctrlProp641.xml"/><Relationship Id="rId91" Type="http://schemas.openxmlformats.org/officeDocument/2006/relationships/ctrlProp" Target="../ctrlProps/ctrlProp644.xml"/><Relationship Id="rId96" Type="http://schemas.openxmlformats.org/officeDocument/2006/relationships/ctrlProp" Target="../ctrlProps/ctrlProp649.xml"/><Relationship Id="rId1" Type="http://schemas.openxmlformats.org/officeDocument/2006/relationships/printerSettings" Target="../printerSettings/printerSettings9.bin"/><Relationship Id="rId6" Type="http://schemas.openxmlformats.org/officeDocument/2006/relationships/ctrlProp" Target="../ctrlProps/ctrlProp559.xml"/><Relationship Id="rId15" Type="http://schemas.openxmlformats.org/officeDocument/2006/relationships/ctrlProp" Target="../ctrlProps/ctrlProp568.xml"/><Relationship Id="rId23" Type="http://schemas.openxmlformats.org/officeDocument/2006/relationships/ctrlProp" Target="../ctrlProps/ctrlProp576.xml"/><Relationship Id="rId28" Type="http://schemas.openxmlformats.org/officeDocument/2006/relationships/ctrlProp" Target="../ctrlProps/ctrlProp581.xml"/><Relationship Id="rId36" Type="http://schemas.openxmlformats.org/officeDocument/2006/relationships/ctrlProp" Target="../ctrlProps/ctrlProp589.xml"/><Relationship Id="rId49" Type="http://schemas.openxmlformats.org/officeDocument/2006/relationships/ctrlProp" Target="../ctrlProps/ctrlProp602.xml"/><Relationship Id="rId57" Type="http://schemas.openxmlformats.org/officeDocument/2006/relationships/ctrlProp" Target="../ctrlProps/ctrlProp610.xml"/><Relationship Id="rId10" Type="http://schemas.openxmlformats.org/officeDocument/2006/relationships/ctrlProp" Target="../ctrlProps/ctrlProp563.xml"/><Relationship Id="rId31" Type="http://schemas.openxmlformats.org/officeDocument/2006/relationships/ctrlProp" Target="../ctrlProps/ctrlProp584.xml"/><Relationship Id="rId44" Type="http://schemas.openxmlformats.org/officeDocument/2006/relationships/ctrlProp" Target="../ctrlProps/ctrlProp597.xml"/><Relationship Id="rId52" Type="http://schemas.openxmlformats.org/officeDocument/2006/relationships/ctrlProp" Target="../ctrlProps/ctrlProp605.xml"/><Relationship Id="rId60" Type="http://schemas.openxmlformats.org/officeDocument/2006/relationships/ctrlProp" Target="../ctrlProps/ctrlProp613.xml"/><Relationship Id="rId65" Type="http://schemas.openxmlformats.org/officeDocument/2006/relationships/ctrlProp" Target="../ctrlProps/ctrlProp618.xml"/><Relationship Id="rId73" Type="http://schemas.openxmlformats.org/officeDocument/2006/relationships/ctrlProp" Target="../ctrlProps/ctrlProp626.xml"/><Relationship Id="rId78" Type="http://schemas.openxmlformats.org/officeDocument/2006/relationships/ctrlProp" Target="../ctrlProps/ctrlProp631.xml"/><Relationship Id="rId81" Type="http://schemas.openxmlformats.org/officeDocument/2006/relationships/ctrlProp" Target="../ctrlProps/ctrlProp634.xml"/><Relationship Id="rId86" Type="http://schemas.openxmlformats.org/officeDocument/2006/relationships/ctrlProp" Target="../ctrlProps/ctrlProp639.xml"/><Relationship Id="rId94" Type="http://schemas.openxmlformats.org/officeDocument/2006/relationships/ctrlProp" Target="../ctrlProps/ctrlProp647.xml"/><Relationship Id="rId99" Type="http://schemas.openxmlformats.org/officeDocument/2006/relationships/ctrlProp" Target="../ctrlProps/ctrlProp652.xml"/><Relationship Id="rId101" Type="http://schemas.openxmlformats.org/officeDocument/2006/relationships/ctrlProp" Target="../ctrlProps/ctrlProp654.xml"/><Relationship Id="rId4" Type="http://schemas.openxmlformats.org/officeDocument/2006/relationships/ctrlProp" Target="../ctrlProps/ctrlProp557.xml"/><Relationship Id="rId9" Type="http://schemas.openxmlformats.org/officeDocument/2006/relationships/ctrlProp" Target="../ctrlProps/ctrlProp562.xml"/><Relationship Id="rId13" Type="http://schemas.openxmlformats.org/officeDocument/2006/relationships/ctrlProp" Target="../ctrlProps/ctrlProp566.xml"/><Relationship Id="rId18" Type="http://schemas.openxmlformats.org/officeDocument/2006/relationships/ctrlProp" Target="../ctrlProps/ctrlProp571.xml"/><Relationship Id="rId39" Type="http://schemas.openxmlformats.org/officeDocument/2006/relationships/ctrlProp" Target="../ctrlProps/ctrlProp592.xml"/><Relationship Id="rId34" Type="http://schemas.openxmlformats.org/officeDocument/2006/relationships/ctrlProp" Target="../ctrlProps/ctrlProp587.xml"/><Relationship Id="rId50" Type="http://schemas.openxmlformats.org/officeDocument/2006/relationships/ctrlProp" Target="../ctrlProps/ctrlProp603.xml"/><Relationship Id="rId55" Type="http://schemas.openxmlformats.org/officeDocument/2006/relationships/ctrlProp" Target="../ctrlProps/ctrlProp608.xml"/><Relationship Id="rId76" Type="http://schemas.openxmlformats.org/officeDocument/2006/relationships/ctrlProp" Target="../ctrlProps/ctrlProp629.xml"/><Relationship Id="rId97" Type="http://schemas.openxmlformats.org/officeDocument/2006/relationships/ctrlProp" Target="../ctrlProps/ctrlProp650.xml"/><Relationship Id="rId104" Type="http://schemas.openxmlformats.org/officeDocument/2006/relationships/ctrlProp" Target="../ctrlProps/ctrlProp657.xml"/><Relationship Id="rId7" Type="http://schemas.openxmlformats.org/officeDocument/2006/relationships/ctrlProp" Target="../ctrlProps/ctrlProp560.xml"/><Relationship Id="rId71" Type="http://schemas.openxmlformats.org/officeDocument/2006/relationships/ctrlProp" Target="../ctrlProps/ctrlProp624.xml"/><Relationship Id="rId92" Type="http://schemas.openxmlformats.org/officeDocument/2006/relationships/ctrlProp" Target="../ctrlProps/ctrlProp645.xml"/><Relationship Id="rId2" Type="http://schemas.openxmlformats.org/officeDocument/2006/relationships/drawing" Target="../drawings/drawing9.xml"/><Relationship Id="rId29" Type="http://schemas.openxmlformats.org/officeDocument/2006/relationships/ctrlProp" Target="../ctrlProps/ctrlProp582.xml"/><Relationship Id="rId24" Type="http://schemas.openxmlformats.org/officeDocument/2006/relationships/ctrlProp" Target="../ctrlProps/ctrlProp577.xml"/><Relationship Id="rId40" Type="http://schemas.openxmlformats.org/officeDocument/2006/relationships/ctrlProp" Target="../ctrlProps/ctrlProp593.xml"/><Relationship Id="rId45" Type="http://schemas.openxmlformats.org/officeDocument/2006/relationships/ctrlProp" Target="../ctrlProps/ctrlProp598.xml"/><Relationship Id="rId66" Type="http://schemas.openxmlformats.org/officeDocument/2006/relationships/ctrlProp" Target="../ctrlProps/ctrlProp619.xml"/><Relationship Id="rId87" Type="http://schemas.openxmlformats.org/officeDocument/2006/relationships/ctrlProp" Target="../ctrlProps/ctrlProp640.xml"/><Relationship Id="rId61" Type="http://schemas.openxmlformats.org/officeDocument/2006/relationships/ctrlProp" Target="../ctrlProps/ctrlProp614.xml"/><Relationship Id="rId82" Type="http://schemas.openxmlformats.org/officeDocument/2006/relationships/ctrlProp" Target="../ctrlProps/ctrlProp635.xml"/><Relationship Id="rId19" Type="http://schemas.openxmlformats.org/officeDocument/2006/relationships/ctrlProp" Target="../ctrlProps/ctrlProp572.xml"/><Relationship Id="rId14" Type="http://schemas.openxmlformats.org/officeDocument/2006/relationships/ctrlProp" Target="../ctrlProps/ctrlProp567.xml"/><Relationship Id="rId30" Type="http://schemas.openxmlformats.org/officeDocument/2006/relationships/ctrlProp" Target="../ctrlProps/ctrlProp583.xml"/><Relationship Id="rId35" Type="http://schemas.openxmlformats.org/officeDocument/2006/relationships/ctrlProp" Target="../ctrlProps/ctrlProp588.xml"/><Relationship Id="rId56" Type="http://schemas.openxmlformats.org/officeDocument/2006/relationships/ctrlProp" Target="../ctrlProps/ctrlProp609.xml"/><Relationship Id="rId77" Type="http://schemas.openxmlformats.org/officeDocument/2006/relationships/ctrlProp" Target="../ctrlProps/ctrlProp630.xml"/><Relationship Id="rId100" Type="http://schemas.openxmlformats.org/officeDocument/2006/relationships/ctrlProp" Target="../ctrlProps/ctrlProp653.xml"/><Relationship Id="rId105" Type="http://schemas.openxmlformats.org/officeDocument/2006/relationships/ctrlProp" Target="../ctrlProps/ctrlProp658.xml"/><Relationship Id="rId8" Type="http://schemas.openxmlformats.org/officeDocument/2006/relationships/ctrlProp" Target="../ctrlProps/ctrlProp561.xml"/><Relationship Id="rId51" Type="http://schemas.openxmlformats.org/officeDocument/2006/relationships/ctrlProp" Target="../ctrlProps/ctrlProp604.xml"/><Relationship Id="rId72" Type="http://schemas.openxmlformats.org/officeDocument/2006/relationships/ctrlProp" Target="../ctrlProps/ctrlProp625.xml"/><Relationship Id="rId93" Type="http://schemas.openxmlformats.org/officeDocument/2006/relationships/ctrlProp" Target="../ctrlProps/ctrlProp646.xml"/><Relationship Id="rId98" Type="http://schemas.openxmlformats.org/officeDocument/2006/relationships/ctrlProp" Target="../ctrlProps/ctrlProp651.xml"/><Relationship Id="rId3" Type="http://schemas.openxmlformats.org/officeDocument/2006/relationships/vmlDrawing" Target="../drawings/vmlDrawing9.vml"/><Relationship Id="rId25" Type="http://schemas.openxmlformats.org/officeDocument/2006/relationships/ctrlProp" Target="../ctrlProps/ctrlProp578.xml"/><Relationship Id="rId46" Type="http://schemas.openxmlformats.org/officeDocument/2006/relationships/ctrlProp" Target="../ctrlProps/ctrlProp599.xml"/><Relationship Id="rId67" Type="http://schemas.openxmlformats.org/officeDocument/2006/relationships/ctrlProp" Target="../ctrlProps/ctrlProp6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theme="0" tint="-4.9989318521683403E-2"/>
    <pageSetUpPr fitToPage="1"/>
  </sheetPr>
  <dimension ref="A1:O65"/>
  <sheetViews>
    <sheetView showGridLines="0" tabSelected="1" zoomScaleNormal="100" zoomScaleSheetLayoutView="100" workbookViewId="0">
      <selection activeCell="F26" sqref="F26:G26"/>
    </sheetView>
  </sheetViews>
  <sheetFormatPr baseColWidth="10" defaultColWidth="0" defaultRowHeight="16.5" zeroHeight="1"/>
  <cols>
    <col min="1" max="1" width="5.5703125" style="172" customWidth="1"/>
    <col min="2" max="2" width="5.5703125" style="1" customWidth="1"/>
    <col min="3" max="3" width="3.42578125" style="1" customWidth="1"/>
    <col min="4" max="4" width="5.5703125" style="1" customWidth="1"/>
    <col min="5" max="5" width="48" style="1" customWidth="1"/>
    <col min="6" max="6" width="19" style="1" customWidth="1"/>
    <col min="7" max="7" width="22.42578125" style="1" customWidth="1"/>
    <col min="8" max="8" width="2.5703125" style="1" customWidth="1"/>
    <col min="9" max="9" width="16" style="36" hidden="1" customWidth="1"/>
    <col min="10" max="16384" width="11.42578125" style="1" hidden="1"/>
  </cols>
  <sheetData>
    <row r="1" spans="1:15"/>
    <row r="2" spans="1:15" ht="16.5" customHeight="1">
      <c r="B2" s="641" t="s">
        <v>139</v>
      </c>
      <c r="C2" s="641"/>
      <c r="D2" s="641"/>
      <c r="E2" s="642"/>
      <c r="F2" s="137" t="s">
        <v>138</v>
      </c>
      <c r="G2" s="176" t="s">
        <v>82</v>
      </c>
      <c r="H2" s="622" t="s">
        <v>82</v>
      </c>
      <c r="I2" s="299" t="s">
        <v>5</v>
      </c>
      <c r="K2" s="90"/>
      <c r="L2" s="79" t="s">
        <v>43</v>
      </c>
      <c r="O2" s="72"/>
    </row>
    <row r="3" spans="1:15" ht="16.5" customHeight="1">
      <c r="B3" s="643" t="s">
        <v>117</v>
      </c>
      <c r="C3" s="643"/>
      <c r="D3" s="643"/>
      <c r="E3" s="644"/>
      <c r="F3" s="159" t="s">
        <v>170</v>
      </c>
      <c r="G3" s="146" t="s">
        <v>1644</v>
      </c>
      <c r="H3" s="622"/>
      <c r="I3" s="75"/>
      <c r="K3" s="68"/>
      <c r="L3" s="1" t="str">
        <f ca="1">MID(CELL("dateiname",A2),FIND("]",CELL("dateiname",A2))+1,255)</f>
        <v>Projektgrundlagen</v>
      </c>
      <c r="O3" s="72"/>
    </row>
    <row r="4" spans="1:15" ht="7.5" customHeight="1">
      <c r="B4" s="160"/>
      <c r="C4" s="160"/>
      <c r="D4" s="160"/>
      <c r="E4" s="160"/>
      <c r="F4" s="148"/>
      <c r="G4" s="391"/>
      <c r="H4" s="622"/>
      <c r="I4" s="75"/>
      <c r="K4" s="68"/>
    </row>
    <row r="5" spans="1:15">
      <c r="A5" s="385" t="str">
        <f>IF(OR(E5="",G5=""),"è","")</f>
        <v/>
      </c>
      <c r="B5" s="626" t="s">
        <v>80</v>
      </c>
      <c r="C5" s="627"/>
      <c r="D5" s="627"/>
      <c r="E5" s="346" t="s">
        <v>1632</v>
      </c>
      <c r="F5" s="156" t="s">
        <v>79</v>
      </c>
      <c r="G5" s="157" t="s">
        <v>1645</v>
      </c>
      <c r="H5" s="622"/>
      <c r="I5" s="75"/>
    </row>
    <row r="6" spans="1:15">
      <c r="A6" s="385" t="str">
        <f>IF(E6="","è","")</f>
        <v/>
      </c>
      <c r="B6" s="628" t="s">
        <v>78</v>
      </c>
      <c r="C6" s="629"/>
      <c r="D6" s="629"/>
      <c r="E6" s="637" t="s">
        <v>1633</v>
      </c>
      <c r="F6" s="637"/>
      <c r="G6" s="638"/>
      <c r="H6" s="622"/>
      <c r="K6" s="68"/>
    </row>
    <row r="7" spans="1:15">
      <c r="B7" s="630"/>
      <c r="C7" s="631"/>
      <c r="D7" s="631"/>
      <c r="E7" s="663"/>
      <c r="F7" s="663"/>
      <c r="G7" s="664"/>
      <c r="H7" s="622"/>
    </row>
    <row r="8" spans="1:15">
      <c r="B8" s="668" t="s">
        <v>23</v>
      </c>
      <c r="C8" s="669"/>
      <c r="D8" s="669"/>
      <c r="E8" s="665"/>
      <c r="F8" s="665"/>
      <c r="G8" s="666"/>
      <c r="H8" s="622"/>
    </row>
    <row r="9" spans="1:15">
      <c r="G9" s="392"/>
    </row>
    <row r="10" spans="1:15" s="6" customFormat="1" ht="26.25" customHeight="1">
      <c r="A10" s="174"/>
      <c r="B10" s="177"/>
      <c r="C10" s="180" t="s">
        <v>81</v>
      </c>
      <c r="D10" s="181"/>
      <c r="E10" s="181"/>
      <c r="F10" s="182"/>
      <c r="G10" s="178"/>
      <c r="I10" s="300"/>
    </row>
    <row r="11" spans="1:15" ht="7.5" customHeight="1">
      <c r="B11" s="164"/>
      <c r="C11" s="164"/>
      <c r="D11" s="151"/>
      <c r="E11" s="151"/>
      <c r="F11" s="151"/>
      <c r="G11" s="151"/>
      <c r="H11" s="149"/>
      <c r="I11" s="301"/>
    </row>
    <row r="12" spans="1:15">
      <c r="A12" s="386"/>
      <c r="B12" s="15">
        <v>1</v>
      </c>
      <c r="C12" s="632" t="s">
        <v>34</v>
      </c>
      <c r="D12" s="633"/>
      <c r="E12" s="633"/>
      <c r="F12" s="3"/>
      <c r="G12" s="9"/>
    </row>
    <row r="13" spans="1:15">
      <c r="A13" s="385"/>
      <c r="B13" s="114" t="s">
        <v>39</v>
      </c>
      <c r="C13" s="570"/>
      <c r="D13" s="634" t="s">
        <v>807</v>
      </c>
      <c r="E13" s="635"/>
      <c r="F13" s="116"/>
      <c r="G13" s="117"/>
      <c r="I13" s="36" t="b">
        <v>0</v>
      </c>
      <c r="J13" s="384"/>
    </row>
    <row r="14" spans="1:15">
      <c r="A14" s="385" t="str">
        <f>IF(COUNTIF($I$13:$I$14,TRUE)&lt;&gt;1,"è","")</f>
        <v/>
      </c>
      <c r="B14" s="113" t="s">
        <v>40</v>
      </c>
      <c r="C14" s="112"/>
      <c r="D14" s="623" t="s">
        <v>38</v>
      </c>
      <c r="E14" s="624"/>
      <c r="F14" s="4"/>
      <c r="G14" s="10"/>
      <c r="I14" s="36" t="b">
        <v>1</v>
      </c>
    </row>
    <row r="15" spans="1:15">
      <c r="A15" s="387"/>
      <c r="B15" s="15">
        <v>2</v>
      </c>
      <c r="C15" s="632" t="s">
        <v>35</v>
      </c>
      <c r="D15" s="633"/>
      <c r="E15" s="633"/>
      <c r="F15" s="3"/>
      <c r="G15" s="9"/>
    </row>
    <row r="16" spans="1:15">
      <c r="A16" s="385" t="str">
        <f>IF(AND($I$13=FALSE,$I$14,COUNTIF($I$16:$I$17,TRUE)&lt;&gt;1),"è","")</f>
        <v/>
      </c>
      <c r="B16" s="115" t="s">
        <v>41</v>
      </c>
      <c r="C16" s="112"/>
      <c r="D16" s="636" t="s">
        <v>77</v>
      </c>
      <c r="E16" s="635"/>
      <c r="F16" s="116"/>
      <c r="G16" s="117"/>
      <c r="I16" s="36" t="b">
        <v>1</v>
      </c>
    </row>
    <row r="17" spans="1:11">
      <c r="A17" s="385" t="str">
        <f>IF(AND($I$13=FALSE,$I$14,COUNTIF($I$16:$I$17,TRUE)&lt;&gt;1),"è","")</f>
        <v/>
      </c>
      <c r="B17" s="113" t="s">
        <v>42</v>
      </c>
      <c r="C17" s="112"/>
      <c r="D17" s="623" t="s">
        <v>36</v>
      </c>
      <c r="E17" s="624"/>
      <c r="F17" s="4"/>
      <c r="G17" s="10"/>
      <c r="I17" s="36" t="b">
        <v>0</v>
      </c>
    </row>
    <row r="18" spans="1:11">
      <c r="B18" s="5"/>
      <c r="D18" s="5"/>
      <c r="E18" s="5"/>
    </row>
    <row r="19" spans="1:11" ht="26.25" customHeight="1">
      <c r="B19" s="177"/>
      <c r="C19" s="625" t="s">
        <v>88</v>
      </c>
      <c r="D19" s="625"/>
      <c r="E19" s="625"/>
      <c r="F19" s="625"/>
      <c r="G19" s="625"/>
      <c r="I19" s="302" t="s">
        <v>56</v>
      </c>
      <c r="J19" s="3"/>
      <c r="K19" s="9"/>
    </row>
    <row r="20" spans="1:11" ht="7.5" customHeight="1">
      <c r="B20" s="164"/>
      <c r="C20" s="164"/>
      <c r="D20" s="151"/>
      <c r="E20" s="151"/>
      <c r="F20" s="151"/>
      <c r="G20" s="151"/>
      <c r="H20" s="149"/>
      <c r="I20" s="303"/>
      <c r="K20" s="7"/>
    </row>
    <row r="21" spans="1:11">
      <c r="B21" s="118"/>
      <c r="C21" s="154" t="s">
        <v>44</v>
      </c>
      <c r="D21" s="119" t="s">
        <v>95</v>
      </c>
      <c r="E21" s="119"/>
      <c r="F21" s="155" t="s">
        <v>83</v>
      </c>
      <c r="G21" s="120"/>
      <c r="H21" s="621" t="s">
        <v>1631</v>
      </c>
      <c r="I21" s="304" t="b">
        <f>AND(I13,I14=FALSE)</f>
        <v>0</v>
      </c>
      <c r="J21" s="1" t="s">
        <v>37</v>
      </c>
      <c r="K21" s="7"/>
    </row>
    <row r="22" spans="1:11">
      <c r="B22" s="121"/>
      <c r="C22" s="122" t="s">
        <v>802</v>
      </c>
      <c r="D22" s="652" t="s">
        <v>891</v>
      </c>
      <c r="E22" s="662"/>
      <c r="F22" s="667" t="str">
        <f ca="1">'C1_A Organisation_Kom'!R3</f>
        <v>C1_A Organisation_Kom</v>
      </c>
      <c r="G22" s="640"/>
      <c r="H22" s="621"/>
      <c r="I22" s="304" t="b">
        <f>AND(I13=FALSE,I14,I16,I17=FALSE)</f>
        <v>1</v>
      </c>
      <c r="J22" s="1" t="s">
        <v>93</v>
      </c>
      <c r="K22" s="7"/>
    </row>
    <row r="23" spans="1:11">
      <c r="B23" s="121"/>
      <c r="C23" s="122" t="s">
        <v>803</v>
      </c>
      <c r="D23" s="652" t="s">
        <v>892</v>
      </c>
      <c r="E23" s="653"/>
      <c r="F23" s="639" t="str">
        <f ca="1">'C2_B Qualität_Quant_Kom'!R3</f>
        <v>C2_B Qualität_Quant_Kom</v>
      </c>
      <c r="G23" s="640"/>
      <c r="H23" s="621"/>
      <c r="I23" s="304" t="b">
        <f>AND(I13=FALSE,I14,I17,I16=FALSE)</f>
        <v>0</v>
      </c>
      <c r="J23" s="1" t="s">
        <v>94</v>
      </c>
      <c r="K23" s="7"/>
    </row>
    <row r="24" spans="1:11">
      <c r="B24" s="121"/>
      <c r="C24" s="122" t="s">
        <v>804</v>
      </c>
      <c r="D24" s="652" t="s">
        <v>1396</v>
      </c>
      <c r="E24" s="653"/>
      <c r="F24" s="639" t="str">
        <f ca="1">'C3_C Kosten_Finanz_Kom'!R3</f>
        <v>C3_C Kosten_Finanz_Kom</v>
      </c>
      <c r="G24" s="640"/>
      <c r="H24" s="621"/>
      <c r="I24" s="305" t="b">
        <f>IF(OR(I23=TRUE,I22=TRUE,I21=TRUE),TRUE,FALSE)</f>
        <v>1</v>
      </c>
      <c r="J24" s="111" t="s">
        <v>52</v>
      </c>
      <c r="K24" s="10"/>
    </row>
    <row r="25" spans="1:11">
      <c r="B25" s="121"/>
      <c r="C25" s="122" t="s">
        <v>805</v>
      </c>
      <c r="D25" s="652" t="s">
        <v>893</v>
      </c>
      <c r="E25" s="653"/>
      <c r="F25" s="639" t="str">
        <f ca="1">'C4_D Termine_Kom'!R3</f>
        <v>C4_D Termine_Kom</v>
      </c>
      <c r="G25" s="640"/>
      <c r="H25" s="621"/>
      <c r="J25" s="14"/>
    </row>
    <row r="26" spans="1:11">
      <c r="B26" s="121"/>
      <c r="C26" s="122" t="s">
        <v>806</v>
      </c>
      <c r="D26" s="652" t="s">
        <v>894</v>
      </c>
      <c r="E26" s="653"/>
      <c r="F26" s="639" t="str">
        <f ca="1">'C5_E Verträge_Versich_Kom'!R3</f>
        <v>C5_E Verträge_Versich_Kom</v>
      </c>
      <c r="G26" s="640"/>
      <c r="H26" s="621"/>
    </row>
    <row r="27" spans="1:11">
      <c r="B27" s="121"/>
      <c r="C27" s="122" t="s">
        <v>361</v>
      </c>
      <c r="D27" s="652" t="s">
        <v>895</v>
      </c>
      <c r="E27" s="662"/>
      <c r="F27" s="667" t="str">
        <f ca="1">'D1_A Organisation_Lstg'!R3</f>
        <v>D1_A Organisation_Lstg</v>
      </c>
      <c r="G27" s="640"/>
      <c r="H27" s="621"/>
      <c r="J27" s="14"/>
    </row>
    <row r="28" spans="1:11">
      <c r="B28" s="121"/>
      <c r="C28" s="122" t="s">
        <v>362</v>
      </c>
      <c r="D28" s="652" t="s">
        <v>896</v>
      </c>
      <c r="E28" s="653"/>
      <c r="F28" s="639" t="str">
        <f ca="1">'D2_B Qualität_Quant_Lstg'!R3</f>
        <v>D2_B Qualität_Quant_Lstg</v>
      </c>
      <c r="G28" s="640"/>
      <c r="H28" s="621"/>
    </row>
    <row r="29" spans="1:11">
      <c r="B29" s="121"/>
      <c r="C29" s="122" t="s">
        <v>363</v>
      </c>
      <c r="D29" s="652" t="s">
        <v>897</v>
      </c>
      <c r="E29" s="653"/>
      <c r="F29" s="639" t="str">
        <f ca="1">'D3_C Kosten_Finanz_Lstg'!R3</f>
        <v>D3_C Kosten_Finanz_Lstg</v>
      </c>
      <c r="G29" s="640"/>
      <c r="H29" s="621"/>
    </row>
    <row r="30" spans="1:11">
      <c r="B30" s="121"/>
      <c r="C30" s="122" t="s">
        <v>364</v>
      </c>
      <c r="D30" s="652" t="s">
        <v>898</v>
      </c>
      <c r="E30" s="653"/>
      <c r="F30" s="639" t="str">
        <f ca="1">'D4_D Termine_Lstg'!R3</f>
        <v>D4_D Termine_Lstg</v>
      </c>
      <c r="G30" s="640"/>
      <c r="H30" s="621"/>
    </row>
    <row r="31" spans="1:11">
      <c r="B31" s="121"/>
      <c r="C31" s="122" t="s">
        <v>365</v>
      </c>
      <c r="D31" s="652" t="s">
        <v>899</v>
      </c>
      <c r="E31" s="653"/>
      <c r="F31" s="639" t="str">
        <f ca="1">'D5_E Verträge_Versich_Lstg'!R3</f>
        <v>D5_E Verträge_Versich_Lstg</v>
      </c>
      <c r="G31" s="640"/>
      <c r="H31" s="621"/>
    </row>
    <row r="32" spans="1:11" ht="16.5" customHeight="1">
      <c r="B32" s="121"/>
      <c r="C32" s="122" t="s">
        <v>45</v>
      </c>
      <c r="D32" s="636" t="s">
        <v>96</v>
      </c>
      <c r="E32" s="635"/>
      <c r="F32" s="560" t="str">
        <f ca="1">'E Honorarberechnung'!P3</f>
        <v>E Honorarberechnung</v>
      </c>
      <c r="G32" s="563"/>
      <c r="H32" s="621"/>
    </row>
    <row r="33" spans="2:8">
      <c r="B33" s="121"/>
      <c r="C33" s="122" t="s">
        <v>47</v>
      </c>
      <c r="D33" s="636" t="s">
        <v>84</v>
      </c>
      <c r="E33" s="657"/>
      <c r="F33" s="562" t="str">
        <f ca="1">'F Honorarübersicht'!M3</f>
        <v>F Honorarübersicht</v>
      </c>
      <c r="G33"/>
      <c r="H33" s="621"/>
    </row>
    <row r="34" spans="2:8">
      <c r="B34" s="423"/>
      <c r="C34" s="413" t="s">
        <v>48</v>
      </c>
      <c r="D34" s="623" t="s">
        <v>101</v>
      </c>
      <c r="E34" s="624"/>
      <c r="F34" s="561" t="str">
        <f ca="1">'G Honorarabrechnung'!M3</f>
        <v>G Honorarabrechnung</v>
      </c>
      <c r="G34" s="464"/>
      <c r="H34" s="621"/>
    </row>
    <row r="35" spans="2:8" ht="16.5" customHeight="1"/>
    <row r="36" spans="2:8" ht="26.25" customHeight="1">
      <c r="B36" s="177"/>
      <c r="C36" s="625" t="s">
        <v>1322</v>
      </c>
      <c r="D36" s="625"/>
      <c r="E36" s="625"/>
      <c r="F36" s="625"/>
      <c r="G36" s="625"/>
    </row>
    <row r="37" spans="2:8" ht="7.5" customHeight="1"/>
    <row r="38" spans="2:8" ht="16.5" customHeight="1">
      <c r="B38" s="571" t="s">
        <v>808</v>
      </c>
      <c r="C38" s="3"/>
      <c r="D38" s="3"/>
      <c r="E38" s="3"/>
      <c r="F38" s="3"/>
      <c r="G38" s="9"/>
    </row>
    <row r="39" spans="2:8" ht="51.95" customHeight="1">
      <c r="B39" s="586"/>
      <c r="C39" s="620"/>
      <c r="D39" s="645" t="s">
        <v>1522</v>
      </c>
      <c r="E39" s="645"/>
      <c r="F39" s="645"/>
      <c r="G39" s="646"/>
    </row>
    <row r="40" spans="2:8" ht="65.099999999999994" customHeight="1">
      <c r="B40" s="586"/>
      <c r="C40" s="620"/>
      <c r="D40" s="645" t="s">
        <v>1523</v>
      </c>
      <c r="E40" s="645"/>
      <c r="F40" s="645"/>
      <c r="G40" s="646"/>
    </row>
    <row r="41" spans="2:8" ht="26.1" customHeight="1">
      <c r="B41" s="48"/>
      <c r="C41" s="587"/>
      <c r="D41" s="647" t="s">
        <v>1524</v>
      </c>
      <c r="E41" s="647"/>
      <c r="F41" s="647"/>
      <c r="G41" s="648"/>
    </row>
    <row r="42" spans="2:8" ht="7.5" customHeight="1"/>
    <row r="43" spans="2:8" ht="16.5" customHeight="1">
      <c r="B43" s="571" t="s">
        <v>809</v>
      </c>
      <c r="C43" s="3"/>
      <c r="D43" s="3"/>
      <c r="E43" s="3"/>
      <c r="F43" s="3"/>
      <c r="G43" s="9"/>
    </row>
    <row r="44" spans="2:8">
      <c r="B44" s="42" t="s">
        <v>810</v>
      </c>
      <c r="D44" s="591"/>
      <c r="G44" s="7"/>
    </row>
    <row r="45" spans="2:8" ht="27.95" customHeight="1">
      <c r="B45" s="589"/>
      <c r="C45" s="590" t="s">
        <v>1332</v>
      </c>
      <c r="D45" s="649" t="s">
        <v>1333</v>
      </c>
      <c r="E45" s="650"/>
      <c r="F45" s="650"/>
      <c r="G45" s="651"/>
    </row>
    <row r="46" spans="2:8" ht="54.95" customHeight="1">
      <c r="B46" s="589"/>
      <c r="C46" s="590" t="s">
        <v>1331</v>
      </c>
      <c r="D46" s="649" t="s">
        <v>1501</v>
      </c>
      <c r="E46" s="650"/>
      <c r="F46" s="650"/>
      <c r="G46" s="651"/>
    </row>
    <row r="47" spans="2:8" ht="27.95" customHeight="1">
      <c r="B47" s="589"/>
      <c r="C47" s="590" t="s">
        <v>1330</v>
      </c>
      <c r="D47" s="649" t="s">
        <v>1334</v>
      </c>
      <c r="E47" s="650"/>
      <c r="F47" s="650"/>
      <c r="G47" s="651"/>
    </row>
    <row r="48" spans="2:8" ht="27.95" customHeight="1">
      <c r="B48" s="589"/>
      <c r="C48" s="590" t="s">
        <v>1329</v>
      </c>
      <c r="D48" s="649" t="s">
        <v>1335</v>
      </c>
      <c r="E48" s="650"/>
      <c r="F48" s="650"/>
      <c r="G48" s="651"/>
    </row>
    <row r="49" spans="2:7" ht="54.95" customHeight="1">
      <c r="B49" s="589"/>
      <c r="C49" s="590" t="s">
        <v>1328</v>
      </c>
      <c r="D49" s="649" t="s">
        <v>1336</v>
      </c>
      <c r="E49" s="650"/>
      <c r="F49" s="650"/>
      <c r="G49" s="651"/>
    </row>
    <row r="50" spans="2:7" ht="39.950000000000003" customHeight="1">
      <c r="B50" s="589"/>
      <c r="C50" s="590" t="s">
        <v>1327</v>
      </c>
      <c r="D50" s="649" t="s">
        <v>1397</v>
      </c>
      <c r="E50" s="650"/>
      <c r="F50" s="650"/>
      <c r="G50" s="651"/>
    </row>
    <row r="51" spans="2:7" ht="54.95" customHeight="1">
      <c r="B51" s="589"/>
      <c r="C51" s="590" t="s">
        <v>1326</v>
      </c>
      <c r="D51" s="649" t="s">
        <v>1337</v>
      </c>
      <c r="E51" s="650"/>
      <c r="F51" s="650"/>
      <c r="G51" s="651"/>
    </row>
    <row r="52" spans="2:7" ht="66.95" customHeight="1">
      <c r="B52" s="589"/>
      <c r="C52" s="590" t="s">
        <v>1325</v>
      </c>
      <c r="D52" s="649" t="s">
        <v>1338</v>
      </c>
      <c r="E52" s="650"/>
      <c r="F52" s="650"/>
      <c r="G52" s="651"/>
    </row>
    <row r="53" spans="2:7" ht="80.099999999999994" customHeight="1">
      <c r="B53" s="589"/>
      <c r="C53" s="590" t="s">
        <v>1324</v>
      </c>
      <c r="D53" s="649" t="s">
        <v>1339</v>
      </c>
      <c r="E53" s="650"/>
      <c r="F53" s="650"/>
      <c r="G53" s="651"/>
    </row>
    <row r="54" spans="2:7" ht="39.950000000000003" customHeight="1">
      <c r="B54" s="48"/>
      <c r="C54" s="587" t="s">
        <v>1323</v>
      </c>
      <c r="D54" s="661" t="s">
        <v>1340</v>
      </c>
      <c r="E54" s="647"/>
      <c r="F54" s="647"/>
      <c r="G54" s="648"/>
    </row>
    <row r="55" spans="2:7"/>
    <row r="56" spans="2:7">
      <c r="B56" s="58" t="s">
        <v>20</v>
      </c>
      <c r="C56" s="58"/>
    </row>
    <row r="57" spans="2:7" ht="17.25" thickBot="1"/>
    <row r="58" spans="2:7" ht="230.1" customHeight="1" thickTop="1" thickBot="1">
      <c r="B58" s="658" t="s">
        <v>124</v>
      </c>
      <c r="C58" s="659"/>
      <c r="D58" s="659"/>
      <c r="E58" s="659"/>
      <c r="F58" s="659"/>
      <c r="G58" s="660"/>
    </row>
    <row r="59" spans="2:7" ht="17.25" thickTop="1"/>
    <row r="60" spans="2:7">
      <c r="B60" s="58" t="s">
        <v>33</v>
      </c>
      <c r="C60" s="58"/>
    </row>
    <row r="61" spans="2:7" ht="17.25" thickBot="1"/>
    <row r="62" spans="2:7" ht="195" customHeight="1" thickTop="1" thickBot="1">
      <c r="B62" s="654" t="s">
        <v>126</v>
      </c>
      <c r="C62" s="655"/>
      <c r="D62" s="655"/>
      <c r="E62" s="655"/>
      <c r="F62" s="655"/>
      <c r="G62" s="656"/>
    </row>
    <row r="63" spans="2:7" ht="17.25" thickTop="1"/>
    <row r="64" spans="2:7"/>
    <row r="65"/>
  </sheetData>
  <sheetProtection formatRows="0"/>
  <mergeCells count="57">
    <mergeCell ref="E7:G7"/>
    <mergeCell ref="F29:G29"/>
    <mergeCell ref="E8:G8"/>
    <mergeCell ref="F23:G23"/>
    <mergeCell ref="D24:E24"/>
    <mergeCell ref="F24:G24"/>
    <mergeCell ref="D25:E25"/>
    <mergeCell ref="F25:G25"/>
    <mergeCell ref="D26:E26"/>
    <mergeCell ref="F26:G26"/>
    <mergeCell ref="F22:G22"/>
    <mergeCell ref="D23:E23"/>
    <mergeCell ref="F27:G27"/>
    <mergeCell ref="F28:G28"/>
    <mergeCell ref="B8:D8"/>
    <mergeCell ref="F30:G30"/>
    <mergeCell ref="D22:E22"/>
    <mergeCell ref="D27:E27"/>
    <mergeCell ref="D28:E28"/>
    <mergeCell ref="D29:E29"/>
    <mergeCell ref="D31:E31"/>
    <mergeCell ref="D30:E30"/>
    <mergeCell ref="B62:G62"/>
    <mergeCell ref="D33:E33"/>
    <mergeCell ref="D34:E34"/>
    <mergeCell ref="D32:E32"/>
    <mergeCell ref="B58:G58"/>
    <mergeCell ref="D51:G51"/>
    <mergeCell ref="D46:G46"/>
    <mergeCell ref="D47:G47"/>
    <mergeCell ref="D53:G53"/>
    <mergeCell ref="D54:G54"/>
    <mergeCell ref="D45:G45"/>
    <mergeCell ref="D48:G48"/>
    <mergeCell ref="D49:G49"/>
    <mergeCell ref="D50:G50"/>
    <mergeCell ref="D39:G39"/>
    <mergeCell ref="D40:G40"/>
    <mergeCell ref="D41:G41"/>
    <mergeCell ref="C36:G36"/>
    <mergeCell ref="D52:G52"/>
    <mergeCell ref="H21:H34"/>
    <mergeCell ref="H2:H8"/>
    <mergeCell ref="D17:E17"/>
    <mergeCell ref="C19:G19"/>
    <mergeCell ref="B5:D5"/>
    <mergeCell ref="B6:D6"/>
    <mergeCell ref="B7:D7"/>
    <mergeCell ref="C12:E12"/>
    <mergeCell ref="D13:E13"/>
    <mergeCell ref="D14:E14"/>
    <mergeCell ref="C15:E15"/>
    <mergeCell ref="D16:E16"/>
    <mergeCell ref="E6:G6"/>
    <mergeCell ref="F31:G31"/>
    <mergeCell ref="B2:E2"/>
    <mergeCell ref="B3:E3"/>
  </mergeCells>
  <conditionalFormatting sqref="C14">
    <cfRule type="expression" dxfId="1866" priority="9">
      <formula>IF(COUNTIF(I13:I14,TRUE)&lt;&gt;1,1,0)</formula>
    </cfRule>
  </conditionalFormatting>
  <conditionalFormatting sqref="C16">
    <cfRule type="expression" dxfId="1865" priority="6">
      <formula>IF(AND(I14,(COUNTIF(I16:I17,TRUE)&lt;&gt;1)),1,0)</formula>
    </cfRule>
  </conditionalFormatting>
  <conditionalFormatting sqref="C17">
    <cfRule type="expression" dxfId="1864" priority="5">
      <formula>IF(AND(I14,(COUNTIF(I16:I17,TRUE)&lt;&gt;1)),1,0)</formula>
    </cfRule>
  </conditionalFormatting>
  <conditionalFormatting sqref="E5">
    <cfRule type="expression" dxfId="1863" priority="4">
      <formula>E$5=""</formula>
    </cfRule>
  </conditionalFormatting>
  <conditionalFormatting sqref="E8">
    <cfRule type="expression" dxfId="1862" priority="726">
      <formula>IF($E$8="",TRUE,FALSE)</formula>
    </cfRule>
  </conditionalFormatting>
  <conditionalFormatting sqref="E6:G6">
    <cfRule type="expression" dxfId="1861" priority="3">
      <formula>E6=""</formula>
    </cfRule>
  </conditionalFormatting>
  <conditionalFormatting sqref="G5">
    <cfRule type="expression" dxfId="1860" priority="2">
      <formula>G5=""</formula>
    </cfRule>
  </conditionalFormatting>
  <hyperlinks>
    <hyperlink ref="F34" location="Link_H_Abrechnung" display="Link_H_Abrechnung" xr:uid="{00000000-0004-0000-0000-000000000000}"/>
    <hyperlink ref="F33" location="Link_G_Uebersicht" display="Link_G_Uebersicht" xr:uid="{00000000-0004-0000-0000-000001000000}"/>
    <hyperlink ref="F27" location="Link_D1_Lstg" display="Link_D1_Lstg" xr:uid="{00000000-0004-0000-0000-000002000000}"/>
    <hyperlink ref="F28:G28" location="Link_D2_B" display="Link_D2_B" xr:uid="{00000000-0004-0000-0000-000003000000}"/>
    <hyperlink ref="F29:G29" location="Link_D3_C" display="Link_D3_C" xr:uid="{00000000-0004-0000-0000-000004000000}"/>
    <hyperlink ref="F30:G30" location="Link_D4_D" display="Link_D4_D" xr:uid="{00000000-0004-0000-0000-000005000000}"/>
    <hyperlink ref="F31:G31" location="Link_D5_E" display="Link_D5_E" xr:uid="{00000000-0004-0000-0000-000006000000}"/>
    <hyperlink ref="F27:G27" location="Link_D1_A" display="Link_D1_A" xr:uid="{00000000-0004-0000-0000-000007000000}"/>
    <hyperlink ref="F32" location="Link_F_Honorar" display="Link_F_Honorar" xr:uid="{00000000-0004-0000-0000-000008000000}"/>
    <hyperlink ref="F22" location="Link_D1_Lstg" display="Link_D1_Lstg" xr:uid="{00000000-0004-0000-0000-000009000000}"/>
    <hyperlink ref="F23:G23" location="Link_C2_B" display="Link_C2_B" xr:uid="{00000000-0004-0000-0000-00000A000000}"/>
    <hyperlink ref="F24:G24" location="Link_C3_C" display="Link_C3_C" xr:uid="{00000000-0004-0000-0000-00000B000000}"/>
    <hyperlink ref="F25:G25" location="Link_C4_D" display="Link_C4_D" xr:uid="{00000000-0004-0000-0000-00000C000000}"/>
    <hyperlink ref="F26:G26" location="Link_C5_E" display="Link_C5_E" xr:uid="{00000000-0004-0000-0000-00000D000000}"/>
    <hyperlink ref="F22:G22" location="Link_C1_A" display="Link_C1_A" xr:uid="{00000000-0004-0000-0000-00000E000000}"/>
  </hyperlinks>
  <pageMargins left="0.39370078740157483" right="0.19685039370078741" top="0.39370078740157483" bottom="0.47244094488188981" header="0.31496062992125984" footer="0.31496062992125984"/>
  <pageSetup paperSize="9" scale="89" fitToHeight="0" orientation="portrait" r:id="rId1"/>
  <headerFooter scaleWithDoc="0">
    <oddFooter>&amp;L&amp;8©  VHF Bayern - Stand Oktober 2024&amp;R&amp;P</oddFooter>
  </headerFooter>
  <rowBreaks count="2" manualBreakCount="2">
    <brk id="46" max="7" man="1"/>
    <brk id="54"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ltText="">
                <anchor moveWithCells="1">
                  <from>
                    <xdr:col>2</xdr:col>
                    <xdr:colOff>0</xdr:colOff>
                    <xdr:row>12</xdr:row>
                    <xdr:rowOff>0</xdr:rowOff>
                  </from>
                  <to>
                    <xdr:col>3</xdr:col>
                    <xdr:colOff>0</xdr:colOff>
                    <xdr:row>13</xdr:row>
                    <xdr:rowOff>0</xdr:rowOff>
                  </to>
                </anchor>
              </controlPr>
            </control>
          </mc:Choice>
        </mc:AlternateContent>
        <mc:AlternateContent xmlns:mc="http://schemas.openxmlformats.org/markup-compatibility/2006">
          <mc:Choice Requires="x14">
            <control shapeId="30722" r:id="rId5" name="Check Box 2">
              <controlPr defaultSize="0" autoFill="0" autoLine="0" autoPict="0" altText="">
                <anchor moveWithCells="1">
                  <from>
                    <xdr:col>2</xdr:col>
                    <xdr:colOff>0</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30723" r:id="rId6" name="Check Box 3">
              <controlPr defaultSize="0" autoFill="0" autoLine="0" autoPict="0" altText="">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30724" r:id="rId7" name="Check Box 4">
              <controlPr defaultSize="0" autoFill="0" autoLine="0" autoPict="0" altText="">
                <anchor moveWithCells="1">
                  <from>
                    <xdr:col>2</xdr:col>
                    <xdr:colOff>0</xdr:colOff>
                    <xdr:row>16</xdr:row>
                    <xdr:rowOff>0</xdr:rowOff>
                  </from>
                  <to>
                    <xdr:col>3</xdr:col>
                    <xdr:colOff>0</xdr:colOff>
                    <xdr:row>17</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5">
    <tabColor theme="3" tint="0.79998168889431442"/>
    <pageSetUpPr fitToPage="1"/>
  </sheetPr>
  <dimension ref="A1:U847"/>
  <sheetViews>
    <sheetView showGridLines="0" zoomScaleNormal="100" workbookViewId="0">
      <selection activeCell="I70" sqref="I70:L70"/>
    </sheetView>
  </sheetViews>
  <sheetFormatPr baseColWidth="10" defaultColWidth="0" defaultRowHeight="0" customHeight="1" zeroHeight="1"/>
  <cols>
    <col min="1" max="1" width="5.5703125" style="192" customWidth="1"/>
    <col min="2" max="7" width="3.42578125" style="86" customWidth="1"/>
    <col min="8" max="8" width="4.42578125" style="86" customWidth="1"/>
    <col min="9" max="9" width="47.140625" style="86" customWidth="1"/>
    <col min="10" max="11" width="7.42578125" style="86" customWidth="1"/>
    <col min="12" max="12" width="8.5703125" style="86" customWidth="1"/>
    <col min="13" max="13" width="12.5703125" style="87" customWidth="1"/>
    <col min="14" max="14" width="2.5703125" style="82" customWidth="1"/>
    <col min="15" max="15" width="11.42578125" style="505" hidden="1" customWidth="1"/>
    <col min="16" max="16384" width="10.5703125" style="83" hidden="1"/>
  </cols>
  <sheetData>
    <row r="1" spans="1:20" ht="16.5"/>
    <row r="2" spans="1:20" s="54" customFormat="1" ht="16.5" customHeight="1">
      <c r="A2" s="173"/>
      <c r="B2" s="641" t="str">
        <f>IF(Projektgrundlagen!B2="","",Projektgrundlagen!B2)</f>
        <v>Projektsteuerung / Projektmanagement</v>
      </c>
      <c r="C2" s="641"/>
      <c r="D2" s="641"/>
      <c r="E2" s="641"/>
      <c r="F2" s="641"/>
      <c r="G2" s="641"/>
      <c r="H2" s="641"/>
      <c r="I2" s="641"/>
      <c r="J2" s="716" t="str">
        <f>IF(Projektgrundlagen!F2="","",Projektgrundlagen!F2)</f>
        <v>VII.27.4</v>
      </c>
      <c r="K2" s="717"/>
      <c r="L2" s="717" t="s">
        <v>357</v>
      </c>
      <c r="M2" s="718"/>
      <c r="N2" s="694" t="s">
        <v>1391</v>
      </c>
      <c r="O2" s="507" t="s">
        <v>5</v>
      </c>
      <c r="R2" s="79" t="s">
        <v>43</v>
      </c>
    </row>
    <row r="3" spans="1:20" s="54" customFormat="1" ht="16.5">
      <c r="A3" s="173"/>
      <c r="B3" s="643" t="s">
        <v>875</v>
      </c>
      <c r="C3" s="643"/>
      <c r="D3" s="643"/>
      <c r="E3" s="643"/>
      <c r="F3" s="643"/>
      <c r="G3" s="643"/>
      <c r="H3" s="643"/>
      <c r="I3" s="643"/>
      <c r="J3" s="695" t="str">
        <f>IF(Projektgrundlagen!F3="","",Projektgrundlagen!F3)</f>
        <v>Vertragsnr.:</v>
      </c>
      <c r="K3" s="696"/>
      <c r="L3" s="697" t="str">
        <f>IF(Projektgrundlagen!G3="","",Projektgrundlagen!G3)</f>
        <v>000.738.308</v>
      </c>
      <c r="M3" s="698"/>
      <c r="N3" s="694"/>
      <c r="O3" s="508"/>
      <c r="R3" s="1" t="str">
        <f ca="1">MID(CELL("dateiname",A2),FIND("]",CELL("dateiname",A2))+1,255)</f>
        <v>D4_D Termine_Lstg</v>
      </c>
    </row>
    <row r="4" spans="1:20" s="54" customFormat="1" ht="7.5" customHeight="1">
      <c r="A4" s="173"/>
      <c r="B4" s="152"/>
      <c r="C4" s="152"/>
      <c r="D4" s="152"/>
      <c r="E4" s="152"/>
      <c r="F4" s="152"/>
      <c r="G4" s="152"/>
      <c r="H4" s="152"/>
      <c r="I4" s="152"/>
      <c r="J4" s="147"/>
      <c r="K4" s="147"/>
      <c r="L4" s="71"/>
      <c r="M4" s="71"/>
      <c r="N4" s="694"/>
      <c r="O4" s="508"/>
    </row>
    <row r="5" spans="1:20" s="54" customFormat="1" ht="16.5">
      <c r="A5" s="173"/>
      <c r="B5" s="699" t="str">
        <f>IF(Projektgrundlagen!B5="","",Projektgrundlagen!B5)</f>
        <v>Maßnahmennr:</v>
      </c>
      <c r="C5" s="700"/>
      <c r="D5" s="700"/>
      <c r="E5" s="700"/>
      <c r="F5" s="700"/>
      <c r="G5" s="700"/>
      <c r="H5" s="467"/>
      <c r="I5" s="470" t="str">
        <f>IF(Projektgrundlagen!E5="","",Projektgrundlagen!E5)</f>
        <v>07002 E 0002</v>
      </c>
      <c r="J5" s="701" t="str">
        <f>IF(Projektgrundlagen!F5="","",Projektgrundlagen!F5)</f>
        <v>Vergabenr.:</v>
      </c>
      <c r="K5" s="701"/>
      <c r="L5" s="702" t="str">
        <f>IF(Projektgrundlagen!G5="","",Projektgrundlagen!G5)</f>
        <v>25-105605</v>
      </c>
      <c r="M5" s="703"/>
      <c r="N5" s="694"/>
      <c r="O5" s="508"/>
    </row>
    <row r="6" spans="1:20" s="54" customFormat="1" ht="16.5">
      <c r="A6" s="173"/>
      <c r="B6" s="704" t="str">
        <f>IF(Projektgrundlagen!B6="","",Projektgrundlagen!B6)</f>
        <v>Maßnahme:</v>
      </c>
      <c r="C6" s="705"/>
      <c r="D6" s="705"/>
      <c r="E6" s="705"/>
      <c r="F6" s="705"/>
      <c r="G6" s="705"/>
      <c r="H6" s="468"/>
      <c r="I6" s="706" t="str">
        <f>IF(Projektgrundlagen!E6="","",Projektgrundlagen!E6)</f>
        <v>Neubau Eich- und Beschussamt Fürstenfeldbruck</v>
      </c>
      <c r="J6" s="706"/>
      <c r="K6" s="706"/>
      <c r="L6" s="706"/>
      <c r="M6" s="707"/>
      <c r="N6" s="694"/>
      <c r="O6" s="508"/>
    </row>
    <row r="7" spans="1:20" s="54" customFormat="1" ht="16.5">
      <c r="A7" s="173"/>
      <c r="B7" s="708" t="str">
        <f>IF(Projektgrundlagen!B7="","",Projektgrundlagen!B7)</f>
        <v/>
      </c>
      <c r="C7" s="709"/>
      <c r="D7" s="709"/>
      <c r="E7" s="709"/>
      <c r="F7" s="709"/>
      <c r="G7" s="709"/>
      <c r="H7" s="469"/>
      <c r="I7" s="710" t="str">
        <f>IF(Projektgrundlagen!E7="","",Projektgrundlagen!E7)</f>
        <v/>
      </c>
      <c r="J7" s="710"/>
      <c r="K7" s="710"/>
      <c r="L7" s="710"/>
      <c r="M7" s="711"/>
      <c r="N7" s="694"/>
      <c r="O7" s="508"/>
    </row>
    <row r="8" spans="1:20" s="54" customFormat="1" ht="16.5">
      <c r="A8" s="173"/>
      <c r="B8" s="712" t="str">
        <f>IF(Projektgrundlagen!B8="","",Projektgrundlagen!B8)</f>
        <v>Bieter:</v>
      </c>
      <c r="C8" s="713"/>
      <c r="D8" s="713"/>
      <c r="E8" s="713"/>
      <c r="F8" s="713"/>
      <c r="G8" s="713"/>
      <c r="H8" s="466"/>
      <c r="I8" s="714" t="str">
        <f>IF(Projektgrundlagen!E8="","",Projektgrundlagen!E8)</f>
        <v/>
      </c>
      <c r="J8" s="714"/>
      <c r="K8" s="714"/>
      <c r="L8" s="714"/>
      <c r="M8" s="715"/>
      <c r="N8" s="694"/>
      <c r="O8" s="508"/>
    </row>
    <row r="9" spans="1:20" ht="16.5">
      <c r="B9" s="199"/>
      <c r="C9" s="343"/>
      <c r="D9" s="84"/>
      <c r="E9" s="84"/>
      <c r="F9" s="84"/>
      <c r="G9" s="84"/>
      <c r="H9" s="84"/>
      <c r="I9" s="85"/>
      <c r="J9" s="85"/>
      <c r="K9" s="85"/>
      <c r="L9" s="200"/>
      <c r="M9" s="91"/>
    </row>
    <row r="10" spans="1:20" s="54" customFormat="1" ht="16.5">
      <c r="A10" s="173"/>
      <c r="B10" s="426" t="s">
        <v>876</v>
      </c>
      <c r="C10" s="426"/>
      <c r="D10" s="426"/>
      <c r="E10" s="426"/>
      <c r="F10" s="426"/>
      <c r="G10" s="426"/>
      <c r="H10" s="426"/>
      <c r="I10" s="425"/>
      <c r="J10" s="498"/>
      <c r="K10" s="498"/>
      <c r="L10" s="499"/>
      <c r="M10" s="500" t="s">
        <v>799</v>
      </c>
      <c r="N10" s="52"/>
      <c r="O10" s="508"/>
    </row>
    <row r="11" spans="1:20" s="54" customFormat="1" ht="24">
      <c r="A11" s="173"/>
      <c r="B11" s="426" t="s">
        <v>507</v>
      </c>
      <c r="C11" s="426"/>
      <c r="D11" s="426"/>
      <c r="E11" s="426"/>
      <c r="F11" s="426"/>
      <c r="G11" s="426"/>
      <c r="H11" s="426"/>
      <c r="I11" s="425"/>
      <c r="J11" s="498"/>
      <c r="K11" s="498"/>
      <c r="L11" s="499"/>
      <c r="M11" s="424" t="s">
        <v>801</v>
      </c>
      <c r="N11" s="52"/>
      <c r="O11" s="508"/>
    </row>
    <row r="12" spans="1:20" ht="7.5" customHeight="1">
      <c r="B12" s="201"/>
      <c r="C12" s="344"/>
      <c r="D12" s="202"/>
      <c r="E12" s="202"/>
      <c r="F12" s="202"/>
      <c r="G12" s="202"/>
      <c r="H12" s="202"/>
      <c r="I12" s="203"/>
      <c r="J12" s="203"/>
      <c r="K12" s="203"/>
      <c r="L12" s="204"/>
      <c r="M12" s="127"/>
    </row>
    <row r="13" spans="1:20" ht="80.099999999999994" customHeight="1">
      <c r="B13" s="471" t="str">
        <f>'C1_A Organisation_Kom'!B13</f>
        <v>Projektstufe 1</v>
      </c>
      <c r="C13" s="471" t="str">
        <f>'C1_A Organisation_Kom'!C13</f>
        <v>Projektstufe 2a</v>
      </c>
      <c r="D13" s="471" t="str">
        <f>'C1_A Organisation_Kom'!D13</f>
        <v>Projektstufe 2b</v>
      </c>
      <c r="E13" s="471" t="str">
        <f>'C1_A Organisation_Kom'!E13</f>
        <v>Projektstufe 3</v>
      </c>
      <c r="F13" s="471" t="str">
        <f>'C1_A Organisation_Kom'!F13</f>
        <v>Projektstufe 4</v>
      </c>
      <c r="G13" s="471" t="str">
        <f>'C1_A Organisation_Kom'!G13</f>
        <v>Projektstufe 5</v>
      </c>
      <c r="H13" s="452"/>
      <c r="I13" s="684" t="str">
        <f>'C1_A Organisation_Kom'!I13</f>
        <v>Projektstufe 1    =   Projektvorbereitung (LPH 1)
Projektstufe 2 a =   Planung bis Abschluss LPH 2
Projektstufe 2 b =   Planung bis Abschluss LPH 4
Projektstufe 3    =   Ausführungsvorbereitung (LPH 5,6,7)
Projektstufe 4    =   Ausführung (LPH 8)
Projektstufe 5    =   Projektabschluss (LPH 8 
                               Planungs- und Bauleistungen sind abgenommen und schlussgerechnet)</v>
      </c>
      <c r="J13" s="684"/>
      <c r="K13" s="684"/>
      <c r="L13" s="684"/>
      <c r="M13" s="453"/>
    </row>
    <row r="14" spans="1:20" ht="7.5" customHeight="1">
      <c r="B14" s="199"/>
      <c r="C14" s="343"/>
      <c r="D14" s="84"/>
      <c r="E14" s="84"/>
      <c r="F14" s="84"/>
      <c r="G14" s="84"/>
      <c r="H14" s="84"/>
      <c r="I14" s="85"/>
      <c r="J14" s="85"/>
      <c r="K14" s="85"/>
      <c r="L14" s="200"/>
      <c r="M14" s="91"/>
    </row>
    <row r="15" spans="1:20" ht="22.5" customHeight="1">
      <c r="B15" s="501"/>
      <c r="C15" s="502"/>
      <c r="D15" s="502"/>
      <c r="E15" s="502"/>
      <c r="F15" s="502"/>
      <c r="G15" s="502"/>
      <c r="H15" s="528" t="str">
        <f>'C4_D Termine_Kom'!H15</f>
        <v>D</v>
      </c>
      <c r="I15" s="479" t="str">
        <f>'C4_D Termine_Kom'!I15</f>
        <v>Grundleistungen</v>
      </c>
      <c r="J15" s="465"/>
      <c r="K15" s="465"/>
      <c r="L15" s="434"/>
      <c r="M15" s="435"/>
      <c r="N15" s="89"/>
    </row>
    <row r="16" spans="1:20" ht="16.5">
      <c r="B16" s="39"/>
      <c r="C16" s="39"/>
      <c r="D16" s="39"/>
      <c r="E16" s="39"/>
      <c r="F16" s="39"/>
      <c r="G16" s="526"/>
      <c r="H16" s="565" t="str">
        <f>'C4_D Termine_Kom'!H16</f>
        <v>D.1</v>
      </c>
      <c r="I16" s="692" t="str">
        <f>'C4_D Termine_Kom'!I16</f>
        <v xml:space="preserve">Aufstellen (PS 1 / LPH1), Abstimmen (PS1 – 4 / LPH 1-8) und Fortschreiben </v>
      </c>
      <c r="J16" s="692"/>
      <c r="K16" s="692"/>
      <c r="L16" s="759"/>
      <c r="M16" s="503"/>
      <c r="N16" s="89"/>
      <c r="P16" s="505"/>
      <c r="Q16" s="505"/>
      <c r="R16" s="505"/>
      <c r="S16" s="505"/>
      <c r="T16" s="505"/>
    </row>
    <row r="17" spans="2:20" ht="29.1" customHeight="1">
      <c r="B17" s="70"/>
      <c r="C17" s="477"/>
      <c r="D17" s="473"/>
      <c r="E17" s="473"/>
      <c r="F17" s="473"/>
      <c r="G17" s="474"/>
      <c r="H17" s="166"/>
      <c r="I17" s="676" t="str">
        <f>'C4_D Termine_Kom'!I17</f>
        <v>(PS 1 – PS 4 / LPH 1-8) des Terminrahmens (Übersichtsterminplan und Rahmenterminplan)</v>
      </c>
      <c r="J17" s="676"/>
      <c r="K17" s="676"/>
      <c r="L17" s="676"/>
      <c r="M17" s="478"/>
      <c r="N17" s="89"/>
    </row>
    <row r="18" spans="2:20" ht="16.5">
      <c r="B18" s="39"/>
      <c r="C18" s="39"/>
      <c r="D18" s="39"/>
      <c r="E18" s="39"/>
      <c r="F18" s="39"/>
      <c r="G18" s="526"/>
      <c r="H18" s="566" t="str">
        <f>'C4_D Termine_Kom'!H50</f>
        <v>D.2</v>
      </c>
      <c r="I18" s="674" t="str">
        <f>'C4_D Termine_Kom'!I50</f>
        <v xml:space="preserve">Aufstellen (PS 1 / LPH 1), Abstimmen (PS 2 -4 / LPH 1-8) und Fortschreiben </v>
      </c>
      <c r="J18" s="674"/>
      <c r="K18" s="674"/>
      <c r="L18" s="749"/>
      <c r="M18" s="478"/>
      <c r="N18" s="89"/>
      <c r="P18" s="505"/>
      <c r="Q18" s="505"/>
      <c r="R18" s="505"/>
      <c r="S18" s="505"/>
    </row>
    <row r="19" spans="2:20" ht="30" customHeight="1">
      <c r="B19" s="70"/>
      <c r="C19" s="477"/>
      <c r="D19" s="473"/>
      <c r="E19" s="473"/>
      <c r="F19" s="473"/>
      <c r="G19" s="474"/>
      <c r="H19" s="166"/>
      <c r="I19" s="676" t="str">
        <f>'C4_D Termine_Kom'!I51</f>
        <v>(PS 1 – PS 4 / LPH 1-8) des Steuerungsterminplans für das Gesamtprojekt und Ableiten des Kapazitätsrahmens</v>
      </c>
      <c r="J19" s="676"/>
      <c r="K19" s="676"/>
      <c r="L19" s="676"/>
      <c r="M19" s="478"/>
      <c r="N19" s="89"/>
    </row>
    <row r="20" spans="2:20" ht="16.5">
      <c r="B20" s="39"/>
      <c r="C20" s="39"/>
      <c r="D20" s="39"/>
      <c r="E20" s="39"/>
      <c r="F20" s="39"/>
      <c r="G20" s="526"/>
      <c r="H20" s="566" t="str">
        <f>'C4_D Termine_Kom'!H102</f>
        <v>D.3</v>
      </c>
      <c r="I20" s="674" t="str">
        <f>'C4_D Termine_Kom'!I102</f>
        <v xml:space="preserve">Erfassen und Mitwirken bei der Aktualisierung logistisch relevanter Standort- </v>
      </c>
      <c r="J20" s="674"/>
      <c r="K20" s="674"/>
      <c r="L20" s="749"/>
      <c r="M20" s="478"/>
      <c r="N20" s="89"/>
      <c r="P20" s="505"/>
      <c r="Q20" s="505"/>
      <c r="R20" s="505"/>
      <c r="S20" s="505"/>
    </row>
    <row r="21" spans="2:20" ht="16.5">
      <c r="B21" s="70"/>
      <c r="C21" s="477"/>
      <c r="D21" s="473"/>
      <c r="E21" s="473"/>
      <c r="F21" s="473"/>
      <c r="G21" s="474"/>
      <c r="H21" s="166"/>
      <c r="I21" s="676" t="str">
        <f>'C4_D Termine_Kom'!I103</f>
        <v>und Rahmenbedingungen</v>
      </c>
      <c r="J21" s="676"/>
      <c r="K21" s="676"/>
      <c r="L21" s="676"/>
      <c r="M21" s="478"/>
      <c r="N21" s="89"/>
    </row>
    <row r="22" spans="2:20" ht="16.5">
      <c r="B22" s="526"/>
      <c r="C22" s="39"/>
      <c r="D22" s="39"/>
      <c r="E22" s="39"/>
      <c r="F22" s="39"/>
      <c r="G22" s="526"/>
      <c r="H22" s="566" t="str">
        <f>'C4_D Termine_Kom'!H142</f>
        <v>D.4</v>
      </c>
      <c r="I22" s="674" t="str">
        <f>'C4_D Termine_Kom'!I142</f>
        <v xml:space="preserve">Überprüfen der Terminplanung der Planungsbeteiligten für den Planungs- und </v>
      </c>
      <c r="J22" s="674"/>
      <c r="K22" s="674"/>
      <c r="L22" s="749"/>
      <c r="M22" s="478"/>
      <c r="N22" s="89"/>
      <c r="O22" s="83"/>
      <c r="P22" s="505"/>
      <c r="Q22" s="505"/>
      <c r="R22" s="505"/>
      <c r="S22" s="505"/>
    </row>
    <row r="23" spans="2:20" ht="16.5">
      <c r="B23" s="70"/>
      <c r="C23" s="477"/>
      <c r="D23" s="473"/>
      <c r="E23" s="473"/>
      <c r="F23" s="473"/>
      <c r="G23" s="474"/>
      <c r="H23" s="166"/>
      <c r="I23" s="676" t="str">
        <f>'C4_D Termine_Kom'!I143</f>
        <v>Bauablauf (inkl. Ausführungsterminplanung und Vergabeterminplanung)</v>
      </c>
      <c r="J23" s="676"/>
      <c r="K23" s="676"/>
      <c r="L23" s="676"/>
      <c r="M23" s="478"/>
      <c r="N23" s="89"/>
    </row>
    <row r="24" spans="2:20" ht="16.5">
      <c r="B24" s="526"/>
      <c r="C24" s="39"/>
      <c r="D24" s="39"/>
      <c r="E24" s="39"/>
      <c r="F24" s="39"/>
      <c r="G24" s="526"/>
      <c r="H24" s="566" t="str">
        <f>'C4_D Termine_Kom'!H179</f>
        <v>D.5</v>
      </c>
      <c r="I24" s="674" t="str">
        <f>'C4_D Termine_Kom'!I179</f>
        <v>Terminsteuerung zur Einhaltung der Terminziele</v>
      </c>
      <c r="J24" s="674"/>
      <c r="K24" s="674"/>
      <c r="L24" s="749"/>
      <c r="M24" s="478"/>
      <c r="N24" s="89"/>
      <c r="O24" s="83"/>
      <c r="P24" s="505"/>
      <c r="Q24" s="505"/>
      <c r="R24" s="505"/>
      <c r="S24" s="505"/>
    </row>
    <row r="25" spans="2:20" ht="16.5">
      <c r="B25" s="70"/>
      <c r="C25" s="477"/>
      <c r="D25" s="473"/>
      <c r="E25" s="473"/>
      <c r="F25" s="473"/>
      <c r="G25" s="474"/>
      <c r="H25" s="166"/>
      <c r="I25" s="676" t="str">
        <f>'C4_D Termine_Kom'!I180</f>
        <v xml:space="preserve"> </v>
      </c>
      <c r="J25" s="676"/>
      <c r="K25" s="676"/>
      <c r="L25" s="676"/>
      <c r="M25" s="478"/>
      <c r="N25" s="89"/>
    </row>
    <row r="26" spans="2:20" ht="16.5">
      <c r="B26" s="526"/>
      <c r="C26" s="526"/>
      <c r="D26" s="526"/>
      <c r="E26" s="39"/>
      <c r="F26" s="39"/>
      <c r="G26" s="526"/>
      <c r="H26" s="566" t="str">
        <f>'C4_D Termine_Kom'!H209</f>
        <v>D.6</v>
      </c>
      <c r="I26" s="674" t="str">
        <f>'C4_D Termine_Kom'!I209</f>
        <v xml:space="preserve">Aufstellen eines Steuerungsterminplanes für die Vorbereitung und Durchführung </v>
      </c>
      <c r="J26" s="674"/>
      <c r="K26" s="674"/>
      <c r="L26" s="749"/>
      <c r="M26" s="478"/>
      <c r="N26" s="89"/>
      <c r="O26" s="83"/>
      <c r="R26" s="505"/>
      <c r="S26" s="505"/>
    </row>
    <row r="27" spans="2:20" ht="16.5">
      <c r="B27" s="70"/>
      <c r="C27" s="477"/>
      <c r="D27" s="473"/>
      <c r="E27" s="473"/>
      <c r="F27" s="473"/>
      <c r="G27" s="474"/>
      <c r="H27" s="166"/>
      <c r="I27" s="676" t="str">
        <f>'C4_D Termine_Kom'!I210</f>
        <v>des Inbetriebnahme-, Abnahme- und Übergabeprozesses</v>
      </c>
      <c r="J27" s="676"/>
      <c r="K27" s="676"/>
      <c r="L27" s="676"/>
      <c r="M27" s="478"/>
      <c r="N27" s="89"/>
    </row>
    <row r="28" spans="2:20" ht="16.5">
      <c r="B28" s="526"/>
      <c r="C28" s="526"/>
      <c r="D28" s="526"/>
      <c r="E28" s="526"/>
      <c r="F28" s="39"/>
      <c r="G28" s="39"/>
      <c r="H28" s="566" t="str">
        <f>'C4_D Termine_Kom'!H238</f>
        <v>D.7</v>
      </c>
      <c r="I28" s="674" t="str">
        <f>'C4_D Termine_Kom'!I238</f>
        <v>Steuern des Inbetriebnahme-, Abnahme- und Übergabeprozesses</v>
      </c>
      <c r="J28" s="674"/>
      <c r="K28" s="674"/>
      <c r="L28" s="749"/>
      <c r="M28" s="478"/>
      <c r="N28" s="89"/>
      <c r="O28" s="83"/>
    </row>
    <row r="29" spans="2:20" ht="16.5">
      <c r="B29" s="70"/>
      <c r="C29" s="477"/>
      <c r="D29" s="473"/>
      <c r="E29" s="473"/>
      <c r="F29" s="473"/>
      <c r="G29" s="474"/>
      <c r="H29" s="166"/>
      <c r="I29" s="676" t="str">
        <f>'C4_D Termine_Kom'!I239</f>
        <v xml:space="preserve"> </v>
      </c>
      <c r="J29" s="676"/>
      <c r="K29" s="676"/>
      <c r="L29" s="676"/>
      <c r="M29" s="478"/>
      <c r="N29" s="89"/>
    </row>
    <row r="30" spans="2:20" ht="22.7" customHeight="1">
      <c r="B30" s="194"/>
      <c r="C30" s="490" t="s">
        <v>1</v>
      </c>
      <c r="D30" s="491"/>
      <c r="E30" s="491"/>
      <c r="F30" s="491"/>
      <c r="G30" s="492"/>
      <c r="H30" s="196"/>
      <c r="I30" s="165"/>
      <c r="J30" s="165"/>
      <c r="K30" s="165"/>
      <c r="L30" s="496" t="s">
        <v>190</v>
      </c>
      <c r="M30" s="497"/>
      <c r="O30" s="83" t="b">
        <f>OR('C4_D Termine_Kom'!O16:'C4_D Termine_Kom'!O282)</f>
        <v>0</v>
      </c>
      <c r="Q30" s="88"/>
      <c r="R30" s="88"/>
      <c r="S30" s="88"/>
      <c r="T30" s="88"/>
    </row>
    <row r="31" spans="2:20" ht="22.7" customHeight="1">
      <c r="B31" s="481"/>
      <c r="C31" s="493" t="s">
        <v>1</v>
      </c>
      <c r="D31" s="491"/>
      <c r="E31" s="491"/>
      <c r="F31" s="491"/>
      <c r="G31" s="492"/>
      <c r="H31" s="196"/>
      <c r="I31" s="165"/>
      <c r="J31" s="165"/>
      <c r="K31" s="165"/>
      <c r="L31" s="496" t="s">
        <v>191</v>
      </c>
      <c r="M31" s="497"/>
      <c r="O31" s="83" t="b">
        <f>OR('C4_D Termine_Kom'!P16:'C4_D Termine_Kom'!P282)</f>
        <v>0</v>
      </c>
      <c r="P31" s="88"/>
      <c r="R31" s="88"/>
    </row>
    <row r="32" spans="2:20" ht="22.7" customHeight="1">
      <c r="B32" s="483"/>
      <c r="C32" s="484" t="s">
        <v>1</v>
      </c>
      <c r="D32" s="494"/>
      <c r="E32" s="491"/>
      <c r="F32" s="491"/>
      <c r="G32" s="492"/>
      <c r="H32" s="196"/>
      <c r="I32" s="165"/>
      <c r="J32" s="165"/>
      <c r="K32" s="165"/>
      <c r="L32" s="496" t="s">
        <v>192</v>
      </c>
      <c r="M32" s="497"/>
      <c r="O32" s="83" t="b">
        <f>OR('C4_D Termine_Kom'!Q16:'C4_D Termine_Kom'!Q282)</f>
        <v>0</v>
      </c>
      <c r="R32" s="88"/>
    </row>
    <row r="33" spans="2:21" ht="22.7" customHeight="1">
      <c r="B33" s="483"/>
      <c r="C33" s="486" t="s">
        <v>1</v>
      </c>
      <c r="D33" s="487"/>
      <c r="E33" s="494"/>
      <c r="F33" s="491"/>
      <c r="G33" s="492"/>
      <c r="H33" s="196"/>
      <c r="I33" s="165"/>
      <c r="J33" s="165"/>
      <c r="K33" s="165"/>
      <c r="L33" s="496" t="s">
        <v>193</v>
      </c>
      <c r="M33" s="497"/>
      <c r="O33" s="83" t="b">
        <f>OR('C4_D Termine_Kom'!R16:'C4_D Termine_Kom'!R282)</f>
        <v>1</v>
      </c>
      <c r="R33" s="88"/>
    </row>
    <row r="34" spans="2:21" ht="22.7" customHeight="1">
      <c r="B34" s="483"/>
      <c r="C34" s="486" t="s">
        <v>1</v>
      </c>
      <c r="D34" s="488"/>
      <c r="E34" s="487"/>
      <c r="F34" s="494"/>
      <c r="G34" s="492"/>
      <c r="H34" s="196"/>
      <c r="I34" s="165"/>
      <c r="J34" s="165"/>
      <c r="K34" s="165"/>
      <c r="L34" s="496" t="s">
        <v>194</v>
      </c>
      <c r="M34" s="497"/>
      <c r="O34" s="83" t="b">
        <f>OR('C4_D Termine_Kom'!S16:'C4_D Termine_Kom'!S282)</f>
        <v>1</v>
      </c>
      <c r="R34" s="88"/>
    </row>
    <row r="35" spans="2:21" ht="22.7" customHeight="1">
      <c r="B35" s="480"/>
      <c r="C35" s="482" t="s">
        <v>1</v>
      </c>
      <c r="D35" s="485"/>
      <c r="E35" s="485"/>
      <c r="F35" s="489"/>
      <c r="G35" s="495"/>
      <c r="H35" s="196"/>
      <c r="I35" s="165"/>
      <c r="J35" s="165"/>
      <c r="K35" s="165"/>
      <c r="L35" s="496" t="s">
        <v>195</v>
      </c>
      <c r="M35" s="497"/>
      <c r="O35" s="83" t="b">
        <f>OR('C4_D Termine_Kom'!T16:'C4_D Termine_Kom'!T282)</f>
        <v>1</v>
      </c>
      <c r="R35" s="88"/>
    </row>
    <row r="36" spans="2:21" ht="7.5" customHeight="1" thickBot="1">
      <c r="B36" s="199"/>
      <c r="C36" s="343"/>
      <c r="D36" s="84"/>
      <c r="E36" s="84"/>
      <c r="F36" s="84"/>
      <c r="G36" s="84"/>
      <c r="H36" s="84"/>
      <c r="I36" s="85"/>
      <c r="J36" s="85"/>
      <c r="K36" s="85"/>
      <c r="L36" s="200"/>
      <c r="M36" s="91"/>
      <c r="O36" s="83"/>
    </row>
    <row r="37" spans="2:21" ht="22.7" customHeight="1" thickBot="1">
      <c r="B37" s="194"/>
      <c r="C37" s="345" t="s">
        <v>1</v>
      </c>
      <c r="D37" s="195"/>
      <c r="E37" s="195"/>
      <c r="F37" s="195"/>
      <c r="G37" s="196"/>
      <c r="H37" s="196"/>
      <c r="I37" s="165"/>
      <c r="J37" s="165"/>
      <c r="K37" s="165"/>
      <c r="L37" s="197" t="s">
        <v>784</v>
      </c>
      <c r="M37" s="198">
        <f>IF(Projektgrundlagen!$I$24,SUMIF(O30:O35,TRUE,M30:M35),0)</f>
        <v>0</v>
      </c>
    </row>
    <row r="38" spans="2:21" ht="16.5">
      <c r="B38" s="199"/>
      <c r="C38" s="343"/>
      <c r="D38" s="84"/>
      <c r="E38" s="84"/>
      <c r="F38" s="84"/>
      <c r="G38" s="84"/>
      <c r="H38" s="84"/>
      <c r="I38" s="85"/>
      <c r="J38" s="85"/>
      <c r="K38" s="85"/>
      <c r="L38" s="200"/>
      <c r="M38" s="91"/>
    </row>
    <row r="39" spans="2:21" ht="22.5" customHeight="1">
      <c r="B39" s="509"/>
      <c r="C39" s="510"/>
      <c r="D39" s="511"/>
      <c r="E39" s="511"/>
      <c r="F39" s="511"/>
      <c r="G39" s="512"/>
      <c r="H39" s="528" t="s">
        <v>134</v>
      </c>
      <c r="I39" s="479" t="s">
        <v>977</v>
      </c>
      <c r="J39" s="465"/>
      <c r="K39" s="465"/>
      <c r="L39" s="434"/>
      <c r="M39" s="193"/>
      <c r="N39" s="89"/>
      <c r="P39" s="505"/>
      <c r="Q39" s="505"/>
      <c r="R39" s="505"/>
      <c r="S39" s="505"/>
      <c r="T39" s="505"/>
    </row>
    <row r="40" spans="2:21" ht="16.5">
      <c r="B40" s="594"/>
      <c r="C40" s="595"/>
      <c r="D40" s="595"/>
      <c r="E40" s="595"/>
      <c r="F40" s="595"/>
      <c r="G40" s="595"/>
      <c r="H40" s="559">
        <v>1</v>
      </c>
      <c r="I40" s="692" t="s">
        <v>695</v>
      </c>
      <c r="J40" s="692"/>
      <c r="K40" s="692"/>
      <c r="L40" s="759"/>
      <c r="M40" s="478"/>
      <c r="N40" s="89"/>
      <c r="P40" s="505"/>
      <c r="Q40" s="505"/>
      <c r="R40" s="505"/>
      <c r="S40" s="505"/>
      <c r="T40" s="505"/>
    </row>
    <row r="41" spans="2:21" ht="16.5">
      <c r="B41" s="70"/>
      <c r="C41" s="477"/>
      <c r="D41" s="473"/>
      <c r="E41" s="473"/>
      <c r="F41" s="473"/>
      <c r="G41" s="474"/>
      <c r="H41" s="166"/>
      <c r="I41" s="760" t="s">
        <v>984</v>
      </c>
      <c r="J41" s="760"/>
      <c r="K41" s="760"/>
      <c r="L41" s="760"/>
      <c r="M41" s="478"/>
      <c r="N41" s="89"/>
      <c r="P41" s="505"/>
      <c r="Q41" s="505"/>
      <c r="R41" s="505"/>
      <c r="S41" s="505"/>
      <c r="T41" s="505"/>
    </row>
    <row r="42" spans="2:21" ht="16.5">
      <c r="B42" s="602"/>
      <c r="C42" s="603"/>
      <c r="D42" s="604"/>
      <c r="E42" s="604"/>
      <c r="F42" s="604"/>
      <c r="G42" s="605"/>
      <c r="H42" s="527">
        <v>2</v>
      </c>
      <c r="I42" s="674" t="s">
        <v>696</v>
      </c>
      <c r="J42" s="674"/>
      <c r="K42" s="674"/>
      <c r="L42" s="749"/>
      <c r="M42" s="584"/>
      <c r="N42" s="89"/>
      <c r="P42" s="505"/>
      <c r="Q42" s="505"/>
      <c r="R42" s="505"/>
      <c r="S42" s="505"/>
      <c r="T42" s="505"/>
      <c r="U42" s="505"/>
    </row>
    <row r="43" spans="2:21" ht="16.5">
      <c r="B43" s="70"/>
      <c r="C43" s="477"/>
      <c r="D43" s="473"/>
      <c r="E43" s="473"/>
      <c r="F43" s="473"/>
      <c r="G43" s="474"/>
      <c r="H43" s="166"/>
      <c r="I43" s="760" t="s">
        <v>984</v>
      </c>
      <c r="J43" s="760"/>
      <c r="K43" s="760"/>
      <c r="L43" s="760"/>
      <c r="M43" s="478"/>
      <c r="N43" s="89"/>
      <c r="P43" s="505"/>
      <c r="Q43" s="505"/>
      <c r="R43" s="505"/>
      <c r="S43" s="505"/>
      <c r="T43" s="505"/>
      <c r="U43" s="505"/>
    </row>
    <row r="44" spans="2:21" ht="16.5">
      <c r="B44" s="602"/>
      <c r="C44" s="603"/>
      <c r="D44" s="604"/>
      <c r="E44" s="604"/>
      <c r="F44" s="604"/>
      <c r="G44" s="605"/>
      <c r="H44" s="527">
        <v>3</v>
      </c>
      <c r="I44" s="674" t="s">
        <v>697</v>
      </c>
      <c r="J44" s="674"/>
      <c r="K44" s="674"/>
      <c r="L44" s="749"/>
      <c r="M44" s="584"/>
      <c r="N44" s="89"/>
      <c r="P44" s="505"/>
      <c r="Q44" s="505"/>
      <c r="R44" s="505"/>
      <c r="S44" s="505"/>
      <c r="T44" s="505"/>
      <c r="U44" s="505"/>
    </row>
    <row r="45" spans="2:21" ht="16.5">
      <c r="B45" s="70"/>
      <c r="C45" s="477"/>
      <c r="D45" s="473"/>
      <c r="E45" s="473"/>
      <c r="F45" s="473"/>
      <c r="G45" s="474"/>
      <c r="H45" s="166"/>
      <c r="I45" s="758"/>
      <c r="J45" s="758"/>
      <c r="K45" s="758"/>
      <c r="L45" s="758"/>
      <c r="M45" s="478"/>
      <c r="N45" s="89"/>
      <c r="P45" s="505"/>
      <c r="Q45" s="505"/>
      <c r="R45" s="505"/>
      <c r="S45" s="505"/>
      <c r="T45" s="505"/>
      <c r="U45" s="505"/>
    </row>
    <row r="46" spans="2:21" ht="16.5">
      <c r="B46" s="526"/>
      <c r="C46" s="517"/>
      <c r="D46" s="518"/>
      <c r="E46" s="518"/>
      <c r="F46" s="518"/>
      <c r="G46" s="519"/>
      <c r="H46" s="454"/>
      <c r="I46" s="746"/>
      <c r="J46" s="746"/>
      <c r="K46" s="746"/>
      <c r="L46" s="746"/>
      <c r="M46" s="523"/>
      <c r="N46" s="89"/>
      <c r="O46" s="505" t="b">
        <v>0</v>
      </c>
      <c r="P46" s="505"/>
      <c r="Q46" s="505"/>
      <c r="R46" s="505"/>
      <c r="S46" s="505"/>
      <c r="T46" s="505"/>
      <c r="U46" s="505"/>
    </row>
    <row r="47" spans="2:21" ht="16.5">
      <c r="B47" s="520"/>
      <c r="C47" s="477"/>
      <c r="D47" s="473"/>
      <c r="E47" s="473"/>
      <c r="F47" s="473"/>
      <c r="G47" s="474"/>
      <c r="H47" s="166"/>
      <c r="I47" s="747"/>
      <c r="J47" s="747"/>
      <c r="K47" s="747"/>
      <c r="L47" s="748"/>
      <c r="M47" s="478"/>
      <c r="N47" s="89"/>
      <c r="P47" s="505"/>
      <c r="Q47" s="505"/>
      <c r="R47" s="505"/>
      <c r="S47" s="505"/>
      <c r="T47" s="505"/>
      <c r="U47" s="505"/>
    </row>
    <row r="48" spans="2:21" ht="16.5">
      <c r="B48" s="70"/>
      <c r="C48" s="39"/>
      <c r="D48" s="521"/>
      <c r="E48" s="518"/>
      <c r="F48" s="518"/>
      <c r="G48" s="519"/>
      <c r="H48" s="582" t="s">
        <v>980</v>
      </c>
      <c r="I48" s="746"/>
      <c r="J48" s="746"/>
      <c r="K48" s="746"/>
      <c r="L48" s="746"/>
      <c r="M48" s="523"/>
      <c r="N48" s="89"/>
      <c r="P48" s="505" t="b">
        <v>0</v>
      </c>
      <c r="Q48" s="505"/>
      <c r="R48" s="505"/>
      <c r="S48" s="505"/>
      <c r="T48" s="505"/>
      <c r="U48" s="505"/>
    </row>
    <row r="49" spans="2:21" ht="16.5">
      <c r="B49" s="520"/>
      <c r="C49" s="477"/>
      <c r="D49" s="522"/>
      <c r="E49" s="473"/>
      <c r="F49" s="473"/>
      <c r="G49" s="474"/>
      <c r="H49" s="166"/>
      <c r="I49" s="747"/>
      <c r="J49" s="747"/>
      <c r="K49" s="747"/>
      <c r="L49" s="748"/>
      <c r="M49" s="478"/>
      <c r="N49" s="89"/>
      <c r="P49" s="505"/>
      <c r="Q49" s="505"/>
      <c r="R49" s="505"/>
      <c r="S49" s="505"/>
      <c r="T49" s="505"/>
      <c r="U49" s="505"/>
    </row>
    <row r="50" spans="2:21" ht="16.5">
      <c r="B50" s="70"/>
      <c r="C50" s="477"/>
      <c r="D50" s="516"/>
      <c r="E50" s="521"/>
      <c r="F50" s="518"/>
      <c r="G50" s="519"/>
      <c r="H50" s="581" t="s">
        <v>979</v>
      </c>
      <c r="I50" s="746"/>
      <c r="J50" s="746"/>
      <c r="K50" s="746"/>
      <c r="L50" s="746"/>
      <c r="M50" s="523"/>
      <c r="N50" s="89"/>
      <c r="P50" s="505"/>
      <c r="Q50" s="505" t="b">
        <v>0</v>
      </c>
      <c r="R50" s="505"/>
      <c r="S50" s="505"/>
      <c r="T50" s="505"/>
      <c r="U50" s="505"/>
    </row>
    <row r="51" spans="2:21" ht="16.5">
      <c r="B51" s="520"/>
      <c r="C51" s="477"/>
      <c r="D51" s="473"/>
      <c r="E51" s="473"/>
      <c r="F51" s="473"/>
      <c r="G51" s="474"/>
      <c r="H51" s="166"/>
      <c r="I51" s="747"/>
      <c r="J51" s="747"/>
      <c r="K51" s="747"/>
      <c r="L51" s="748"/>
      <c r="M51" s="478"/>
      <c r="N51" s="89"/>
      <c r="P51" s="505"/>
      <c r="Q51" s="505"/>
      <c r="R51" s="505"/>
      <c r="S51" s="505"/>
      <c r="T51" s="505"/>
      <c r="U51" s="505"/>
    </row>
    <row r="52" spans="2:21" ht="16.5">
      <c r="B52" s="70"/>
      <c r="C52" s="477"/>
      <c r="D52" s="524"/>
      <c r="E52" s="39"/>
      <c r="F52" s="518"/>
      <c r="G52" s="519"/>
      <c r="H52" s="582" t="s">
        <v>981</v>
      </c>
      <c r="I52" s="746" t="s">
        <v>1641</v>
      </c>
      <c r="J52" s="746"/>
      <c r="K52" s="746"/>
      <c r="L52" s="746"/>
      <c r="M52" s="523"/>
      <c r="N52" s="89"/>
      <c r="P52" s="505"/>
      <c r="Q52" s="505"/>
      <c r="R52" s="505" t="b">
        <v>0</v>
      </c>
      <c r="S52" s="505"/>
      <c r="T52" s="505"/>
      <c r="U52" s="505"/>
    </row>
    <row r="53" spans="2:21" ht="16.5">
      <c r="B53" s="520"/>
      <c r="C53" s="477"/>
      <c r="D53" s="473"/>
      <c r="E53" s="473"/>
      <c r="F53" s="473"/>
      <c r="G53" s="474"/>
      <c r="H53" s="166"/>
      <c r="I53" s="747" t="s">
        <v>1642</v>
      </c>
      <c r="J53" s="747"/>
      <c r="K53" s="747"/>
      <c r="L53" s="748"/>
      <c r="M53" s="478"/>
      <c r="N53" s="89"/>
      <c r="P53" s="505"/>
      <c r="Q53" s="505"/>
      <c r="R53" s="505"/>
      <c r="S53" s="505"/>
      <c r="T53" s="505"/>
      <c r="U53" s="505"/>
    </row>
    <row r="54" spans="2:21" ht="16.5">
      <c r="B54" s="520"/>
      <c r="C54" s="525"/>
      <c r="D54" s="473"/>
      <c r="E54" s="524"/>
      <c r="F54" s="526"/>
      <c r="G54" s="519"/>
      <c r="H54" s="454"/>
      <c r="I54" s="746"/>
      <c r="J54" s="746"/>
      <c r="K54" s="746"/>
      <c r="L54" s="746"/>
      <c r="M54" s="523"/>
      <c r="N54" s="89"/>
      <c r="P54" s="505"/>
      <c r="Q54" s="505"/>
      <c r="R54" s="505"/>
      <c r="S54" s="505" t="b">
        <v>0</v>
      </c>
      <c r="T54" s="505"/>
      <c r="U54" s="505"/>
    </row>
    <row r="55" spans="2:21" ht="16.5">
      <c r="B55" s="520"/>
      <c r="C55" s="477"/>
      <c r="D55" s="473"/>
      <c r="E55" s="473"/>
      <c r="F55" s="473"/>
      <c r="G55" s="474"/>
      <c r="H55" s="166"/>
      <c r="I55" s="747"/>
      <c r="J55" s="747"/>
      <c r="K55" s="747"/>
      <c r="L55" s="748"/>
      <c r="M55" s="478"/>
      <c r="N55" s="89"/>
      <c r="P55" s="505"/>
      <c r="Q55" s="505"/>
      <c r="R55" s="505"/>
      <c r="S55" s="505"/>
      <c r="T55" s="505"/>
      <c r="U55" s="505"/>
    </row>
    <row r="56" spans="2:21" ht="16.5">
      <c r="B56" s="70"/>
      <c r="C56" s="477"/>
      <c r="D56" s="473"/>
      <c r="E56" s="473"/>
      <c r="F56" s="83"/>
      <c r="G56" s="526"/>
      <c r="H56" s="454"/>
      <c r="I56" s="746"/>
      <c r="J56" s="746"/>
      <c r="K56" s="746"/>
      <c r="L56" s="746"/>
      <c r="M56" s="523"/>
      <c r="N56" s="89"/>
      <c r="P56" s="505"/>
      <c r="Q56" s="505"/>
      <c r="R56" s="505"/>
      <c r="S56" s="505"/>
      <c r="T56" s="505" t="b">
        <v>0</v>
      </c>
      <c r="U56" s="505"/>
    </row>
    <row r="57" spans="2:21" ht="16.5">
      <c r="B57" s="70"/>
      <c r="C57" s="477"/>
      <c r="D57" s="473"/>
      <c r="E57" s="473"/>
      <c r="F57" s="473"/>
      <c r="G57" s="474"/>
      <c r="H57" s="166"/>
      <c r="I57" s="747"/>
      <c r="J57" s="747"/>
      <c r="K57" s="747"/>
      <c r="L57" s="748"/>
      <c r="M57" s="478"/>
      <c r="N57" s="89"/>
      <c r="P57" s="505"/>
      <c r="Q57" s="505"/>
      <c r="R57" s="505"/>
      <c r="S57" s="505"/>
      <c r="T57" s="505"/>
      <c r="U57" s="505"/>
    </row>
    <row r="58" spans="2:21" ht="16.5">
      <c r="B58" s="602"/>
      <c r="C58" s="603"/>
      <c r="D58" s="604"/>
      <c r="E58" s="604"/>
      <c r="F58" s="604"/>
      <c r="G58" s="605"/>
      <c r="H58" s="527">
        <v>4</v>
      </c>
      <c r="I58" s="674" t="s">
        <v>1216</v>
      </c>
      <c r="J58" s="674"/>
      <c r="K58" s="674"/>
      <c r="L58" s="749"/>
      <c r="M58" s="584"/>
      <c r="N58" s="89"/>
      <c r="P58" s="505"/>
      <c r="Q58" s="505"/>
      <c r="R58" s="505"/>
      <c r="S58" s="505"/>
      <c r="T58" s="505"/>
      <c r="U58" s="505"/>
    </row>
    <row r="59" spans="2:21" ht="117.75" customHeight="1">
      <c r="B59" s="70"/>
      <c r="C59" s="477"/>
      <c r="D59" s="473"/>
      <c r="E59" s="473"/>
      <c r="F59" s="473"/>
      <c r="G59" s="474"/>
      <c r="H59" s="166"/>
      <c r="I59" s="758" t="s">
        <v>1217</v>
      </c>
      <c r="J59" s="758"/>
      <c r="K59" s="758"/>
      <c r="L59" s="758"/>
      <c r="M59" s="478"/>
      <c r="N59" s="89"/>
      <c r="P59" s="505"/>
      <c r="Q59" s="505"/>
      <c r="R59" s="505"/>
      <c r="S59" s="505"/>
      <c r="T59" s="505"/>
      <c r="U59" s="505"/>
    </row>
    <row r="60" spans="2:21" ht="16.5">
      <c r="B60" s="526"/>
      <c r="C60" s="517"/>
      <c r="D60" s="518"/>
      <c r="E60" s="518"/>
      <c r="F60" s="518"/>
      <c r="G60" s="519"/>
      <c r="H60" s="454"/>
      <c r="I60" s="746"/>
      <c r="J60" s="746"/>
      <c r="K60" s="746"/>
      <c r="L60" s="746"/>
      <c r="M60" s="523"/>
      <c r="N60" s="89"/>
      <c r="O60" s="505" t="b">
        <v>0</v>
      </c>
      <c r="P60" s="505"/>
      <c r="Q60" s="505"/>
      <c r="R60" s="505"/>
      <c r="S60" s="505"/>
      <c r="T60" s="505"/>
      <c r="U60" s="505"/>
    </row>
    <row r="61" spans="2:21" ht="16.5">
      <c r="B61" s="520"/>
      <c r="C61" s="477"/>
      <c r="D61" s="473"/>
      <c r="E61" s="473"/>
      <c r="F61" s="473"/>
      <c r="G61" s="474"/>
      <c r="H61" s="166"/>
      <c r="I61" s="747"/>
      <c r="J61" s="747"/>
      <c r="K61" s="747"/>
      <c r="L61" s="748"/>
      <c r="M61" s="478"/>
      <c r="N61" s="89"/>
      <c r="P61" s="505"/>
      <c r="Q61" s="505"/>
      <c r="R61" s="505"/>
      <c r="S61" s="505"/>
      <c r="T61" s="505"/>
      <c r="U61" s="505"/>
    </row>
    <row r="62" spans="2:21" ht="16.5">
      <c r="B62" s="70"/>
      <c r="C62" s="526"/>
      <c r="D62" s="521"/>
      <c r="E62" s="518"/>
      <c r="F62" s="518"/>
      <c r="G62" s="519"/>
      <c r="H62" s="454"/>
      <c r="I62" s="746"/>
      <c r="J62" s="746"/>
      <c r="K62" s="746"/>
      <c r="L62" s="746"/>
      <c r="M62" s="523"/>
      <c r="N62" s="89"/>
      <c r="P62" s="505" t="b">
        <v>0</v>
      </c>
      <c r="Q62" s="505"/>
      <c r="R62" s="505"/>
      <c r="S62" s="505"/>
      <c r="T62" s="505"/>
      <c r="U62" s="505"/>
    </row>
    <row r="63" spans="2:21" ht="16.5">
      <c r="B63" s="520"/>
      <c r="C63" s="477"/>
      <c r="D63" s="522"/>
      <c r="E63" s="473"/>
      <c r="F63" s="473"/>
      <c r="G63" s="474"/>
      <c r="H63" s="166"/>
      <c r="I63" s="747"/>
      <c r="J63" s="747"/>
      <c r="K63" s="747"/>
      <c r="L63" s="748"/>
      <c r="M63" s="478"/>
      <c r="N63" s="89"/>
      <c r="P63" s="505"/>
      <c r="Q63" s="505"/>
      <c r="R63" s="505"/>
      <c r="S63" s="505"/>
      <c r="T63" s="505"/>
      <c r="U63" s="505"/>
    </row>
    <row r="64" spans="2:21" ht="16.5">
      <c r="B64" s="70"/>
      <c r="C64" s="477"/>
      <c r="D64" s="576"/>
      <c r="E64" s="521"/>
      <c r="F64" s="518"/>
      <c r="G64" s="519"/>
      <c r="H64" s="454"/>
      <c r="I64" s="746"/>
      <c r="J64" s="746"/>
      <c r="K64" s="746"/>
      <c r="L64" s="746"/>
      <c r="M64" s="523"/>
      <c r="N64" s="89"/>
      <c r="P64" s="505"/>
      <c r="Q64" s="505" t="b">
        <v>0</v>
      </c>
      <c r="R64" s="505"/>
      <c r="S64" s="505"/>
      <c r="T64" s="505"/>
      <c r="U64" s="505"/>
    </row>
    <row r="65" spans="2:21" ht="16.5">
      <c r="B65" s="520"/>
      <c r="C65" s="477"/>
      <c r="D65" s="473"/>
      <c r="E65" s="473"/>
      <c r="F65" s="473"/>
      <c r="G65" s="474"/>
      <c r="H65" s="166"/>
      <c r="I65" s="747"/>
      <c r="J65" s="747"/>
      <c r="K65" s="747"/>
      <c r="L65" s="748"/>
      <c r="M65" s="478"/>
      <c r="N65" s="89"/>
      <c r="P65" s="505"/>
      <c r="Q65" s="505"/>
      <c r="R65" s="505"/>
      <c r="S65" s="505"/>
      <c r="T65" s="505"/>
      <c r="U65" s="505"/>
    </row>
    <row r="66" spans="2:21" ht="16.5">
      <c r="B66" s="70"/>
      <c r="C66" s="477"/>
      <c r="D66" s="524"/>
      <c r="E66" s="526"/>
      <c r="F66" s="518"/>
      <c r="G66" s="519"/>
      <c r="H66" s="454"/>
      <c r="I66" s="746"/>
      <c r="J66" s="746"/>
      <c r="K66" s="746"/>
      <c r="L66" s="746"/>
      <c r="M66" s="523"/>
      <c r="N66" s="89"/>
      <c r="P66" s="505"/>
      <c r="Q66" s="505"/>
      <c r="R66" s="505" t="b">
        <v>0</v>
      </c>
      <c r="S66" s="505"/>
      <c r="T66" s="505"/>
      <c r="U66" s="505"/>
    </row>
    <row r="67" spans="2:21" ht="16.5">
      <c r="B67" s="520"/>
      <c r="C67" s="477"/>
      <c r="D67" s="473"/>
      <c r="E67" s="473"/>
      <c r="F67" s="473"/>
      <c r="G67" s="474"/>
      <c r="H67" s="166"/>
      <c r="I67" s="747"/>
      <c r="J67" s="747"/>
      <c r="K67" s="747"/>
      <c r="L67" s="748"/>
      <c r="M67" s="478"/>
      <c r="N67" s="89"/>
      <c r="P67" s="505"/>
      <c r="Q67" s="505"/>
      <c r="R67" s="505"/>
      <c r="S67" s="505"/>
      <c r="T67" s="505"/>
      <c r="U67" s="505"/>
    </row>
    <row r="68" spans="2:21" ht="16.5">
      <c r="B68" s="520"/>
      <c r="C68" s="525"/>
      <c r="D68" s="473"/>
      <c r="E68" s="524"/>
      <c r="F68" s="526"/>
      <c r="G68" s="519"/>
      <c r="H68" s="454"/>
      <c r="I68" s="746"/>
      <c r="J68" s="746"/>
      <c r="K68" s="746"/>
      <c r="L68" s="746"/>
      <c r="M68" s="523"/>
      <c r="N68" s="89"/>
      <c r="P68" s="505"/>
      <c r="Q68" s="505"/>
      <c r="R68" s="505"/>
      <c r="S68" s="505" t="b">
        <v>0</v>
      </c>
      <c r="T68" s="505"/>
      <c r="U68" s="505"/>
    </row>
    <row r="69" spans="2:21" ht="16.5">
      <c r="B69" s="520"/>
      <c r="C69" s="477"/>
      <c r="D69" s="473"/>
      <c r="E69" s="473"/>
      <c r="F69" s="473"/>
      <c r="G69" s="474"/>
      <c r="H69" s="166"/>
      <c r="I69" s="747"/>
      <c r="J69" s="747"/>
      <c r="K69" s="747"/>
      <c r="L69" s="748"/>
      <c r="M69" s="478"/>
      <c r="N69" s="89"/>
      <c r="P69" s="505"/>
      <c r="Q69" s="505"/>
      <c r="R69" s="505"/>
      <c r="S69" s="505"/>
      <c r="T69" s="505"/>
      <c r="U69" s="505"/>
    </row>
    <row r="70" spans="2:21" ht="16.5">
      <c r="B70" s="70"/>
      <c r="C70" s="477"/>
      <c r="D70" s="473"/>
      <c r="E70" s="473"/>
      <c r="F70" s="83"/>
      <c r="G70" s="39"/>
      <c r="H70" s="582" t="s">
        <v>983</v>
      </c>
      <c r="I70" s="746" t="s">
        <v>1643</v>
      </c>
      <c r="J70" s="746"/>
      <c r="K70" s="746"/>
      <c r="L70" s="746"/>
      <c r="M70" s="523"/>
      <c r="N70" s="89"/>
      <c r="P70" s="505"/>
      <c r="Q70" s="505"/>
      <c r="R70" s="505"/>
      <c r="S70" s="505"/>
      <c r="T70" s="505" t="b">
        <v>0</v>
      </c>
      <c r="U70" s="505"/>
    </row>
    <row r="71" spans="2:21" ht="16.5">
      <c r="B71" s="70"/>
      <c r="C71" s="477"/>
      <c r="D71" s="473"/>
      <c r="E71" s="473"/>
      <c r="F71" s="473"/>
      <c r="G71" s="474"/>
      <c r="H71" s="166"/>
      <c r="I71" s="747"/>
      <c r="J71" s="747"/>
      <c r="K71" s="747"/>
      <c r="L71" s="748"/>
      <c r="M71" s="478"/>
      <c r="N71" s="89"/>
      <c r="P71" s="505"/>
      <c r="Q71" s="505"/>
      <c r="R71" s="505"/>
      <c r="S71" s="505"/>
      <c r="T71" s="505"/>
      <c r="U71" s="505"/>
    </row>
    <row r="72" spans="2:21" ht="16.5">
      <c r="B72" s="602"/>
      <c r="C72" s="603"/>
      <c r="D72" s="604"/>
      <c r="E72" s="604"/>
      <c r="F72" s="604"/>
      <c r="G72" s="605"/>
      <c r="H72" s="527">
        <v>5</v>
      </c>
      <c r="I72" s="746"/>
      <c r="J72" s="746"/>
      <c r="K72" s="746"/>
      <c r="L72" s="762"/>
      <c r="M72" s="584"/>
      <c r="N72" s="89"/>
      <c r="P72" s="505"/>
      <c r="Q72" s="505"/>
      <c r="R72" s="505"/>
      <c r="S72" s="505"/>
      <c r="T72" s="505"/>
      <c r="U72" s="505"/>
    </row>
    <row r="73" spans="2:21" ht="16.5">
      <c r="B73" s="70"/>
      <c r="C73" s="477"/>
      <c r="D73" s="473"/>
      <c r="E73" s="473"/>
      <c r="F73" s="473"/>
      <c r="G73" s="474"/>
      <c r="H73" s="166"/>
      <c r="I73" s="756"/>
      <c r="J73" s="756"/>
      <c r="K73" s="756"/>
      <c r="L73" s="757"/>
      <c r="M73" s="478"/>
      <c r="N73" s="89"/>
      <c r="P73" s="505"/>
      <c r="Q73" s="505"/>
      <c r="R73" s="505"/>
      <c r="S73" s="505"/>
      <c r="T73" s="505"/>
      <c r="U73" s="505"/>
    </row>
    <row r="74" spans="2:21" ht="16.5">
      <c r="B74" s="39"/>
      <c r="C74" s="517"/>
      <c r="D74" s="518"/>
      <c r="E74" s="518"/>
      <c r="F74" s="518"/>
      <c r="G74" s="519"/>
      <c r="H74" s="582" t="s">
        <v>978</v>
      </c>
      <c r="I74" s="746"/>
      <c r="J74" s="746"/>
      <c r="K74" s="746"/>
      <c r="L74" s="746"/>
      <c r="M74" s="523"/>
      <c r="N74" s="89"/>
      <c r="O74" s="505" t="b">
        <v>0</v>
      </c>
      <c r="P74" s="505"/>
      <c r="Q74" s="505"/>
      <c r="R74" s="505"/>
      <c r="S74" s="505"/>
      <c r="T74" s="505"/>
      <c r="U74" s="505"/>
    </row>
    <row r="75" spans="2:21" ht="16.5">
      <c r="B75" s="520"/>
      <c r="C75" s="477"/>
      <c r="D75" s="473"/>
      <c r="E75" s="473"/>
      <c r="F75" s="473"/>
      <c r="G75" s="474"/>
      <c r="H75" s="166"/>
      <c r="I75" s="747"/>
      <c r="J75" s="747"/>
      <c r="K75" s="747"/>
      <c r="L75" s="748"/>
      <c r="M75" s="478"/>
      <c r="N75" s="89"/>
      <c r="P75" s="505"/>
      <c r="Q75" s="505"/>
      <c r="R75" s="505"/>
      <c r="S75" s="505"/>
      <c r="T75" s="505"/>
      <c r="U75" s="505"/>
    </row>
    <row r="76" spans="2:21" ht="16.5">
      <c r="B76" s="70"/>
      <c r="C76" s="39"/>
      <c r="D76" s="521"/>
      <c r="E76" s="518"/>
      <c r="F76" s="518"/>
      <c r="G76" s="519"/>
      <c r="H76" s="582" t="s">
        <v>980</v>
      </c>
      <c r="I76" s="746"/>
      <c r="J76" s="746"/>
      <c r="K76" s="746"/>
      <c r="L76" s="746"/>
      <c r="M76" s="523"/>
      <c r="N76" s="89"/>
      <c r="P76" s="505" t="b">
        <v>0</v>
      </c>
      <c r="Q76" s="505"/>
      <c r="R76" s="505"/>
      <c r="S76" s="505"/>
      <c r="T76" s="505"/>
      <c r="U76" s="505"/>
    </row>
    <row r="77" spans="2:21" ht="16.5">
      <c r="B77" s="520"/>
      <c r="C77" s="477"/>
      <c r="D77" s="522"/>
      <c r="E77" s="473"/>
      <c r="F77" s="473"/>
      <c r="G77" s="474"/>
      <c r="H77" s="166"/>
      <c r="I77" s="747"/>
      <c r="J77" s="747"/>
      <c r="K77" s="747"/>
      <c r="L77" s="748"/>
      <c r="M77" s="478"/>
      <c r="N77" s="89"/>
      <c r="P77" s="505"/>
      <c r="Q77" s="505"/>
      <c r="R77" s="505"/>
      <c r="S77" s="505"/>
      <c r="T77" s="505"/>
      <c r="U77" s="505"/>
    </row>
    <row r="78" spans="2:21" ht="16.5">
      <c r="B78" s="70"/>
      <c r="C78" s="477"/>
      <c r="D78" s="516"/>
      <c r="E78" s="521"/>
      <c r="F78" s="518"/>
      <c r="G78" s="519"/>
      <c r="H78" s="581" t="s">
        <v>979</v>
      </c>
      <c r="I78" s="746"/>
      <c r="J78" s="746"/>
      <c r="K78" s="746"/>
      <c r="L78" s="746"/>
      <c r="M78" s="523"/>
      <c r="N78" s="89"/>
      <c r="P78" s="505"/>
      <c r="Q78" s="505" t="b">
        <v>0</v>
      </c>
      <c r="R78" s="505"/>
      <c r="S78" s="505"/>
      <c r="T78" s="505"/>
      <c r="U78" s="505"/>
    </row>
    <row r="79" spans="2:21" ht="16.5">
      <c r="B79" s="520"/>
      <c r="C79" s="477"/>
      <c r="D79" s="473"/>
      <c r="E79" s="473"/>
      <c r="F79" s="473"/>
      <c r="G79" s="474"/>
      <c r="H79" s="166"/>
      <c r="I79" s="747"/>
      <c r="J79" s="747"/>
      <c r="K79" s="747"/>
      <c r="L79" s="748"/>
      <c r="M79" s="478"/>
      <c r="N79" s="89"/>
      <c r="P79" s="505"/>
      <c r="Q79" s="505"/>
      <c r="R79" s="505"/>
      <c r="S79" s="505"/>
      <c r="T79" s="505"/>
      <c r="U79" s="505"/>
    </row>
    <row r="80" spans="2:21" ht="16.5">
      <c r="B80" s="70"/>
      <c r="C80" s="477"/>
      <c r="D80" s="524"/>
      <c r="E80" s="39"/>
      <c r="F80" s="518"/>
      <c r="G80" s="519"/>
      <c r="H80" s="582" t="s">
        <v>981</v>
      </c>
      <c r="I80" s="746"/>
      <c r="J80" s="746"/>
      <c r="K80" s="746"/>
      <c r="L80" s="746"/>
      <c r="M80" s="523"/>
      <c r="N80" s="89"/>
      <c r="P80" s="505"/>
      <c r="Q80" s="505"/>
      <c r="R80" s="505" t="b">
        <v>0</v>
      </c>
      <c r="S80" s="505"/>
      <c r="T80" s="505"/>
      <c r="U80" s="505"/>
    </row>
    <row r="81" spans="2:21" ht="16.5">
      <c r="B81" s="520"/>
      <c r="C81" s="477"/>
      <c r="D81" s="473"/>
      <c r="E81" s="473"/>
      <c r="F81" s="473"/>
      <c r="G81" s="474"/>
      <c r="H81" s="583"/>
      <c r="I81" s="747"/>
      <c r="J81" s="747"/>
      <c r="K81" s="747"/>
      <c r="L81" s="748"/>
      <c r="M81" s="478"/>
      <c r="N81" s="89"/>
      <c r="P81" s="505"/>
      <c r="Q81" s="505"/>
      <c r="R81" s="505"/>
      <c r="S81" s="505"/>
      <c r="T81" s="505"/>
      <c r="U81" s="505"/>
    </row>
    <row r="82" spans="2:21" ht="16.5">
      <c r="B82" s="520"/>
      <c r="C82" s="525"/>
      <c r="D82" s="473"/>
      <c r="E82" s="524"/>
      <c r="F82" s="39"/>
      <c r="G82" s="519"/>
      <c r="H82" s="582" t="s">
        <v>982</v>
      </c>
      <c r="I82" s="746"/>
      <c r="J82" s="746"/>
      <c r="K82" s="746"/>
      <c r="L82" s="746"/>
      <c r="M82" s="523"/>
      <c r="N82" s="89"/>
      <c r="P82" s="505"/>
      <c r="Q82" s="505"/>
      <c r="R82" s="505"/>
      <c r="S82" s="505" t="b">
        <v>0</v>
      </c>
      <c r="T82" s="505"/>
      <c r="U82" s="505"/>
    </row>
    <row r="83" spans="2:21" ht="16.5">
      <c r="B83" s="520"/>
      <c r="C83" s="477"/>
      <c r="D83" s="473"/>
      <c r="E83" s="473"/>
      <c r="F83" s="473"/>
      <c r="G83" s="474"/>
      <c r="H83" s="583"/>
      <c r="I83" s="747"/>
      <c r="J83" s="747"/>
      <c r="K83" s="747"/>
      <c r="L83" s="748"/>
      <c r="M83" s="478"/>
      <c r="N83" s="89"/>
      <c r="P83" s="505"/>
      <c r="Q83" s="505"/>
      <c r="R83" s="505"/>
      <c r="S83" s="505"/>
      <c r="T83" s="505"/>
      <c r="U83" s="505"/>
    </row>
    <row r="84" spans="2:21" ht="16.5">
      <c r="B84" s="70"/>
      <c r="C84" s="477"/>
      <c r="D84" s="473"/>
      <c r="E84" s="473"/>
      <c r="F84" s="83"/>
      <c r="G84" s="39"/>
      <c r="H84" s="582" t="s">
        <v>983</v>
      </c>
      <c r="I84" s="746"/>
      <c r="J84" s="746"/>
      <c r="K84" s="746"/>
      <c r="L84" s="746"/>
      <c r="M84" s="523"/>
      <c r="N84" s="89"/>
      <c r="P84" s="505"/>
      <c r="Q84" s="505"/>
      <c r="R84" s="505"/>
      <c r="S84" s="505"/>
      <c r="T84" s="505" t="b">
        <v>0</v>
      </c>
      <c r="U84" s="505"/>
    </row>
    <row r="85" spans="2:21" ht="16.5">
      <c r="B85" s="70"/>
      <c r="C85" s="477"/>
      <c r="D85" s="473"/>
      <c r="E85" s="473"/>
      <c r="F85" s="473"/>
      <c r="G85" s="474"/>
      <c r="H85" s="166"/>
      <c r="I85" s="747"/>
      <c r="J85" s="747"/>
      <c r="K85" s="747"/>
      <c r="L85" s="748"/>
      <c r="M85" s="478"/>
      <c r="N85" s="89"/>
      <c r="P85" s="505"/>
      <c r="Q85" s="505"/>
      <c r="R85" s="505"/>
      <c r="S85" s="505"/>
      <c r="T85" s="505"/>
      <c r="U85" s="505"/>
    </row>
    <row r="86" spans="2:21" ht="22.7" customHeight="1">
      <c r="B86" s="194"/>
      <c r="C86" s="490" t="s">
        <v>1</v>
      </c>
      <c r="D86" s="491"/>
      <c r="E86" s="491"/>
      <c r="F86" s="491"/>
      <c r="G86" s="492"/>
      <c r="H86" s="196"/>
      <c r="I86" s="165"/>
      <c r="J86" s="165"/>
      <c r="K86" s="165"/>
      <c r="L86" s="529" t="s">
        <v>996</v>
      </c>
      <c r="M86" s="513">
        <f>SUMIF($O$39:$O$85,TRUE,$M$39:$M$85)</f>
        <v>0</v>
      </c>
      <c r="O86" s="83" t="b">
        <f>OR(O39:O85)</f>
        <v>0</v>
      </c>
      <c r="Q86" s="88"/>
      <c r="R86" s="88"/>
      <c r="S86" s="88"/>
      <c r="T86" s="88"/>
    </row>
    <row r="87" spans="2:21" ht="22.7" customHeight="1">
      <c r="B87" s="481"/>
      <c r="C87" s="493" t="s">
        <v>1</v>
      </c>
      <c r="D87" s="491"/>
      <c r="E87" s="491"/>
      <c r="F87" s="491"/>
      <c r="G87" s="492"/>
      <c r="H87" s="196"/>
      <c r="I87" s="165"/>
      <c r="J87" s="165"/>
      <c r="K87" s="165"/>
      <c r="L87" s="529" t="s">
        <v>997</v>
      </c>
      <c r="M87" s="513">
        <f>SUMIF($P$39:$P$85,TRUE,$M$39:$M$85)</f>
        <v>0</v>
      </c>
      <c r="O87" s="83" t="b">
        <f>OR(P39:P85)</f>
        <v>0</v>
      </c>
      <c r="P87" s="88"/>
    </row>
    <row r="88" spans="2:21" ht="22.7" customHeight="1">
      <c r="B88" s="483"/>
      <c r="C88" s="484" t="s">
        <v>1</v>
      </c>
      <c r="D88" s="494"/>
      <c r="E88" s="491"/>
      <c r="F88" s="491"/>
      <c r="G88" s="492"/>
      <c r="H88" s="196"/>
      <c r="I88" s="165"/>
      <c r="J88" s="165"/>
      <c r="K88" s="165"/>
      <c r="L88" s="529" t="s">
        <v>998</v>
      </c>
      <c r="M88" s="513">
        <f>SUMIF($Q$39:$Q$85,TRUE,$M$39:$M$85)</f>
        <v>0</v>
      </c>
      <c r="O88" s="83" t="b">
        <f>OR(Q39:Q85)</f>
        <v>0</v>
      </c>
    </row>
    <row r="89" spans="2:21" ht="22.7" customHeight="1">
      <c r="B89" s="483"/>
      <c r="C89" s="486" t="s">
        <v>1</v>
      </c>
      <c r="D89" s="487"/>
      <c r="E89" s="494"/>
      <c r="F89" s="491"/>
      <c r="G89" s="492"/>
      <c r="H89" s="196"/>
      <c r="I89" s="165"/>
      <c r="J89" s="165"/>
      <c r="K89" s="165"/>
      <c r="L89" s="529" t="s">
        <v>999</v>
      </c>
      <c r="M89" s="513">
        <f>SUMIF($R$39:$R$85,TRUE,$M$39:$M$85)</f>
        <v>0</v>
      </c>
      <c r="O89" s="83" t="b">
        <f>OR(R39:R85)</f>
        <v>0</v>
      </c>
    </row>
    <row r="90" spans="2:21" ht="22.7" customHeight="1">
      <c r="B90" s="483"/>
      <c r="C90" s="486" t="s">
        <v>1</v>
      </c>
      <c r="D90" s="488"/>
      <c r="E90" s="487"/>
      <c r="F90" s="494"/>
      <c r="G90" s="492"/>
      <c r="H90" s="196"/>
      <c r="I90" s="165"/>
      <c r="J90" s="165"/>
      <c r="K90" s="165"/>
      <c r="L90" s="529" t="s">
        <v>1000</v>
      </c>
      <c r="M90" s="513">
        <f>SUMIF($S$39:$S$85,TRUE,$M$39:$M$85)</f>
        <v>0</v>
      </c>
      <c r="O90" s="83" t="b">
        <f>OR(S39:S85)</f>
        <v>0</v>
      </c>
    </row>
    <row r="91" spans="2:21" ht="22.7" customHeight="1">
      <c r="B91" s="480"/>
      <c r="C91" s="482" t="s">
        <v>1</v>
      </c>
      <c r="D91" s="485"/>
      <c r="E91" s="485"/>
      <c r="F91" s="489"/>
      <c r="G91" s="495"/>
      <c r="H91" s="196"/>
      <c r="I91" s="165"/>
      <c r="J91" s="165"/>
      <c r="K91" s="165"/>
      <c r="L91" s="529" t="s">
        <v>1001</v>
      </c>
      <c r="M91" s="513">
        <f>SUMIF($T$39:$T$85,TRUE,$M$39:$M$85)</f>
        <v>0</v>
      </c>
      <c r="O91" s="83" t="b">
        <f>OR(T39:T85)</f>
        <v>0</v>
      </c>
    </row>
    <row r="92" spans="2:21" ht="7.5" customHeight="1" thickBot="1">
      <c r="B92" s="199"/>
      <c r="C92" s="343"/>
      <c r="D92" s="84"/>
      <c r="E92" s="84"/>
      <c r="F92" s="84"/>
      <c r="G92" s="84"/>
      <c r="H92" s="84"/>
      <c r="I92" s="85"/>
      <c r="J92" s="85"/>
      <c r="K92" s="85"/>
      <c r="L92" s="200"/>
      <c r="M92" s="91"/>
    </row>
    <row r="93" spans="2:21" ht="22.7" customHeight="1" thickBot="1">
      <c r="B93" s="194"/>
      <c r="C93" s="345" t="s">
        <v>1</v>
      </c>
      <c r="D93" s="195"/>
      <c r="E93" s="195"/>
      <c r="F93" s="195"/>
      <c r="G93" s="196"/>
      <c r="H93" s="196"/>
      <c r="I93" s="165"/>
      <c r="J93" s="165"/>
      <c r="K93" s="165"/>
      <c r="L93" s="197" t="s">
        <v>1215</v>
      </c>
      <c r="M93" s="198">
        <f>IF(Projektgrundlagen!$I$24,SUMIF(O86:O91,TRUE,M86:M91),0)</f>
        <v>0</v>
      </c>
    </row>
    <row r="94" spans="2:21" ht="17.25" thickBot="1">
      <c r="B94" s="80"/>
      <c r="C94" s="80"/>
      <c r="D94" s="80"/>
      <c r="E94" s="80"/>
      <c r="F94" s="80"/>
      <c r="G94" s="80"/>
      <c r="H94" s="80"/>
      <c r="I94" s="80"/>
      <c r="J94" s="80"/>
      <c r="K94" s="80"/>
      <c r="L94" s="80"/>
      <c r="M94" s="81"/>
    </row>
    <row r="95" spans="2:21" ht="30" customHeight="1" thickBot="1">
      <c r="B95" s="555"/>
      <c r="C95" s="556" t="s">
        <v>1</v>
      </c>
      <c r="D95" s="557"/>
      <c r="E95" s="557"/>
      <c r="F95" s="557"/>
      <c r="G95" s="557"/>
      <c r="H95" s="557"/>
      <c r="I95" s="553"/>
      <c r="J95" s="553"/>
      <c r="K95" s="554" t="s">
        <v>1225</v>
      </c>
      <c r="L95" s="593"/>
      <c r="M95" s="588">
        <f>IF(COUNT(M93,M37)&gt;0,SUM(M37,M93),"")</f>
        <v>0</v>
      </c>
    </row>
    <row r="96" spans="2:21" ht="12.75" customHeight="1"/>
    <row r="97" ht="12.75" hidden="1" customHeight="1"/>
    <row r="98" ht="12.75" hidden="1" customHeight="1"/>
    <row r="99" ht="12.75" hidden="1" customHeight="1"/>
    <row r="100" ht="12.75" hidden="1" customHeight="1"/>
    <row r="101" ht="12.75" hidden="1" customHeight="1"/>
    <row r="847" spans="15:17" ht="0" hidden="1" customHeight="1">
      <c r="O847" s="505" t="b">
        <v>0</v>
      </c>
      <c r="P847" s="83" t="b">
        <v>0</v>
      </c>
      <c r="Q847" s="83" t="b">
        <v>0</v>
      </c>
    </row>
  </sheetData>
  <sheetProtection sheet="1" formatRows="0"/>
  <mergeCells count="77">
    <mergeCell ref="I83:L83"/>
    <mergeCell ref="I84:L84"/>
    <mergeCell ref="I85:L85"/>
    <mergeCell ref="I77:L77"/>
    <mergeCell ref="I78:L78"/>
    <mergeCell ref="I79:L79"/>
    <mergeCell ref="I80:L80"/>
    <mergeCell ref="I81:L81"/>
    <mergeCell ref="I82:L82"/>
    <mergeCell ref="I72:L72"/>
    <mergeCell ref="I73:L73"/>
    <mergeCell ref="I74:L74"/>
    <mergeCell ref="I75:L75"/>
    <mergeCell ref="I76:L76"/>
    <mergeCell ref="I29:L29"/>
    <mergeCell ref="I53:L53"/>
    <mergeCell ref="I48:L48"/>
    <mergeCell ref="I49:L49"/>
    <mergeCell ref="I50:L50"/>
    <mergeCell ref="I51:L51"/>
    <mergeCell ref="I52:L52"/>
    <mergeCell ref="I41:L41"/>
    <mergeCell ref="I42:L42"/>
    <mergeCell ref="I43:L43"/>
    <mergeCell ref="I40:L40"/>
    <mergeCell ref="I44:L44"/>
    <mergeCell ref="I46:L46"/>
    <mergeCell ref="I47:L47"/>
    <mergeCell ref="I45:L45"/>
    <mergeCell ref="I24:L24"/>
    <mergeCell ref="I25:L25"/>
    <mergeCell ref="I26:L26"/>
    <mergeCell ref="I27:L27"/>
    <mergeCell ref="I28:L28"/>
    <mergeCell ref="N2:N8"/>
    <mergeCell ref="B3:I3"/>
    <mergeCell ref="J3:K3"/>
    <mergeCell ref="L3:M3"/>
    <mergeCell ref="B5:G5"/>
    <mergeCell ref="J5:K5"/>
    <mergeCell ref="L5:M5"/>
    <mergeCell ref="B6:G6"/>
    <mergeCell ref="I6:M6"/>
    <mergeCell ref="B7:G7"/>
    <mergeCell ref="I7:M7"/>
    <mergeCell ref="B8:G8"/>
    <mergeCell ref="I8:M8"/>
    <mergeCell ref="I22:L22"/>
    <mergeCell ref="I23:L23"/>
    <mergeCell ref="I21:L21"/>
    <mergeCell ref="B2:I2"/>
    <mergeCell ref="J2:K2"/>
    <mergeCell ref="L2:M2"/>
    <mergeCell ref="I17:L17"/>
    <mergeCell ref="I13:L13"/>
    <mergeCell ref="I16:L16"/>
    <mergeCell ref="I18:L18"/>
    <mergeCell ref="I19:L19"/>
    <mergeCell ref="I20:L20"/>
    <mergeCell ref="I54:L54"/>
    <mergeCell ref="I55:L55"/>
    <mergeCell ref="I56:L56"/>
    <mergeCell ref="I57:L57"/>
    <mergeCell ref="I58:L58"/>
    <mergeCell ref="I59:L59"/>
    <mergeCell ref="I60:L60"/>
    <mergeCell ref="I61:L61"/>
    <mergeCell ref="I62:L62"/>
    <mergeCell ref="I63:L63"/>
    <mergeCell ref="I69:L69"/>
    <mergeCell ref="I70:L70"/>
    <mergeCell ref="I71:L71"/>
    <mergeCell ref="I64:L64"/>
    <mergeCell ref="I65:L65"/>
    <mergeCell ref="I66:L66"/>
    <mergeCell ref="I67:L67"/>
    <mergeCell ref="I68:L68"/>
  </mergeCells>
  <conditionalFormatting sqref="I16">
    <cfRule type="expression" dxfId="440" priority="791">
      <formula>AND($O16,I16="")</formula>
    </cfRule>
  </conditionalFormatting>
  <conditionalFormatting sqref="I18">
    <cfRule type="expression" dxfId="438" priority="778">
      <formula>AND($O18,I18="")</formula>
    </cfRule>
  </conditionalFormatting>
  <conditionalFormatting sqref="I20">
    <cfRule type="expression" dxfId="437" priority="720">
      <formula>AND($O20,I20="")</formula>
    </cfRule>
  </conditionalFormatting>
  <conditionalFormatting sqref="I22">
    <cfRule type="expression" dxfId="436" priority="770">
      <formula>AND($O22,I22="")</formula>
    </cfRule>
  </conditionalFormatting>
  <conditionalFormatting sqref="I24">
    <cfRule type="expression" dxfId="435" priority="761">
      <formula>AND($O24,I24="")</formula>
    </cfRule>
  </conditionalFormatting>
  <conditionalFormatting sqref="I26">
    <cfRule type="expression" dxfId="434" priority="754">
      <formula>AND($O26,I26="")</formula>
    </cfRule>
  </conditionalFormatting>
  <conditionalFormatting sqref="I28">
    <cfRule type="expression" dxfId="433" priority="746">
      <formula>AND($O28,I28="")</formula>
    </cfRule>
  </conditionalFormatting>
  <conditionalFormatting sqref="I40">
    <cfRule type="expression" dxfId="432" priority="706">
      <formula>AND($O40,I40="")</formula>
    </cfRule>
  </conditionalFormatting>
  <conditionalFormatting sqref="I42">
    <cfRule type="expression" dxfId="430" priority="698">
      <formula>AND($O42,I42="")</formula>
    </cfRule>
  </conditionalFormatting>
  <conditionalFormatting sqref="I44">
    <cfRule type="expression" dxfId="429" priority="695">
      <formula>AND($O44,I44="")</formula>
    </cfRule>
  </conditionalFormatting>
  <conditionalFormatting sqref="I46">
    <cfRule type="expression" dxfId="428" priority="90">
      <formula>NOT(O46)</formula>
    </cfRule>
  </conditionalFormatting>
  <conditionalFormatting sqref="I48">
    <cfRule type="expression" dxfId="427" priority="85">
      <formula>NOT(P48)</formula>
    </cfRule>
  </conditionalFormatting>
  <conditionalFormatting sqref="I50">
    <cfRule type="expression" dxfId="426" priority="80">
      <formula>NOT(Q50)</formula>
    </cfRule>
  </conditionalFormatting>
  <conditionalFormatting sqref="I52">
    <cfRule type="expression" dxfId="425" priority="75">
      <formula>NOT(R52)</formula>
    </cfRule>
  </conditionalFormatting>
  <conditionalFormatting sqref="I54">
    <cfRule type="expression" dxfId="424" priority="70">
      <formula>NOT(S54)</formula>
    </cfRule>
  </conditionalFormatting>
  <conditionalFormatting sqref="I56">
    <cfRule type="expression" dxfId="423" priority="65">
      <formula>NOT(T56)</formula>
    </cfRule>
  </conditionalFormatting>
  <conditionalFormatting sqref="I58">
    <cfRule type="expression" dxfId="422" priority="95">
      <formula>AND($O58,I58="")</formula>
    </cfRule>
  </conditionalFormatting>
  <conditionalFormatting sqref="I60">
    <cfRule type="expression" dxfId="421" priority="60">
      <formula>NOT(O60)</formula>
    </cfRule>
  </conditionalFormatting>
  <conditionalFormatting sqref="I62">
    <cfRule type="expression" dxfId="420" priority="55">
      <formula>NOT(P62)</formula>
    </cfRule>
  </conditionalFormatting>
  <conditionalFormatting sqref="I64">
    <cfRule type="expression" dxfId="419" priority="50">
      <formula>NOT(Q64)</formula>
    </cfRule>
  </conditionalFormatting>
  <conditionalFormatting sqref="I66">
    <cfRule type="expression" dxfId="418" priority="45">
      <formula>NOT(R66)</formula>
    </cfRule>
  </conditionalFormatting>
  <conditionalFormatting sqref="I68">
    <cfRule type="expression" dxfId="417" priority="40">
      <formula>NOT(S68)</formula>
    </cfRule>
  </conditionalFormatting>
  <conditionalFormatting sqref="I70">
    <cfRule type="expression" dxfId="416" priority="35">
      <formula>NOT(T70)</formula>
    </cfRule>
  </conditionalFormatting>
  <conditionalFormatting sqref="I74">
    <cfRule type="expression" dxfId="414" priority="30">
      <formula>NOT(O74)</formula>
    </cfRule>
  </conditionalFormatting>
  <conditionalFormatting sqref="I76">
    <cfRule type="expression" dxfId="412" priority="25">
      <formula>NOT(P76)</formula>
    </cfRule>
  </conditionalFormatting>
  <conditionalFormatting sqref="I78">
    <cfRule type="expression" dxfId="411" priority="20">
      <formula>NOT(Q78)</formula>
    </cfRule>
  </conditionalFormatting>
  <conditionalFormatting sqref="I80">
    <cfRule type="expression" dxfId="410" priority="15">
      <formula>NOT(R80)</formula>
    </cfRule>
  </conditionalFormatting>
  <conditionalFormatting sqref="I82">
    <cfRule type="expression" dxfId="409" priority="10">
      <formula>NOT(S82)</formula>
    </cfRule>
  </conditionalFormatting>
  <conditionalFormatting sqref="I84">
    <cfRule type="expression" dxfId="408" priority="5">
      <formula>NOT(T84)</formula>
    </cfRule>
  </conditionalFormatting>
  <conditionalFormatting sqref="I46:L46">
    <cfRule type="expression" dxfId="407" priority="89">
      <formula>AND($O46,$I46="")</formula>
    </cfRule>
  </conditionalFormatting>
  <conditionalFormatting sqref="I47:L47">
    <cfRule type="expression" dxfId="406" priority="88">
      <formula>NOT(O46)</formula>
    </cfRule>
  </conditionalFormatting>
  <conditionalFormatting sqref="I48:L48">
    <cfRule type="expression" dxfId="405" priority="84">
      <formula>AND($P48,$I48="")</formula>
    </cfRule>
  </conditionalFormatting>
  <conditionalFormatting sqref="I49:L49">
    <cfRule type="expression" dxfId="404" priority="83">
      <formula>NOT(P48)</formula>
    </cfRule>
  </conditionalFormatting>
  <conditionalFormatting sqref="I50:L50">
    <cfRule type="expression" dxfId="403" priority="79">
      <formula>AND($Q50,$I50="")</formula>
    </cfRule>
  </conditionalFormatting>
  <conditionalFormatting sqref="I51:L51">
    <cfRule type="expression" dxfId="402" priority="78">
      <formula>NOT(Q50)</formula>
    </cfRule>
  </conditionalFormatting>
  <conditionalFormatting sqref="I52:L52">
    <cfRule type="expression" dxfId="401" priority="74">
      <formula>AND($R52,$I52="")</formula>
    </cfRule>
  </conditionalFormatting>
  <conditionalFormatting sqref="I53:L53">
    <cfRule type="expression" dxfId="400" priority="73">
      <formula>NOT(R52)</formula>
    </cfRule>
  </conditionalFormatting>
  <conditionalFormatting sqref="I54:L54">
    <cfRule type="expression" dxfId="399" priority="69">
      <formula>AND($S54,$I54="")</formula>
    </cfRule>
  </conditionalFormatting>
  <conditionalFormatting sqref="I55:L55">
    <cfRule type="expression" dxfId="398" priority="68">
      <formula>NOT(S54)</formula>
    </cfRule>
  </conditionalFormatting>
  <conditionalFormatting sqref="I56:L56">
    <cfRule type="expression" dxfId="397" priority="64">
      <formula>AND($T56,$I56="")</formula>
    </cfRule>
  </conditionalFormatting>
  <conditionalFormatting sqref="I57:L57">
    <cfRule type="expression" dxfId="396" priority="63">
      <formula>NOT(T56)</formula>
    </cfRule>
  </conditionalFormatting>
  <conditionalFormatting sqref="I60:L60">
    <cfRule type="expression" dxfId="395" priority="59">
      <formula>AND($O60,$I60="")</formula>
    </cfRule>
  </conditionalFormatting>
  <conditionalFormatting sqref="I61:L61">
    <cfRule type="expression" dxfId="394" priority="58">
      <formula>NOT(O60)</formula>
    </cfRule>
  </conditionalFormatting>
  <conditionalFormatting sqref="I62:L62">
    <cfRule type="expression" dxfId="393" priority="54">
      <formula>AND($P62,$I62="")</formula>
    </cfRule>
  </conditionalFormatting>
  <conditionalFormatting sqref="I63:L63">
    <cfRule type="expression" dxfId="392" priority="53">
      <formula>NOT(P62)</formula>
    </cfRule>
  </conditionalFormatting>
  <conditionalFormatting sqref="I64:L64">
    <cfRule type="expression" dxfId="391" priority="49">
      <formula>AND($Q64,$I64="")</formula>
    </cfRule>
  </conditionalFormatting>
  <conditionalFormatting sqref="I65:L65">
    <cfRule type="expression" dxfId="390" priority="48">
      <formula>NOT(Q64)</formula>
    </cfRule>
  </conditionalFormatting>
  <conditionalFormatting sqref="I66:L66">
    <cfRule type="expression" dxfId="389" priority="44">
      <formula>AND($R66,$I66="")</formula>
    </cfRule>
  </conditionalFormatting>
  <conditionalFormatting sqref="I67:L67">
    <cfRule type="expression" dxfId="388" priority="43">
      <formula>NOT(R66)</formula>
    </cfRule>
  </conditionalFormatting>
  <conditionalFormatting sqref="I68:L68">
    <cfRule type="expression" dxfId="387" priority="39">
      <formula>AND($S68,$I68="")</formula>
    </cfRule>
  </conditionalFormatting>
  <conditionalFormatting sqref="I69:L69">
    <cfRule type="expression" dxfId="386" priority="38">
      <formula>NOT(S68)</formula>
    </cfRule>
  </conditionalFormatting>
  <conditionalFormatting sqref="I70:L70">
    <cfRule type="expression" dxfId="385" priority="34">
      <formula>AND($T70,$I70="")</formula>
    </cfRule>
  </conditionalFormatting>
  <conditionalFormatting sqref="I71:L71">
    <cfRule type="expression" dxfId="384" priority="33">
      <formula>NOT(T70)</formula>
    </cfRule>
  </conditionalFormatting>
  <conditionalFormatting sqref="I72:L72">
    <cfRule type="expression" dxfId="383" priority="193">
      <formula>AND(OR($O$145,$P$145,$Q$145,$R$145,$S$145:$T$145),I72="")</formula>
    </cfRule>
  </conditionalFormatting>
  <conditionalFormatting sqref="I73:L73">
    <cfRule type="expression" dxfId="382" priority="92">
      <formula>$I72&lt;&gt;""</formula>
    </cfRule>
  </conditionalFormatting>
  <conditionalFormatting sqref="I74:L74">
    <cfRule type="expression" dxfId="381" priority="29">
      <formula>AND($O74,$I74="")</formula>
    </cfRule>
  </conditionalFormatting>
  <conditionalFormatting sqref="I75:L75">
    <cfRule type="expression" dxfId="380" priority="28">
      <formula>NOT(O74)</formula>
    </cfRule>
  </conditionalFormatting>
  <conditionalFormatting sqref="I76:L76">
    <cfRule type="expression" dxfId="379" priority="24">
      <formula>AND($P76,$I76="")</formula>
    </cfRule>
  </conditionalFormatting>
  <conditionalFormatting sqref="I77:L77">
    <cfRule type="expression" dxfId="378" priority="23">
      <formula>NOT(P76)</formula>
    </cfRule>
  </conditionalFormatting>
  <conditionalFormatting sqref="I78:L78">
    <cfRule type="expression" dxfId="377" priority="19">
      <formula>AND($Q78,$I78="")</formula>
    </cfRule>
  </conditionalFormatting>
  <conditionalFormatting sqref="I79:L79">
    <cfRule type="expression" dxfId="376" priority="18">
      <formula>NOT(Q78)</formula>
    </cfRule>
  </conditionalFormatting>
  <conditionalFormatting sqref="I80:L80">
    <cfRule type="expression" dxfId="375" priority="14">
      <formula>AND($R80,$I80="")</formula>
    </cfRule>
  </conditionalFormatting>
  <conditionalFormatting sqref="I81:L81">
    <cfRule type="expression" dxfId="374" priority="13">
      <formula>NOT(R80)</formula>
    </cfRule>
  </conditionalFormatting>
  <conditionalFormatting sqref="I82:L82">
    <cfRule type="expression" dxfId="373" priority="9">
      <formula>AND($S82,$I82="")</formula>
    </cfRule>
  </conditionalFormatting>
  <conditionalFormatting sqref="I83:L83">
    <cfRule type="expression" dxfId="372" priority="8">
      <formula>NOT(S82)</formula>
    </cfRule>
  </conditionalFormatting>
  <conditionalFormatting sqref="I84:L84">
    <cfRule type="expression" dxfId="371" priority="4">
      <formula>AND($T84,$I84="")</formula>
    </cfRule>
  </conditionalFormatting>
  <conditionalFormatting sqref="I85:L85">
    <cfRule type="expression" dxfId="370" priority="3">
      <formula>NOT(T84)</formula>
    </cfRule>
  </conditionalFormatting>
  <conditionalFormatting sqref="M30:M35">
    <cfRule type="expression" dxfId="368" priority="652">
      <formula>O30=FALSE</formula>
    </cfRule>
    <cfRule type="expression" dxfId="367" priority="653">
      <formula>AND(O30,M30="")</formula>
    </cfRule>
  </conditionalFormatting>
  <conditionalFormatting sqref="M46">
    <cfRule type="expression" dxfId="366" priority="159">
      <formula>O46=FALSE</formula>
    </cfRule>
    <cfRule type="expression" dxfId="365" priority="160">
      <formula>AND(O46,M46="")</formula>
    </cfRule>
  </conditionalFormatting>
  <conditionalFormatting sqref="M48">
    <cfRule type="expression" dxfId="363" priority="215">
      <formula>P48=FALSE</formula>
    </cfRule>
    <cfRule type="expression" dxfId="362" priority="216">
      <formula>AND(P48,M48="")</formula>
    </cfRule>
  </conditionalFormatting>
  <conditionalFormatting sqref="M50">
    <cfRule type="expression" dxfId="360" priority="213">
      <formula>Q50=FALSE</formula>
    </cfRule>
    <cfRule type="expression" dxfId="359" priority="214">
      <formula>AND(Q50,M50="")</formula>
    </cfRule>
  </conditionalFormatting>
  <conditionalFormatting sqref="M52">
    <cfRule type="expression" dxfId="357" priority="202">
      <formula>AND(R52,M52="")</formula>
    </cfRule>
    <cfRule type="expression" dxfId="356" priority="201">
      <formula>R52=FALSE</formula>
    </cfRule>
  </conditionalFormatting>
  <conditionalFormatting sqref="M54">
    <cfRule type="expression" dxfId="354" priority="153">
      <formula>S54=FALSE</formula>
    </cfRule>
    <cfRule type="expression" dxfId="353" priority="154">
      <formula>AND(S54,M54="")</formula>
    </cfRule>
  </conditionalFormatting>
  <conditionalFormatting sqref="M56">
    <cfRule type="expression" dxfId="351" priority="146">
      <formula>T56=FALSE</formula>
    </cfRule>
    <cfRule type="expression" dxfId="350" priority="147">
      <formula>AND(T56,M56="")</formula>
    </cfRule>
  </conditionalFormatting>
  <conditionalFormatting sqref="M60">
    <cfRule type="expression" dxfId="348" priority="135">
      <formula>O60=FALSE</formula>
    </cfRule>
    <cfRule type="expression" dxfId="347" priority="136">
      <formula>AND(O60,M60="")</formula>
    </cfRule>
  </conditionalFormatting>
  <conditionalFormatting sqref="M62">
    <cfRule type="expression" dxfId="345" priority="134">
      <formula>AND(P62,M62="")</formula>
    </cfRule>
    <cfRule type="expression" dxfId="344" priority="133">
      <formula>P62=FALSE</formula>
    </cfRule>
  </conditionalFormatting>
  <conditionalFormatting sqref="M64">
    <cfRule type="expression" dxfId="342" priority="132">
      <formula>AND(Q64,M64="")</formula>
    </cfRule>
    <cfRule type="expression" dxfId="341" priority="131">
      <formula>Q64=FALSE</formula>
    </cfRule>
  </conditionalFormatting>
  <conditionalFormatting sqref="M66">
    <cfRule type="expression" dxfId="339" priority="116">
      <formula>R66=FALSE</formula>
    </cfRule>
    <cfRule type="expression" dxfId="338" priority="117">
      <formula>AND(R66,M66="")</formula>
    </cfRule>
  </conditionalFormatting>
  <conditionalFormatting sqref="M68">
    <cfRule type="expression" dxfId="336" priority="114">
      <formula>S68=FALSE</formula>
    </cfRule>
    <cfRule type="expression" dxfId="335" priority="115">
      <formula>AND(S68,M68="")</formula>
    </cfRule>
  </conditionalFormatting>
  <conditionalFormatting sqref="M70">
    <cfRule type="expression" dxfId="333" priority="105">
      <formula>AND(T70,M70="")</formula>
    </cfRule>
    <cfRule type="expression" dxfId="332" priority="104">
      <formula>T70=FALSE</formula>
    </cfRule>
  </conditionalFormatting>
  <conditionalFormatting sqref="M74">
    <cfRule type="expression" dxfId="330" priority="490">
      <formula>AND(O74,M74="")</formula>
    </cfRule>
    <cfRule type="expression" dxfId="329" priority="489">
      <formula>O74=FALSE</formula>
    </cfRule>
  </conditionalFormatting>
  <conditionalFormatting sqref="M76">
    <cfRule type="expression" dxfId="327" priority="488">
      <formula>AND(P76,M76="")</formula>
    </cfRule>
    <cfRule type="expression" dxfId="326" priority="487">
      <formula>P76=FALSE</formula>
    </cfRule>
  </conditionalFormatting>
  <conditionalFormatting sqref="M78">
    <cfRule type="expression" dxfId="324" priority="486">
      <formula>AND(Q78,M78="")</formula>
    </cfRule>
    <cfRule type="expression" dxfId="323" priority="485">
      <formula>Q78=FALSE</formula>
    </cfRule>
  </conditionalFormatting>
  <conditionalFormatting sqref="M80">
    <cfRule type="expression" dxfId="321" priority="471">
      <formula>AND(R80,M80="")</formula>
    </cfRule>
    <cfRule type="expression" dxfId="320" priority="470">
      <formula>R80=FALSE</formula>
    </cfRule>
  </conditionalFormatting>
  <conditionalFormatting sqref="M82">
    <cfRule type="expression" dxfId="318" priority="469">
      <formula>AND(S82,M82="")</formula>
    </cfRule>
    <cfRule type="expression" dxfId="317" priority="468">
      <formula>S82=FALSE</formula>
    </cfRule>
  </conditionalFormatting>
  <conditionalFormatting sqref="M84">
    <cfRule type="expression" dxfId="315" priority="458">
      <formula>T84=FALSE</formula>
    </cfRule>
    <cfRule type="expression" dxfId="314" priority="459">
      <formula>AND(T84,M84="")</formula>
    </cfRule>
  </conditionalFormatting>
  <conditionalFormatting sqref="M86:M91">
    <cfRule type="expression" dxfId="312" priority="301">
      <formula>NOT($O86)</formula>
    </cfRule>
  </conditionalFormatting>
  <hyperlinks>
    <hyperlink ref="H16" location="D.1" display="D.1" xr:uid="{00000000-0004-0000-0900-000000000000}"/>
    <hyperlink ref="H18" location="D.2" display="D.2" xr:uid="{00000000-0004-0000-0900-000001000000}"/>
    <hyperlink ref="H20" location="D.3" display="D.3" xr:uid="{00000000-0004-0000-0900-000002000000}"/>
    <hyperlink ref="H22" location="D.4" display="D.4" xr:uid="{00000000-0004-0000-0900-000003000000}"/>
    <hyperlink ref="H24" location="D.5" display="D.5" xr:uid="{00000000-0004-0000-0900-000004000000}"/>
    <hyperlink ref="H26" location="D.6" display="D.6" xr:uid="{00000000-0004-0000-0900-000005000000}"/>
    <hyperlink ref="H28" location="D.7" display="D.7" xr:uid="{00000000-0004-0000-0900-000006000000}"/>
  </hyperlinks>
  <pageMargins left="0.39370078740157483" right="0.19685039370078741" top="0.39370078740157483" bottom="0.47244094488188981" header="0.31496062992125984" footer="0.31496062992125984"/>
  <pageSetup paperSize="9" scale="85" fitToHeight="0" orientation="portrait" r:id="rId1"/>
  <headerFooter scaleWithDoc="0">
    <oddFooter>&amp;L&amp;8©  VHF Bayern - Stand August 2024&amp;R&amp;P</oddFooter>
  </headerFooter>
  <rowBreaks count="2" manualBreakCount="2">
    <brk id="38" max="13" man="1"/>
    <brk id="71"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82945" r:id="rId4" name="Kontrollkästchen 2">
              <controlPr defaultSize="0" autoFill="0" autoLine="0" autoPict="0" altText="">
                <anchor moveWithCells="1">
                  <from>
                    <xdr:col>1</xdr:col>
                    <xdr:colOff>0</xdr:colOff>
                    <xdr:row>15</xdr:row>
                    <xdr:rowOff>0</xdr:rowOff>
                  </from>
                  <to>
                    <xdr:col>1</xdr:col>
                    <xdr:colOff>219075</xdr:colOff>
                    <xdr:row>16</xdr:row>
                    <xdr:rowOff>0</xdr:rowOff>
                  </to>
                </anchor>
              </controlPr>
            </control>
          </mc:Choice>
        </mc:AlternateContent>
        <mc:AlternateContent xmlns:mc="http://schemas.openxmlformats.org/markup-compatibility/2006">
          <mc:Choice Requires="x14">
            <control shapeId="82946" r:id="rId5" name="Kontrollkästchen 2">
              <controlPr defaultSize="0" autoFill="0" autoLine="0" autoPict="0" altText="">
                <anchor moveWithCells="1">
                  <from>
                    <xdr:col>2</xdr:col>
                    <xdr:colOff>0</xdr:colOff>
                    <xdr:row>15</xdr:row>
                    <xdr:rowOff>0</xdr:rowOff>
                  </from>
                  <to>
                    <xdr:col>2</xdr:col>
                    <xdr:colOff>219075</xdr:colOff>
                    <xdr:row>16</xdr:row>
                    <xdr:rowOff>0</xdr:rowOff>
                  </to>
                </anchor>
              </controlPr>
            </control>
          </mc:Choice>
        </mc:AlternateContent>
        <mc:AlternateContent xmlns:mc="http://schemas.openxmlformats.org/markup-compatibility/2006">
          <mc:Choice Requires="x14">
            <control shapeId="82947" r:id="rId6" name="Kontrollkästchen 2">
              <controlPr defaultSize="0" autoFill="0" autoLine="0" autoPict="0" altText="">
                <anchor moveWithCells="1">
                  <from>
                    <xdr:col>3</xdr:col>
                    <xdr:colOff>0</xdr:colOff>
                    <xdr:row>15</xdr:row>
                    <xdr:rowOff>0</xdr:rowOff>
                  </from>
                  <to>
                    <xdr:col>3</xdr:col>
                    <xdr:colOff>219075</xdr:colOff>
                    <xdr:row>16</xdr:row>
                    <xdr:rowOff>0</xdr:rowOff>
                  </to>
                </anchor>
              </controlPr>
            </control>
          </mc:Choice>
        </mc:AlternateContent>
        <mc:AlternateContent xmlns:mc="http://schemas.openxmlformats.org/markup-compatibility/2006">
          <mc:Choice Requires="x14">
            <control shapeId="82948" r:id="rId7" name="Kontrollkästchen 2">
              <controlPr defaultSize="0" autoFill="0" autoLine="0" autoPict="0" altText="">
                <anchor moveWithCells="1">
                  <from>
                    <xdr:col>4</xdr:col>
                    <xdr:colOff>0</xdr:colOff>
                    <xdr:row>15</xdr:row>
                    <xdr:rowOff>0</xdr:rowOff>
                  </from>
                  <to>
                    <xdr:col>4</xdr:col>
                    <xdr:colOff>219075</xdr:colOff>
                    <xdr:row>16</xdr:row>
                    <xdr:rowOff>0</xdr:rowOff>
                  </to>
                </anchor>
              </controlPr>
            </control>
          </mc:Choice>
        </mc:AlternateContent>
        <mc:AlternateContent xmlns:mc="http://schemas.openxmlformats.org/markup-compatibility/2006">
          <mc:Choice Requires="x14">
            <control shapeId="82949" r:id="rId8" name="Kontrollkästchen 2">
              <controlPr defaultSize="0" autoFill="0" autoLine="0" autoPict="0" altText="">
                <anchor moveWithCells="1">
                  <from>
                    <xdr:col>5</xdr:col>
                    <xdr:colOff>0</xdr:colOff>
                    <xdr:row>15</xdr:row>
                    <xdr:rowOff>0</xdr:rowOff>
                  </from>
                  <to>
                    <xdr:col>5</xdr:col>
                    <xdr:colOff>219075</xdr:colOff>
                    <xdr:row>16</xdr:row>
                    <xdr:rowOff>0</xdr:rowOff>
                  </to>
                </anchor>
              </controlPr>
            </control>
          </mc:Choice>
        </mc:AlternateContent>
        <mc:AlternateContent xmlns:mc="http://schemas.openxmlformats.org/markup-compatibility/2006">
          <mc:Choice Requires="x14">
            <control shapeId="82950" r:id="rId9" name="Kontrollkästchen 2">
              <controlPr defaultSize="0" autoFill="0" autoLine="0" autoPict="0" altText="">
                <anchor moveWithCells="1">
                  <from>
                    <xdr:col>6</xdr:col>
                    <xdr:colOff>0</xdr:colOff>
                    <xdr:row>15</xdr:row>
                    <xdr:rowOff>0</xdr:rowOff>
                  </from>
                  <to>
                    <xdr:col>6</xdr:col>
                    <xdr:colOff>219075</xdr:colOff>
                    <xdr:row>16</xdr:row>
                    <xdr:rowOff>0</xdr:rowOff>
                  </to>
                </anchor>
              </controlPr>
            </control>
          </mc:Choice>
        </mc:AlternateContent>
        <mc:AlternateContent xmlns:mc="http://schemas.openxmlformats.org/markup-compatibility/2006">
          <mc:Choice Requires="x14">
            <control shapeId="82951" r:id="rId10" name="Kontrollkästchen 2">
              <controlPr defaultSize="0" autoFill="0" autoLine="0" autoPict="0" altText="">
                <anchor moveWithCells="1">
                  <from>
                    <xdr:col>1</xdr:col>
                    <xdr:colOff>0</xdr:colOff>
                    <xdr:row>17</xdr:row>
                    <xdr:rowOff>0</xdr:rowOff>
                  </from>
                  <to>
                    <xdr:col>1</xdr:col>
                    <xdr:colOff>219075</xdr:colOff>
                    <xdr:row>18</xdr:row>
                    <xdr:rowOff>0</xdr:rowOff>
                  </to>
                </anchor>
              </controlPr>
            </control>
          </mc:Choice>
        </mc:AlternateContent>
        <mc:AlternateContent xmlns:mc="http://schemas.openxmlformats.org/markup-compatibility/2006">
          <mc:Choice Requires="x14">
            <control shapeId="82952" r:id="rId11" name="Check Box 8">
              <controlPr defaultSize="0" autoFill="0" autoLine="0" autoPict="0" altText="">
                <anchor moveWithCells="1">
                  <from>
                    <xdr:col>2</xdr:col>
                    <xdr:colOff>0</xdr:colOff>
                    <xdr:row>17</xdr:row>
                    <xdr:rowOff>0</xdr:rowOff>
                  </from>
                  <to>
                    <xdr:col>3</xdr:col>
                    <xdr:colOff>0</xdr:colOff>
                    <xdr:row>18</xdr:row>
                    <xdr:rowOff>0</xdr:rowOff>
                  </to>
                </anchor>
              </controlPr>
            </control>
          </mc:Choice>
        </mc:AlternateContent>
        <mc:AlternateContent xmlns:mc="http://schemas.openxmlformats.org/markup-compatibility/2006">
          <mc:Choice Requires="x14">
            <control shapeId="82953" r:id="rId12" name="Check Box 9">
              <controlPr defaultSize="0" autoFill="0" autoLine="0" autoPict="0" altText="">
                <anchor moveWithCells="1">
                  <from>
                    <xdr:col>3</xdr:col>
                    <xdr:colOff>0</xdr:colOff>
                    <xdr:row>17</xdr:row>
                    <xdr:rowOff>0</xdr:rowOff>
                  </from>
                  <to>
                    <xdr:col>3</xdr:col>
                    <xdr:colOff>219075</xdr:colOff>
                    <xdr:row>18</xdr:row>
                    <xdr:rowOff>0</xdr:rowOff>
                  </to>
                </anchor>
              </controlPr>
            </control>
          </mc:Choice>
        </mc:AlternateContent>
        <mc:AlternateContent xmlns:mc="http://schemas.openxmlformats.org/markup-compatibility/2006">
          <mc:Choice Requires="x14">
            <control shapeId="82954" r:id="rId13" name="Check Box 10">
              <controlPr defaultSize="0" autoFill="0" autoLine="0" autoPict="0" altText="">
                <anchor moveWithCells="1">
                  <from>
                    <xdr:col>4</xdr:col>
                    <xdr:colOff>0</xdr:colOff>
                    <xdr:row>17</xdr:row>
                    <xdr:rowOff>0</xdr:rowOff>
                  </from>
                  <to>
                    <xdr:col>4</xdr:col>
                    <xdr:colOff>219075</xdr:colOff>
                    <xdr:row>18</xdr:row>
                    <xdr:rowOff>0</xdr:rowOff>
                  </to>
                </anchor>
              </controlPr>
            </control>
          </mc:Choice>
        </mc:AlternateContent>
        <mc:AlternateContent xmlns:mc="http://schemas.openxmlformats.org/markup-compatibility/2006">
          <mc:Choice Requires="x14">
            <control shapeId="82955" r:id="rId14" name="Check Box 11">
              <controlPr defaultSize="0" autoFill="0" autoLine="0" autoPict="0" altText="">
                <anchor moveWithCells="1">
                  <from>
                    <xdr:col>5</xdr:col>
                    <xdr:colOff>0</xdr:colOff>
                    <xdr:row>17</xdr:row>
                    <xdr:rowOff>0</xdr:rowOff>
                  </from>
                  <to>
                    <xdr:col>5</xdr:col>
                    <xdr:colOff>219075</xdr:colOff>
                    <xdr:row>18</xdr:row>
                    <xdr:rowOff>0</xdr:rowOff>
                  </to>
                </anchor>
              </controlPr>
            </control>
          </mc:Choice>
        </mc:AlternateContent>
        <mc:AlternateContent xmlns:mc="http://schemas.openxmlformats.org/markup-compatibility/2006">
          <mc:Choice Requires="x14">
            <control shapeId="82956" r:id="rId15" name="Check Box 12">
              <controlPr defaultSize="0" autoFill="0" autoLine="0" autoPict="0" altText="">
                <anchor moveWithCells="1">
                  <from>
                    <xdr:col>6</xdr:col>
                    <xdr:colOff>0</xdr:colOff>
                    <xdr:row>17</xdr:row>
                    <xdr:rowOff>0</xdr:rowOff>
                  </from>
                  <to>
                    <xdr:col>6</xdr:col>
                    <xdr:colOff>219075</xdr:colOff>
                    <xdr:row>18</xdr:row>
                    <xdr:rowOff>0</xdr:rowOff>
                  </to>
                </anchor>
              </controlPr>
            </control>
          </mc:Choice>
        </mc:AlternateContent>
        <mc:AlternateContent xmlns:mc="http://schemas.openxmlformats.org/markup-compatibility/2006">
          <mc:Choice Requires="x14">
            <control shapeId="82957" r:id="rId16" name="Kontrollkästchen 2">
              <controlPr defaultSize="0" autoFill="0" autoLine="0" autoPict="0" altText="">
                <anchor moveWithCells="1">
                  <from>
                    <xdr:col>1</xdr:col>
                    <xdr:colOff>0</xdr:colOff>
                    <xdr:row>21</xdr:row>
                    <xdr:rowOff>0</xdr:rowOff>
                  </from>
                  <to>
                    <xdr:col>1</xdr:col>
                    <xdr:colOff>219075</xdr:colOff>
                    <xdr:row>22</xdr:row>
                    <xdr:rowOff>0</xdr:rowOff>
                  </to>
                </anchor>
              </controlPr>
            </control>
          </mc:Choice>
        </mc:AlternateContent>
        <mc:AlternateContent xmlns:mc="http://schemas.openxmlformats.org/markup-compatibility/2006">
          <mc:Choice Requires="x14">
            <control shapeId="82958" r:id="rId17" name="Check Box 14">
              <controlPr defaultSize="0" autoFill="0" autoLine="0" autoPict="0" altText="">
                <anchor moveWithCells="1">
                  <from>
                    <xdr:col>2</xdr:col>
                    <xdr:colOff>0</xdr:colOff>
                    <xdr:row>21</xdr:row>
                    <xdr:rowOff>0</xdr:rowOff>
                  </from>
                  <to>
                    <xdr:col>2</xdr:col>
                    <xdr:colOff>219075</xdr:colOff>
                    <xdr:row>22</xdr:row>
                    <xdr:rowOff>0</xdr:rowOff>
                  </to>
                </anchor>
              </controlPr>
            </control>
          </mc:Choice>
        </mc:AlternateContent>
        <mc:AlternateContent xmlns:mc="http://schemas.openxmlformats.org/markup-compatibility/2006">
          <mc:Choice Requires="x14">
            <control shapeId="82959" r:id="rId18" name="Check Box 15">
              <controlPr defaultSize="0" autoFill="0" autoLine="0" autoPict="0" altText="">
                <anchor moveWithCells="1">
                  <from>
                    <xdr:col>3</xdr:col>
                    <xdr:colOff>0</xdr:colOff>
                    <xdr:row>21</xdr:row>
                    <xdr:rowOff>0</xdr:rowOff>
                  </from>
                  <to>
                    <xdr:col>3</xdr:col>
                    <xdr:colOff>219075</xdr:colOff>
                    <xdr:row>22</xdr:row>
                    <xdr:rowOff>0</xdr:rowOff>
                  </to>
                </anchor>
              </controlPr>
            </control>
          </mc:Choice>
        </mc:AlternateContent>
        <mc:AlternateContent xmlns:mc="http://schemas.openxmlformats.org/markup-compatibility/2006">
          <mc:Choice Requires="x14">
            <control shapeId="82960" r:id="rId19" name="Check Box 16">
              <controlPr defaultSize="0" autoFill="0" autoLine="0" autoPict="0" altText="">
                <anchor moveWithCells="1">
                  <from>
                    <xdr:col>4</xdr:col>
                    <xdr:colOff>0</xdr:colOff>
                    <xdr:row>21</xdr:row>
                    <xdr:rowOff>0</xdr:rowOff>
                  </from>
                  <to>
                    <xdr:col>4</xdr:col>
                    <xdr:colOff>219075</xdr:colOff>
                    <xdr:row>22</xdr:row>
                    <xdr:rowOff>0</xdr:rowOff>
                  </to>
                </anchor>
              </controlPr>
            </control>
          </mc:Choice>
        </mc:AlternateContent>
        <mc:AlternateContent xmlns:mc="http://schemas.openxmlformats.org/markup-compatibility/2006">
          <mc:Choice Requires="x14">
            <control shapeId="82961" r:id="rId20" name="Check Box 17">
              <controlPr defaultSize="0" autoFill="0" autoLine="0" autoPict="0" altText="">
                <anchor moveWithCells="1">
                  <from>
                    <xdr:col>5</xdr:col>
                    <xdr:colOff>0</xdr:colOff>
                    <xdr:row>21</xdr:row>
                    <xdr:rowOff>0</xdr:rowOff>
                  </from>
                  <to>
                    <xdr:col>5</xdr:col>
                    <xdr:colOff>219075</xdr:colOff>
                    <xdr:row>22</xdr:row>
                    <xdr:rowOff>0</xdr:rowOff>
                  </to>
                </anchor>
              </controlPr>
            </control>
          </mc:Choice>
        </mc:AlternateContent>
        <mc:AlternateContent xmlns:mc="http://schemas.openxmlformats.org/markup-compatibility/2006">
          <mc:Choice Requires="x14">
            <control shapeId="82962" r:id="rId21" name="Check Box 18">
              <controlPr defaultSize="0" autoFill="0" autoLine="0" autoPict="0" altText="">
                <anchor moveWithCells="1">
                  <from>
                    <xdr:col>6</xdr:col>
                    <xdr:colOff>0</xdr:colOff>
                    <xdr:row>21</xdr:row>
                    <xdr:rowOff>0</xdr:rowOff>
                  </from>
                  <to>
                    <xdr:col>6</xdr:col>
                    <xdr:colOff>219075</xdr:colOff>
                    <xdr:row>22</xdr:row>
                    <xdr:rowOff>0</xdr:rowOff>
                  </to>
                </anchor>
              </controlPr>
            </control>
          </mc:Choice>
        </mc:AlternateContent>
        <mc:AlternateContent xmlns:mc="http://schemas.openxmlformats.org/markup-compatibility/2006">
          <mc:Choice Requires="x14">
            <control shapeId="82963" r:id="rId22" name="Kontrollkästchen 2">
              <controlPr defaultSize="0" autoFill="0" autoLine="0" autoPict="0" altText="">
                <anchor moveWithCells="1">
                  <from>
                    <xdr:col>1</xdr:col>
                    <xdr:colOff>0</xdr:colOff>
                    <xdr:row>23</xdr:row>
                    <xdr:rowOff>0</xdr:rowOff>
                  </from>
                  <to>
                    <xdr:col>1</xdr:col>
                    <xdr:colOff>219075</xdr:colOff>
                    <xdr:row>24</xdr:row>
                    <xdr:rowOff>0</xdr:rowOff>
                  </to>
                </anchor>
              </controlPr>
            </control>
          </mc:Choice>
        </mc:AlternateContent>
        <mc:AlternateContent xmlns:mc="http://schemas.openxmlformats.org/markup-compatibility/2006">
          <mc:Choice Requires="x14">
            <control shapeId="82964" r:id="rId23" name="Check Box 20">
              <controlPr defaultSize="0" autoFill="0" autoLine="0" autoPict="0" altText="">
                <anchor moveWithCells="1">
                  <from>
                    <xdr:col>2</xdr:col>
                    <xdr:colOff>0</xdr:colOff>
                    <xdr:row>23</xdr:row>
                    <xdr:rowOff>0</xdr:rowOff>
                  </from>
                  <to>
                    <xdr:col>2</xdr:col>
                    <xdr:colOff>219075</xdr:colOff>
                    <xdr:row>24</xdr:row>
                    <xdr:rowOff>0</xdr:rowOff>
                  </to>
                </anchor>
              </controlPr>
            </control>
          </mc:Choice>
        </mc:AlternateContent>
        <mc:AlternateContent xmlns:mc="http://schemas.openxmlformats.org/markup-compatibility/2006">
          <mc:Choice Requires="x14">
            <control shapeId="82965" r:id="rId24" name="Check Box 21">
              <controlPr defaultSize="0" autoFill="0" autoLine="0" autoPict="0" altText="">
                <anchor moveWithCells="1">
                  <from>
                    <xdr:col>3</xdr:col>
                    <xdr:colOff>0</xdr:colOff>
                    <xdr:row>23</xdr:row>
                    <xdr:rowOff>0</xdr:rowOff>
                  </from>
                  <to>
                    <xdr:col>3</xdr:col>
                    <xdr:colOff>219075</xdr:colOff>
                    <xdr:row>24</xdr:row>
                    <xdr:rowOff>0</xdr:rowOff>
                  </to>
                </anchor>
              </controlPr>
            </control>
          </mc:Choice>
        </mc:AlternateContent>
        <mc:AlternateContent xmlns:mc="http://schemas.openxmlformats.org/markup-compatibility/2006">
          <mc:Choice Requires="x14">
            <control shapeId="82966" r:id="rId25" name="Check Box 22">
              <controlPr defaultSize="0" autoFill="0" autoLine="0" autoPict="0" altText="">
                <anchor moveWithCells="1">
                  <from>
                    <xdr:col>4</xdr:col>
                    <xdr:colOff>0</xdr:colOff>
                    <xdr:row>23</xdr:row>
                    <xdr:rowOff>0</xdr:rowOff>
                  </from>
                  <to>
                    <xdr:col>4</xdr:col>
                    <xdr:colOff>219075</xdr:colOff>
                    <xdr:row>24</xdr:row>
                    <xdr:rowOff>0</xdr:rowOff>
                  </to>
                </anchor>
              </controlPr>
            </control>
          </mc:Choice>
        </mc:AlternateContent>
        <mc:AlternateContent xmlns:mc="http://schemas.openxmlformats.org/markup-compatibility/2006">
          <mc:Choice Requires="x14">
            <control shapeId="82967" r:id="rId26" name="Check Box 23">
              <controlPr defaultSize="0" autoFill="0" autoLine="0" autoPict="0" altText="">
                <anchor moveWithCells="1">
                  <from>
                    <xdr:col>5</xdr:col>
                    <xdr:colOff>0</xdr:colOff>
                    <xdr:row>23</xdr:row>
                    <xdr:rowOff>0</xdr:rowOff>
                  </from>
                  <to>
                    <xdr:col>5</xdr:col>
                    <xdr:colOff>219075</xdr:colOff>
                    <xdr:row>24</xdr:row>
                    <xdr:rowOff>0</xdr:rowOff>
                  </to>
                </anchor>
              </controlPr>
            </control>
          </mc:Choice>
        </mc:AlternateContent>
        <mc:AlternateContent xmlns:mc="http://schemas.openxmlformats.org/markup-compatibility/2006">
          <mc:Choice Requires="x14">
            <control shapeId="82968" r:id="rId27" name="Check Box 24">
              <controlPr defaultSize="0" autoFill="0" autoLine="0" autoPict="0" altText="">
                <anchor moveWithCells="1">
                  <from>
                    <xdr:col>6</xdr:col>
                    <xdr:colOff>0</xdr:colOff>
                    <xdr:row>23</xdr:row>
                    <xdr:rowOff>0</xdr:rowOff>
                  </from>
                  <to>
                    <xdr:col>6</xdr:col>
                    <xdr:colOff>219075</xdr:colOff>
                    <xdr:row>24</xdr:row>
                    <xdr:rowOff>0</xdr:rowOff>
                  </to>
                </anchor>
              </controlPr>
            </control>
          </mc:Choice>
        </mc:AlternateContent>
        <mc:AlternateContent xmlns:mc="http://schemas.openxmlformats.org/markup-compatibility/2006">
          <mc:Choice Requires="x14">
            <control shapeId="82969" r:id="rId28" name="Kontrollkästchen 2">
              <controlPr defaultSize="0" autoFill="0" autoLine="0" autoPict="0" altText="">
                <anchor moveWithCells="1">
                  <from>
                    <xdr:col>1</xdr:col>
                    <xdr:colOff>0</xdr:colOff>
                    <xdr:row>25</xdr:row>
                    <xdr:rowOff>0</xdr:rowOff>
                  </from>
                  <to>
                    <xdr:col>1</xdr:col>
                    <xdr:colOff>219075</xdr:colOff>
                    <xdr:row>26</xdr:row>
                    <xdr:rowOff>0</xdr:rowOff>
                  </to>
                </anchor>
              </controlPr>
            </control>
          </mc:Choice>
        </mc:AlternateContent>
        <mc:AlternateContent xmlns:mc="http://schemas.openxmlformats.org/markup-compatibility/2006">
          <mc:Choice Requires="x14">
            <control shapeId="82970" r:id="rId29" name="Check Box 26">
              <controlPr defaultSize="0" autoFill="0" autoLine="0" autoPict="0" altText="">
                <anchor moveWithCells="1">
                  <from>
                    <xdr:col>2</xdr:col>
                    <xdr:colOff>0</xdr:colOff>
                    <xdr:row>25</xdr:row>
                    <xdr:rowOff>0</xdr:rowOff>
                  </from>
                  <to>
                    <xdr:col>2</xdr:col>
                    <xdr:colOff>219075</xdr:colOff>
                    <xdr:row>26</xdr:row>
                    <xdr:rowOff>0</xdr:rowOff>
                  </to>
                </anchor>
              </controlPr>
            </control>
          </mc:Choice>
        </mc:AlternateContent>
        <mc:AlternateContent xmlns:mc="http://schemas.openxmlformats.org/markup-compatibility/2006">
          <mc:Choice Requires="x14">
            <control shapeId="82971" r:id="rId30" name="Check Box 27">
              <controlPr defaultSize="0" autoFill="0" autoLine="0" autoPict="0" altText="">
                <anchor moveWithCells="1">
                  <from>
                    <xdr:col>3</xdr:col>
                    <xdr:colOff>0</xdr:colOff>
                    <xdr:row>25</xdr:row>
                    <xdr:rowOff>0</xdr:rowOff>
                  </from>
                  <to>
                    <xdr:col>3</xdr:col>
                    <xdr:colOff>219075</xdr:colOff>
                    <xdr:row>26</xdr:row>
                    <xdr:rowOff>0</xdr:rowOff>
                  </to>
                </anchor>
              </controlPr>
            </control>
          </mc:Choice>
        </mc:AlternateContent>
        <mc:AlternateContent xmlns:mc="http://schemas.openxmlformats.org/markup-compatibility/2006">
          <mc:Choice Requires="x14">
            <control shapeId="82972" r:id="rId31" name="Check Box 28">
              <controlPr defaultSize="0" autoFill="0" autoLine="0" autoPict="0" altText="">
                <anchor moveWithCells="1">
                  <from>
                    <xdr:col>4</xdr:col>
                    <xdr:colOff>0</xdr:colOff>
                    <xdr:row>25</xdr:row>
                    <xdr:rowOff>0</xdr:rowOff>
                  </from>
                  <to>
                    <xdr:col>4</xdr:col>
                    <xdr:colOff>219075</xdr:colOff>
                    <xdr:row>26</xdr:row>
                    <xdr:rowOff>0</xdr:rowOff>
                  </to>
                </anchor>
              </controlPr>
            </control>
          </mc:Choice>
        </mc:AlternateContent>
        <mc:AlternateContent xmlns:mc="http://schemas.openxmlformats.org/markup-compatibility/2006">
          <mc:Choice Requires="x14">
            <control shapeId="82973" r:id="rId32" name="Check Box 29">
              <controlPr defaultSize="0" autoFill="0" autoLine="0" autoPict="0" altText="">
                <anchor moveWithCells="1">
                  <from>
                    <xdr:col>5</xdr:col>
                    <xdr:colOff>0</xdr:colOff>
                    <xdr:row>25</xdr:row>
                    <xdr:rowOff>0</xdr:rowOff>
                  </from>
                  <to>
                    <xdr:col>5</xdr:col>
                    <xdr:colOff>219075</xdr:colOff>
                    <xdr:row>26</xdr:row>
                    <xdr:rowOff>0</xdr:rowOff>
                  </to>
                </anchor>
              </controlPr>
            </control>
          </mc:Choice>
        </mc:AlternateContent>
        <mc:AlternateContent xmlns:mc="http://schemas.openxmlformats.org/markup-compatibility/2006">
          <mc:Choice Requires="x14">
            <control shapeId="82974" r:id="rId33" name="Check Box 30">
              <controlPr defaultSize="0" autoFill="0" autoLine="0" autoPict="0" altText="">
                <anchor moveWithCells="1">
                  <from>
                    <xdr:col>6</xdr:col>
                    <xdr:colOff>0</xdr:colOff>
                    <xdr:row>25</xdr:row>
                    <xdr:rowOff>0</xdr:rowOff>
                  </from>
                  <to>
                    <xdr:col>6</xdr:col>
                    <xdr:colOff>219075</xdr:colOff>
                    <xdr:row>26</xdr:row>
                    <xdr:rowOff>0</xdr:rowOff>
                  </to>
                </anchor>
              </controlPr>
            </control>
          </mc:Choice>
        </mc:AlternateContent>
        <mc:AlternateContent xmlns:mc="http://schemas.openxmlformats.org/markup-compatibility/2006">
          <mc:Choice Requires="x14">
            <control shapeId="82975" r:id="rId34" name="Kontrollkästchen 2">
              <controlPr defaultSize="0" autoFill="0" autoLine="0" autoPict="0" altText="">
                <anchor moveWithCells="1">
                  <from>
                    <xdr:col>1</xdr:col>
                    <xdr:colOff>0</xdr:colOff>
                    <xdr:row>27</xdr:row>
                    <xdr:rowOff>0</xdr:rowOff>
                  </from>
                  <to>
                    <xdr:col>1</xdr:col>
                    <xdr:colOff>219075</xdr:colOff>
                    <xdr:row>28</xdr:row>
                    <xdr:rowOff>0</xdr:rowOff>
                  </to>
                </anchor>
              </controlPr>
            </control>
          </mc:Choice>
        </mc:AlternateContent>
        <mc:AlternateContent xmlns:mc="http://schemas.openxmlformats.org/markup-compatibility/2006">
          <mc:Choice Requires="x14">
            <control shapeId="82976" r:id="rId35" name="Check Box 32">
              <controlPr defaultSize="0" autoFill="0" autoLine="0" autoPict="0" altText="">
                <anchor moveWithCells="1">
                  <from>
                    <xdr:col>2</xdr:col>
                    <xdr:colOff>0</xdr:colOff>
                    <xdr:row>27</xdr:row>
                    <xdr:rowOff>0</xdr:rowOff>
                  </from>
                  <to>
                    <xdr:col>2</xdr:col>
                    <xdr:colOff>219075</xdr:colOff>
                    <xdr:row>28</xdr:row>
                    <xdr:rowOff>0</xdr:rowOff>
                  </to>
                </anchor>
              </controlPr>
            </control>
          </mc:Choice>
        </mc:AlternateContent>
        <mc:AlternateContent xmlns:mc="http://schemas.openxmlformats.org/markup-compatibility/2006">
          <mc:Choice Requires="x14">
            <control shapeId="82977" r:id="rId36" name="Check Box 33">
              <controlPr defaultSize="0" autoFill="0" autoLine="0" autoPict="0" altText="">
                <anchor moveWithCells="1">
                  <from>
                    <xdr:col>3</xdr:col>
                    <xdr:colOff>0</xdr:colOff>
                    <xdr:row>27</xdr:row>
                    <xdr:rowOff>0</xdr:rowOff>
                  </from>
                  <to>
                    <xdr:col>3</xdr:col>
                    <xdr:colOff>219075</xdr:colOff>
                    <xdr:row>28</xdr:row>
                    <xdr:rowOff>0</xdr:rowOff>
                  </to>
                </anchor>
              </controlPr>
            </control>
          </mc:Choice>
        </mc:AlternateContent>
        <mc:AlternateContent xmlns:mc="http://schemas.openxmlformats.org/markup-compatibility/2006">
          <mc:Choice Requires="x14">
            <control shapeId="82978" r:id="rId37" name="Check Box 34">
              <controlPr defaultSize="0" autoFill="0" autoLine="0" autoPict="0" altText="">
                <anchor moveWithCells="1">
                  <from>
                    <xdr:col>4</xdr:col>
                    <xdr:colOff>0</xdr:colOff>
                    <xdr:row>27</xdr:row>
                    <xdr:rowOff>0</xdr:rowOff>
                  </from>
                  <to>
                    <xdr:col>4</xdr:col>
                    <xdr:colOff>219075</xdr:colOff>
                    <xdr:row>28</xdr:row>
                    <xdr:rowOff>0</xdr:rowOff>
                  </to>
                </anchor>
              </controlPr>
            </control>
          </mc:Choice>
        </mc:AlternateContent>
        <mc:AlternateContent xmlns:mc="http://schemas.openxmlformats.org/markup-compatibility/2006">
          <mc:Choice Requires="x14">
            <control shapeId="82979" r:id="rId38" name="Check Box 35">
              <controlPr defaultSize="0" autoFill="0" autoLine="0" autoPict="0" altText="">
                <anchor moveWithCells="1">
                  <from>
                    <xdr:col>5</xdr:col>
                    <xdr:colOff>0</xdr:colOff>
                    <xdr:row>27</xdr:row>
                    <xdr:rowOff>0</xdr:rowOff>
                  </from>
                  <to>
                    <xdr:col>5</xdr:col>
                    <xdr:colOff>219075</xdr:colOff>
                    <xdr:row>28</xdr:row>
                    <xdr:rowOff>0</xdr:rowOff>
                  </to>
                </anchor>
              </controlPr>
            </control>
          </mc:Choice>
        </mc:AlternateContent>
        <mc:AlternateContent xmlns:mc="http://schemas.openxmlformats.org/markup-compatibility/2006">
          <mc:Choice Requires="x14">
            <control shapeId="82980" r:id="rId39" name="Check Box 36">
              <controlPr defaultSize="0" autoFill="0" autoLine="0" autoPict="0" altText="">
                <anchor moveWithCells="1">
                  <from>
                    <xdr:col>6</xdr:col>
                    <xdr:colOff>0</xdr:colOff>
                    <xdr:row>27</xdr:row>
                    <xdr:rowOff>0</xdr:rowOff>
                  </from>
                  <to>
                    <xdr:col>6</xdr:col>
                    <xdr:colOff>219075</xdr:colOff>
                    <xdr:row>28</xdr:row>
                    <xdr:rowOff>0</xdr:rowOff>
                  </to>
                </anchor>
              </controlPr>
            </control>
          </mc:Choice>
        </mc:AlternateContent>
        <mc:AlternateContent xmlns:mc="http://schemas.openxmlformats.org/markup-compatibility/2006">
          <mc:Choice Requires="x14">
            <control shapeId="82994" r:id="rId40" name="Kontrollkästchen 2">
              <controlPr defaultSize="0" autoFill="0" autoLine="0" autoPict="0" altText="">
                <anchor moveWithCells="1">
                  <from>
                    <xdr:col>1</xdr:col>
                    <xdr:colOff>0</xdr:colOff>
                    <xdr:row>19</xdr:row>
                    <xdr:rowOff>0</xdr:rowOff>
                  </from>
                  <to>
                    <xdr:col>1</xdr:col>
                    <xdr:colOff>219075</xdr:colOff>
                    <xdr:row>20</xdr:row>
                    <xdr:rowOff>0</xdr:rowOff>
                  </to>
                </anchor>
              </controlPr>
            </control>
          </mc:Choice>
        </mc:AlternateContent>
        <mc:AlternateContent xmlns:mc="http://schemas.openxmlformats.org/markup-compatibility/2006">
          <mc:Choice Requires="x14">
            <control shapeId="82995" r:id="rId41" name="Check Box 51">
              <controlPr defaultSize="0" autoFill="0" autoLine="0" autoPict="0" altText="">
                <anchor moveWithCells="1">
                  <from>
                    <xdr:col>2</xdr:col>
                    <xdr:colOff>0</xdr:colOff>
                    <xdr:row>19</xdr:row>
                    <xdr:rowOff>0</xdr:rowOff>
                  </from>
                  <to>
                    <xdr:col>2</xdr:col>
                    <xdr:colOff>219075</xdr:colOff>
                    <xdr:row>20</xdr:row>
                    <xdr:rowOff>0</xdr:rowOff>
                  </to>
                </anchor>
              </controlPr>
            </control>
          </mc:Choice>
        </mc:AlternateContent>
        <mc:AlternateContent xmlns:mc="http://schemas.openxmlformats.org/markup-compatibility/2006">
          <mc:Choice Requires="x14">
            <control shapeId="82996" r:id="rId42" name="Check Box 52">
              <controlPr defaultSize="0" autoFill="0" autoLine="0" autoPict="0" altText="">
                <anchor moveWithCells="1">
                  <from>
                    <xdr:col>3</xdr:col>
                    <xdr:colOff>0</xdr:colOff>
                    <xdr:row>19</xdr:row>
                    <xdr:rowOff>0</xdr:rowOff>
                  </from>
                  <to>
                    <xdr:col>3</xdr:col>
                    <xdr:colOff>219075</xdr:colOff>
                    <xdr:row>20</xdr:row>
                    <xdr:rowOff>0</xdr:rowOff>
                  </to>
                </anchor>
              </controlPr>
            </control>
          </mc:Choice>
        </mc:AlternateContent>
        <mc:AlternateContent xmlns:mc="http://schemas.openxmlformats.org/markup-compatibility/2006">
          <mc:Choice Requires="x14">
            <control shapeId="82997" r:id="rId43" name="Check Box 53">
              <controlPr defaultSize="0" autoFill="0" autoLine="0" autoPict="0" altText="">
                <anchor moveWithCells="1">
                  <from>
                    <xdr:col>4</xdr:col>
                    <xdr:colOff>0</xdr:colOff>
                    <xdr:row>19</xdr:row>
                    <xdr:rowOff>0</xdr:rowOff>
                  </from>
                  <to>
                    <xdr:col>4</xdr:col>
                    <xdr:colOff>219075</xdr:colOff>
                    <xdr:row>20</xdr:row>
                    <xdr:rowOff>0</xdr:rowOff>
                  </to>
                </anchor>
              </controlPr>
            </control>
          </mc:Choice>
        </mc:AlternateContent>
        <mc:AlternateContent xmlns:mc="http://schemas.openxmlformats.org/markup-compatibility/2006">
          <mc:Choice Requires="x14">
            <control shapeId="82998" r:id="rId44" name="Check Box 54">
              <controlPr defaultSize="0" autoFill="0" autoLine="0" autoPict="0" altText="">
                <anchor moveWithCells="1">
                  <from>
                    <xdr:col>5</xdr:col>
                    <xdr:colOff>0</xdr:colOff>
                    <xdr:row>19</xdr:row>
                    <xdr:rowOff>0</xdr:rowOff>
                  </from>
                  <to>
                    <xdr:col>5</xdr:col>
                    <xdr:colOff>219075</xdr:colOff>
                    <xdr:row>20</xdr:row>
                    <xdr:rowOff>0</xdr:rowOff>
                  </to>
                </anchor>
              </controlPr>
            </control>
          </mc:Choice>
        </mc:AlternateContent>
        <mc:AlternateContent xmlns:mc="http://schemas.openxmlformats.org/markup-compatibility/2006">
          <mc:Choice Requires="x14">
            <control shapeId="82999" r:id="rId45" name="Check Box 55">
              <controlPr defaultSize="0" autoFill="0" autoLine="0" autoPict="0" altText="">
                <anchor moveWithCells="1">
                  <from>
                    <xdr:col>6</xdr:col>
                    <xdr:colOff>0</xdr:colOff>
                    <xdr:row>19</xdr:row>
                    <xdr:rowOff>0</xdr:rowOff>
                  </from>
                  <to>
                    <xdr:col>6</xdr:col>
                    <xdr:colOff>219075</xdr:colOff>
                    <xdr:row>20</xdr:row>
                    <xdr:rowOff>0</xdr:rowOff>
                  </to>
                </anchor>
              </controlPr>
            </control>
          </mc:Choice>
        </mc:AlternateContent>
        <mc:AlternateContent xmlns:mc="http://schemas.openxmlformats.org/markup-compatibility/2006">
          <mc:Choice Requires="x14">
            <control shapeId="83039" r:id="rId46" name="Check Box 95">
              <controlPr defaultSize="0" autoFill="0" autoLine="0" autoPict="0" altText="">
                <anchor moveWithCells="1">
                  <from>
                    <xdr:col>1</xdr:col>
                    <xdr:colOff>0</xdr:colOff>
                    <xdr:row>73</xdr:row>
                    <xdr:rowOff>0</xdr:rowOff>
                  </from>
                  <to>
                    <xdr:col>1</xdr:col>
                    <xdr:colOff>219075</xdr:colOff>
                    <xdr:row>74</xdr:row>
                    <xdr:rowOff>0</xdr:rowOff>
                  </to>
                </anchor>
              </controlPr>
            </control>
          </mc:Choice>
        </mc:AlternateContent>
        <mc:AlternateContent xmlns:mc="http://schemas.openxmlformats.org/markup-compatibility/2006">
          <mc:Choice Requires="x14">
            <control shapeId="83040" r:id="rId47" name="Check Box 96">
              <controlPr defaultSize="0" autoFill="0" autoLine="0" autoPict="0" altText="">
                <anchor moveWithCells="1">
                  <from>
                    <xdr:col>2</xdr:col>
                    <xdr:colOff>0</xdr:colOff>
                    <xdr:row>75</xdr:row>
                    <xdr:rowOff>0</xdr:rowOff>
                  </from>
                  <to>
                    <xdr:col>2</xdr:col>
                    <xdr:colOff>219075</xdr:colOff>
                    <xdr:row>76</xdr:row>
                    <xdr:rowOff>0</xdr:rowOff>
                  </to>
                </anchor>
              </controlPr>
            </control>
          </mc:Choice>
        </mc:AlternateContent>
        <mc:AlternateContent xmlns:mc="http://schemas.openxmlformats.org/markup-compatibility/2006">
          <mc:Choice Requires="x14">
            <control shapeId="83041" r:id="rId48" name="Check Box 97">
              <controlPr defaultSize="0" autoFill="0" autoLine="0" autoPict="0" altText="">
                <anchor moveWithCells="1">
                  <from>
                    <xdr:col>3</xdr:col>
                    <xdr:colOff>0</xdr:colOff>
                    <xdr:row>77</xdr:row>
                    <xdr:rowOff>0</xdr:rowOff>
                  </from>
                  <to>
                    <xdr:col>3</xdr:col>
                    <xdr:colOff>219075</xdr:colOff>
                    <xdr:row>78</xdr:row>
                    <xdr:rowOff>0</xdr:rowOff>
                  </to>
                </anchor>
              </controlPr>
            </control>
          </mc:Choice>
        </mc:AlternateContent>
        <mc:AlternateContent xmlns:mc="http://schemas.openxmlformats.org/markup-compatibility/2006">
          <mc:Choice Requires="x14">
            <control shapeId="83042" r:id="rId49" name="Check Box 98">
              <controlPr defaultSize="0" autoFill="0" autoLine="0" autoPict="0" altText="">
                <anchor moveWithCells="1">
                  <from>
                    <xdr:col>4</xdr:col>
                    <xdr:colOff>0</xdr:colOff>
                    <xdr:row>79</xdr:row>
                    <xdr:rowOff>0</xdr:rowOff>
                  </from>
                  <to>
                    <xdr:col>4</xdr:col>
                    <xdr:colOff>219075</xdr:colOff>
                    <xdr:row>80</xdr:row>
                    <xdr:rowOff>0</xdr:rowOff>
                  </to>
                </anchor>
              </controlPr>
            </control>
          </mc:Choice>
        </mc:AlternateContent>
        <mc:AlternateContent xmlns:mc="http://schemas.openxmlformats.org/markup-compatibility/2006">
          <mc:Choice Requires="x14">
            <control shapeId="83043" r:id="rId50" name="Check Box 99">
              <controlPr defaultSize="0" autoFill="0" autoLine="0" autoPict="0" altText="">
                <anchor moveWithCells="1">
                  <from>
                    <xdr:col>5</xdr:col>
                    <xdr:colOff>0</xdr:colOff>
                    <xdr:row>81</xdr:row>
                    <xdr:rowOff>0</xdr:rowOff>
                  </from>
                  <to>
                    <xdr:col>5</xdr:col>
                    <xdr:colOff>219075</xdr:colOff>
                    <xdr:row>82</xdr:row>
                    <xdr:rowOff>0</xdr:rowOff>
                  </to>
                </anchor>
              </controlPr>
            </control>
          </mc:Choice>
        </mc:AlternateContent>
        <mc:AlternateContent xmlns:mc="http://schemas.openxmlformats.org/markup-compatibility/2006">
          <mc:Choice Requires="x14">
            <control shapeId="83044" r:id="rId51" name="Check Box 100">
              <controlPr defaultSize="0" autoFill="0" autoLine="0" autoPict="0" altText="">
                <anchor moveWithCells="1">
                  <from>
                    <xdr:col>6</xdr:col>
                    <xdr:colOff>0</xdr:colOff>
                    <xdr:row>83</xdr:row>
                    <xdr:rowOff>0</xdr:rowOff>
                  </from>
                  <to>
                    <xdr:col>6</xdr:col>
                    <xdr:colOff>219075</xdr:colOff>
                    <xdr:row>84</xdr:row>
                    <xdr:rowOff>0</xdr:rowOff>
                  </to>
                </anchor>
              </controlPr>
            </control>
          </mc:Choice>
        </mc:AlternateContent>
        <mc:AlternateContent xmlns:mc="http://schemas.openxmlformats.org/markup-compatibility/2006">
          <mc:Choice Requires="x14">
            <control shapeId="83076" r:id="rId52" name="Check Box 132">
              <controlPr defaultSize="0" autoFill="0" autoLine="0" autoPict="0" altText="">
                <anchor moveWithCells="1">
                  <from>
                    <xdr:col>2</xdr:col>
                    <xdr:colOff>0</xdr:colOff>
                    <xdr:row>47</xdr:row>
                    <xdr:rowOff>0</xdr:rowOff>
                  </from>
                  <to>
                    <xdr:col>2</xdr:col>
                    <xdr:colOff>219075</xdr:colOff>
                    <xdr:row>48</xdr:row>
                    <xdr:rowOff>0</xdr:rowOff>
                  </to>
                </anchor>
              </controlPr>
            </control>
          </mc:Choice>
        </mc:AlternateContent>
        <mc:AlternateContent xmlns:mc="http://schemas.openxmlformats.org/markup-compatibility/2006">
          <mc:Choice Requires="x14">
            <control shapeId="83077" r:id="rId53" name="Check Box 133">
              <controlPr defaultSize="0" autoFill="0" autoLine="0" autoPict="0" altText="">
                <anchor moveWithCells="1">
                  <from>
                    <xdr:col>3</xdr:col>
                    <xdr:colOff>0</xdr:colOff>
                    <xdr:row>49</xdr:row>
                    <xdr:rowOff>0</xdr:rowOff>
                  </from>
                  <to>
                    <xdr:col>3</xdr:col>
                    <xdr:colOff>219075</xdr:colOff>
                    <xdr:row>50</xdr:row>
                    <xdr:rowOff>0</xdr:rowOff>
                  </to>
                </anchor>
              </controlPr>
            </control>
          </mc:Choice>
        </mc:AlternateContent>
        <mc:AlternateContent xmlns:mc="http://schemas.openxmlformats.org/markup-compatibility/2006">
          <mc:Choice Requires="x14">
            <control shapeId="83078" r:id="rId54" name="Check Box 134">
              <controlPr defaultSize="0" autoFill="0" autoLine="0" autoPict="0" altText="">
                <anchor moveWithCells="1">
                  <from>
                    <xdr:col>4</xdr:col>
                    <xdr:colOff>0</xdr:colOff>
                    <xdr:row>51</xdr:row>
                    <xdr:rowOff>0</xdr:rowOff>
                  </from>
                  <to>
                    <xdr:col>4</xdr:col>
                    <xdr:colOff>219075</xdr:colOff>
                    <xdr:row>52</xdr:row>
                    <xdr:rowOff>0</xdr:rowOff>
                  </to>
                </anchor>
              </controlPr>
            </control>
          </mc:Choice>
        </mc:AlternateContent>
        <mc:AlternateContent xmlns:mc="http://schemas.openxmlformats.org/markup-compatibility/2006">
          <mc:Choice Requires="x14">
            <control shapeId="83080" r:id="rId55" name="Check Box 136">
              <controlPr defaultSize="0" autoFill="0" autoLine="0" autoPict="0" altText="">
                <anchor moveWithCells="1">
                  <from>
                    <xdr:col>1</xdr:col>
                    <xdr:colOff>0</xdr:colOff>
                    <xdr:row>45</xdr:row>
                    <xdr:rowOff>0</xdr:rowOff>
                  </from>
                  <to>
                    <xdr:col>1</xdr:col>
                    <xdr:colOff>219075</xdr:colOff>
                    <xdr:row>46</xdr:row>
                    <xdr:rowOff>0</xdr:rowOff>
                  </to>
                </anchor>
              </controlPr>
            </control>
          </mc:Choice>
        </mc:AlternateContent>
        <mc:AlternateContent xmlns:mc="http://schemas.openxmlformats.org/markup-compatibility/2006">
          <mc:Choice Requires="x14">
            <control shapeId="83081" r:id="rId56" name="Check Box 137">
              <controlPr defaultSize="0" autoFill="0" autoLine="0" autoPict="0" altText="">
                <anchor moveWithCells="1">
                  <from>
                    <xdr:col>5</xdr:col>
                    <xdr:colOff>0</xdr:colOff>
                    <xdr:row>53</xdr:row>
                    <xdr:rowOff>0</xdr:rowOff>
                  </from>
                  <to>
                    <xdr:col>5</xdr:col>
                    <xdr:colOff>219075</xdr:colOff>
                    <xdr:row>54</xdr:row>
                    <xdr:rowOff>0</xdr:rowOff>
                  </to>
                </anchor>
              </controlPr>
            </control>
          </mc:Choice>
        </mc:AlternateContent>
        <mc:AlternateContent xmlns:mc="http://schemas.openxmlformats.org/markup-compatibility/2006">
          <mc:Choice Requires="x14">
            <control shapeId="83082" r:id="rId57" name="Check Box 138">
              <controlPr defaultSize="0" autoFill="0" autoLine="0" autoPict="0" altText="">
                <anchor moveWithCells="1">
                  <from>
                    <xdr:col>6</xdr:col>
                    <xdr:colOff>0</xdr:colOff>
                    <xdr:row>55</xdr:row>
                    <xdr:rowOff>0</xdr:rowOff>
                  </from>
                  <to>
                    <xdr:col>6</xdr:col>
                    <xdr:colOff>219075</xdr:colOff>
                    <xdr:row>56</xdr:row>
                    <xdr:rowOff>0</xdr:rowOff>
                  </to>
                </anchor>
              </controlPr>
            </control>
          </mc:Choice>
        </mc:AlternateContent>
        <mc:AlternateContent xmlns:mc="http://schemas.openxmlformats.org/markup-compatibility/2006">
          <mc:Choice Requires="x14">
            <control shapeId="83083" r:id="rId58" name="Check Box 139">
              <controlPr defaultSize="0" autoFill="0" autoLine="0" autoPict="0" altText="">
                <anchor moveWithCells="1">
                  <from>
                    <xdr:col>1</xdr:col>
                    <xdr:colOff>0</xdr:colOff>
                    <xdr:row>59</xdr:row>
                    <xdr:rowOff>0</xdr:rowOff>
                  </from>
                  <to>
                    <xdr:col>1</xdr:col>
                    <xdr:colOff>219075</xdr:colOff>
                    <xdr:row>60</xdr:row>
                    <xdr:rowOff>0</xdr:rowOff>
                  </to>
                </anchor>
              </controlPr>
            </control>
          </mc:Choice>
        </mc:AlternateContent>
        <mc:AlternateContent xmlns:mc="http://schemas.openxmlformats.org/markup-compatibility/2006">
          <mc:Choice Requires="x14">
            <control shapeId="83084" r:id="rId59" name="Check Box 140">
              <controlPr defaultSize="0" autoFill="0" autoLine="0" autoPict="0" altText="">
                <anchor moveWithCells="1">
                  <from>
                    <xdr:col>2</xdr:col>
                    <xdr:colOff>0</xdr:colOff>
                    <xdr:row>61</xdr:row>
                    <xdr:rowOff>0</xdr:rowOff>
                  </from>
                  <to>
                    <xdr:col>2</xdr:col>
                    <xdr:colOff>219075</xdr:colOff>
                    <xdr:row>62</xdr:row>
                    <xdr:rowOff>0</xdr:rowOff>
                  </to>
                </anchor>
              </controlPr>
            </control>
          </mc:Choice>
        </mc:AlternateContent>
        <mc:AlternateContent xmlns:mc="http://schemas.openxmlformats.org/markup-compatibility/2006">
          <mc:Choice Requires="x14">
            <control shapeId="83085" r:id="rId60" name="Check Box 141">
              <controlPr defaultSize="0" autoFill="0" autoLine="0" autoPict="0" altText="">
                <anchor moveWithCells="1">
                  <from>
                    <xdr:col>3</xdr:col>
                    <xdr:colOff>0</xdr:colOff>
                    <xdr:row>63</xdr:row>
                    <xdr:rowOff>0</xdr:rowOff>
                  </from>
                  <to>
                    <xdr:col>3</xdr:col>
                    <xdr:colOff>219075</xdr:colOff>
                    <xdr:row>64</xdr:row>
                    <xdr:rowOff>0</xdr:rowOff>
                  </to>
                </anchor>
              </controlPr>
            </control>
          </mc:Choice>
        </mc:AlternateContent>
        <mc:AlternateContent xmlns:mc="http://schemas.openxmlformats.org/markup-compatibility/2006">
          <mc:Choice Requires="x14">
            <control shapeId="83086" r:id="rId61" name="Check Box 142">
              <controlPr defaultSize="0" autoFill="0" autoLine="0" autoPict="0" altText="">
                <anchor moveWithCells="1">
                  <from>
                    <xdr:col>4</xdr:col>
                    <xdr:colOff>0</xdr:colOff>
                    <xdr:row>65</xdr:row>
                    <xdr:rowOff>0</xdr:rowOff>
                  </from>
                  <to>
                    <xdr:col>4</xdr:col>
                    <xdr:colOff>219075</xdr:colOff>
                    <xdr:row>66</xdr:row>
                    <xdr:rowOff>0</xdr:rowOff>
                  </to>
                </anchor>
              </controlPr>
            </control>
          </mc:Choice>
        </mc:AlternateContent>
        <mc:AlternateContent xmlns:mc="http://schemas.openxmlformats.org/markup-compatibility/2006">
          <mc:Choice Requires="x14">
            <control shapeId="83087" r:id="rId62" name="Check Box 143">
              <controlPr defaultSize="0" autoFill="0" autoLine="0" autoPict="0" altText="">
                <anchor moveWithCells="1">
                  <from>
                    <xdr:col>5</xdr:col>
                    <xdr:colOff>0</xdr:colOff>
                    <xdr:row>67</xdr:row>
                    <xdr:rowOff>0</xdr:rowOff>
                  </from>
                  <to>
                    <xdr:col>5</xdr:col>
                    <xdr:colOff>219075</xdr:colOff>
                    <xdr:row>68</xdr:row>
                    <xdr:rowOff>0</xdr:rowOff>
                  </to>
                </anchor>
              </controlPr>
            </control>
          </mc:Choice>
        </mc:AlternateContent>
        <mc:AlternateContent xmlns:mc="http://schemas.openxmlformats.org/markup-compatibility/2006">
          <mc:Choice Requires="x14">
            <control shapeId="83088" r:id="rId63" name="Check Box 144">
              <controlPr defaultSize="0" autoFill="0" autoLine="0" autoPict="0" altText="">
                <anchor moveWithCells="1">
                  <from>
                    <xdr:col>6</xdr:col>
                    <xdr:colOff>0</xdr:colOff>
                    <xdr:row>69</xdr:row>
                    <xdr:rowOff>0</xdr:rowOff>
                  </from>
                  <to>
                    <xdr:col>6</xdr:col>
                    <xdr:colOff>219075</xdr:colOff>
                    <xdr:row>70</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62" id="{C9EAB493-6AB5-43F9-8CFE-620E0460D641}">
            <xm:f>NOT(Projektgrundlagen!$I$24)</xm:f>
            <x14:dxf>
              <font>
                <strike/>
                <color theme="0" tint="-0.14996795556505021"/>
              </font>
              <fill>
                <patternFill>
                  <bgColor theme="0"/>
                </patternFill>
              </fill>
            </x14:dxf>
          </x14:cfRule>
          <xm:sqref>B46</xm:sqref>
        </x14:conditionalFormatting>
        <x14:conditionalFormatting xmlns:xm="http://schemas.microsoft.com/office/excel/2006/main">
          <x14:cfRule type="expression" priority="139" id="{646C6EAF-F03B-4599-BDB4-11333B1B6A99}">
            <xm:f>NOT(Projektgrundlagen!$I$24)</xm:f>
            <x14:dxf>
              <font>
                <strike/>
                <color theme="0" tint="-0.14996795556505021"/>
              </font>
              <fill>
                <patternFill>
                  <bgColor theme="0"/>
                </patternFill>
              </fill>
            </x14:dxf>
          </x14:cfRule>
          <xm:sqref>B60</xm:sqref>
        </x14:conditionalFormatting>
        <x14:conditionalFormatting xmlns:xm="http://schemas.microsoft.com/office/excel/2006/main">
          <x14:cfRule type="expression" priority="493" id="{3138A58F-4CD8-4DD9-A537-A084F7A8038F}">
            <xm:f>NOT(Projektgrundlagen!$I$24)</xm:f>
            <x14:dxf>
              <font>
                <strike/>
                <color theme="0" tint="-0.14996795556505021"/>
              </font>
              <fill>
                <patternFill>
                  <bgColor theme="0"/>
                </patternFill>
              </fill>
            </x14:dxf>
          </x14:cfRule>
          <xm:sqref>B74</xm:sqref>
        </x14:conditionalFormatting>
        <x14:conditionalFormatting xmlns:xm="http://schemas.microsoft.com/office/excel/2006/main">
          <x14:cfRule type="expression" priority="91" id="{D16F1266-6AB4-4068-98B0-B27D97B463B4}">
            <xm:f>NOT(Projektgrundlagen!$I$24)</xm:f>
            <x14:dxf>
              <font>
                <strike/>
                <color theme="0" tint="-0.14996795556505021"/>
              </font>
              <fill>
                <patternFill>
                  <bgColor theme="0"/>
                </patternFill>
              </fill>
            </x14:dxf>
          </x14:cfRule>
          <xm:sqref>B16:H16</xm:sqref>
        </x14:conditionalFormatting>
        <x14:conditionalFormatting xmlns:xm="http://schemas.microsoft.com/office/excel/2006/main">
          <x14:cfRule type="expression" priority="772" id="{37A454D8-F4A3-40BB-BC4D-C710B2C411EF}">
            <xm:f>NOT(Projektgrundlagen!$I$24)</xm:f>
            <x14:dxf>
              <font>
                <strike/>
                <color theme="0" tint="-0.14996795556505021"/>
              </font>
              <fill>
                <patternFill>
                  <bgColor theme="0"/>
                </patternFill>
              </fill>
            </x14:dxf>
          </x14:cfRule>
          <xm:sqref>B18:H18</xm:sqref>
        </x14:conditionalFormatting>
        <x14:conditionalFormatting xmlns:xm="http://schemas.microsoft.com/office/excel/2006/main">
          <x14:cfRule type="expression" priority="714" id="{4EAE57D5-BEDC-4361-BDE5-1FA44050F75B}">
            <xm:f>NOT(Projektgrundlagen!$I$24)</xm:f>
            <x14:dxf>
              <font>
                <strike/>
                <color theme="0" tint="-0.14996795556505021"/>
              </font>
              <fill>
                <patternFill>
                  <bgColor theme="0"/>
                </patternFill>
              </fill>
            </x14:dxf>
          </x14:cfRule>
          <xm:sqref>B20:H20</xm:sqref>
        </x14:conditionalFormatting>
        <x14:conditionalFormatting xmlns:xm="http://schemas.microsoft.com/office/excel/2006/main">
          <x14:cfRule type="expression" priority="764" id="{74EE25D4-9027-4E18-A73A-ABDCC297F9D3}">
            <xm:f>NOT(Projektgrundlagen!$I$24)</xm:f>
            <x14:dxf>
              <font>
                <strike/>
                <color theme="0" tint="-0.14996795556505021"/>
              </font>
              <fill>
                <patternFill>
                  <bgColor theme="0"/>
                </patternFill>
              </fill>
            </x14:dxf>
          </x14:cfRule>
          <xm:sqref>B22:H22</xm:sqref>
        </x14:conditionalFormatting>
        <x14:conditionalFormatting xmlns:xm="http://schemas.microsoft.com/office/excel/2006/main">
          <x14:cfRule type="expression" priority="265" id="{22C7109F-541D-4208-93FF-2520FAF555B8}">
            <xm:f>NOT(Projektgrundlagen!$I$24)</xm:f>
            <x14:dxf>
              <font>
                <strike/>
                <color theme="0" tint="-0.14996795556505021"/>
              </font>
              <fill>
                <patternFill>
                  <bgColor theme="0"/>
                </patternFill>
              </fill>
            </x14:dxf>
          </x14:cfRule>
          <xm:sqref>B24:H24</xm:sqref>
        </x14:conditionalFormatting>
        <x14:conditionalFormatting xmlns:xm="http://schemas.microsoft.com/office/excel/2006/main">
          <x14:cfRule type="expression" priority="264" id="{41C8DA55-56E9-4DDF-9D38-E79520D4213F}">
            <xm:f>NOT(Projektgrundlagen!$I$24)</xm:f>
            <x14:dxf>
              <font>
                <strike/>
                <color theme="0" tint="-0.14996795556505021"/>
              </font>
              <fill>
                <patternFill>
                  <bgColor theme="0"/>
                </patternFill>
              </fill>
            </x14:dxf>
          </x14:cfRule>
          <xm:sqref>B26:H26</xm:sqref>
        </x14:conditionalFormatting>
        <x14:conditionalFormatting xmlns:xm="http://schemas.microsoft.com/office/excel/2006/main">
          <x14:cfRule type="expression" priority="263" id="{FF94AA62-D4DA-4A7C-A89E-C77BB53F39A2}">
            <xm:f>NOT(Projektgrundlagen!$I$24)</xm:f>
            <x14:dxf>
              <font>
                <strike/>
                <color theme="0" tint="-0.14996795556505021"/>
              </font>
              <fill>
                <patternFill>
                  <bgColor theme="0"/>
                </patternFill>
              </fill>
            </x14:dxf>
          </x14:cfRule>
          <xm:sqref>B28:H28</xm:sqref>
        </x14:conditionalFormatting>
        <x14:conditionalFormatting xmlns:xm="http://schemas.microsoft.com/office/excel/2006/main">
          <x14:cfRule type="expression" priority="218" id="{A7A6486C-3EF0-4724-B17A-B28A351A7F62}">
            <xm:f>NOT(Projektgrundlagen!$I$24)</xm:f>
            <x14:dxf>
              <font>
                <strike/>
                <color theme="0" tint="-0.14996795556505021"/>
              </font>
              <fill>
                <patternFill>
                  <bgColor theme="0"/>
                </patternFill>
              </fill>
            </x14:dxf>
          </x14:cfRule>
          <xm:sqref>C48</xm:sqref>
        </x14:conditionalFormatting>
        <x14:conditionalFormatting xmlns:xm="http://schemas.microsoft.com/office/excel/2006/main">
          <x14:cfRule type="expression" priority="141" id="{66E6A198-659A-477F-9C93-F7AB888AE05F}">
            <xm:f>NOT(Projektgrundlagen!$I$24)</xm:f>
            <x14:dxf>
              <font>
                <strike/>
                <color theme="0" tint="-0.14996795556505021"/>
              </font>
              <fill>
                <patternFill>
                  <bgColor theme="0"/>
                </patternFill>
              </fill>
            </x14:dxf>
          </x14:cfRule>
          <xm:sqref>C62</xm:sqref>
        </x14:conditionalFormatting>
        <x14:conditionalFormatting xmlns:xm="http://schemas.microsoft.com/office/excel/2006/main">
          <x14:cfRule type="expression" priority="217" id="{96F98296-D6A9-46CB-88E5-F460D0BF4EB2}">
            <xm:f>NOT(Projektgrundlagen!$I$24)</xm:f>
            <x14:dxf>
              <font>
                <strike/>
                <color theme="0" tint="-0.14996795556505021"/>
              </font>
              <fill>
                <patternFill>
                  <bgColor theme="0"/>
                </patternFill>
              </fill>
            </x14:dxf>
          </x14:cfRule>
          <xm:sqref>D50</xm:sqref>
        </x14:conditionalFormatting>
        <x14:conditionalFormatting xmlns:xm="http://schemas.microsoft.com/office/excel/2006/main">
          <x14:cfRule type="expression" priority="137" id="{CF4C48DD-052C-4BA6-9801-A3E0632C2EFB}">
            <xm:f>NOT(Projektgrundlagen!$I$24)</xm:f>
            <x14:dxf>
              <font>
                <strike/>
                <color theme="0" tint="-0.14996795556505021"/>
              </font>
              <fill>
                <patternFill>
                  <bgColor theme="0"/>
                </patternFill>
              </fill>
            </x14:dxf>
          </x14:cfRule>
          <xm:sqref>D64</xm:sqref>
        </x14:conditionalFormatting>
        <x14:conditionalFormatting xmlns:xm="http://schemas.microsoft.com/office/excel/2006/main">
          <x14:cfRule type="expression" priority="491" id="{855091CD-FE36-4E63-8763-188629298840}">
            <xm:f>NOT(Projektgrundlagen!$I$24)</xm:f>
            <x14:dxf>
              <font>
                <strike/>
                <color theme="0" tint="-0.14996795556505021"/>
              </font>
              <fill>
                <patternFill>
                  <bgColor theme="0"/>
                </patternFill>
              </fill>
            </x14:dxf>
          </x14:cfRule>
          <xm:sqref>D78</xm:sqref>
        </x14:conditionalFormatting>
        <x14:conditionalFormatting xmlns:xm="http://schemas.microsoft.com/office/excel/2006/main">
          <x14:cfRule type="expression" priority="204" id="{6748AD91-E8DA-4680-A87A-715952FD5FCE}">
            <xm:f>NOT(Projektgrundlagen!$I$24)</xm:f>
            <x14:dxf>
              <font>
                <strike/>
                <color theme="0" tint="-0.14996795556505021"/>
              </font>
              <fill>
                <patternFill>
                  <bgColor theme="0"/>
                </patternFill>
              </fill>
            </x14:dxf>
          </x14:cfRule>
          <xm:sqref>E52</xm:sqref>
        </x14:conditionalFormatting>
        <x14:conditionalFormatting xmlns:xm="http://schemas.microsoft.com/office/excel/2006/main">
          <x14:cfRule type="expression" priority="119" id="{D6E85158-910D-4101-B670-800BE806C011}">
            <xm:f>NOT(Projektgrundlagen!$I$24)</xm:f>
            <x14:dxf>
              <font>
                <strike/>
                <color theme="0" tint="-0.14996795556505021"/>
              </font>
              <fill>
                <patternFill>
                  <bgColor theme="0"/>
                </patternFill>
              </fill>
            </x14:dxf>
          </x14:cfRule>
          <xm:sqref>E66</xm:sqref>
        </x14:conditionalFormatting>
        <x14:conditionalFormatting xmlns:xm="http://schemas.microsoft.com/office/excel/2006/main">
          <x14:cfRule type="expression" priority="473" id="{779D148A-F368-40EA-A0D2-4112B4134C8D}">
            <xm:f>NOT(Projektgrundlagen!$I$24)</xm:f>
            <x14:dxf>
              <font>
                <strike/>
                <color theme="0" tint="-0.14996795556505021"/>
              </font>
              <fill>
                <patternFill>
                  <bgColor theme="0"/>
                </patternFill>
              </fill>
            </x14:dxf>
          </x14:cfRule>
          <xm:sqref>E80</xm:sqref>
        </x14:conditionalFormatting>
        <x14:conditionalFormatting xmlns:xm="http://schemas.microsoft.com/office/excel/2006/main">
          <x14:cfRule type="expression" priority="155" id="{78929FCC-B1CE-4F49-AD16-AEFF1AC481BD}">
            <xm:f>NOT(Projektgrundlagen!$I$24)</xm:f>
            <x14:dxf>
              <font>
                <strike/>
                <color theme="0" tint="-0.14996795556505021"/>
              </font>
              <fill>
                <patternFill>
                  <bgColor theme="0"/>
                </patternFill>
              </fill>
            </x14:dxf>
          </x14:cfRule>
          <xm:sqref>F54</xm:sqref>
        </x14:conditionalFormatting>
        <x14:conditionalFormatting xmlns:xm="http://schemas.microsoft.com/office/excel/2006/main">
          <x14:cfRule type="expression" priority="792" id="{A18BD746-E5F4-4FCD-94B6-FCB472876B2A}">
            <xm:f>NOT(Projektgrundlagen!$I$24)</xm:f>
            <x14:dxf>
              <font>
                <strike/>
                <color theme="0" tint="-0.14996795556505021"/>
              </font>
              <fill>
                <patternFill>
                  <bgColor theme="0"/>
                </patternFill>
              </fill>
            </x14:dxf>
          </x14:cfRule>
          <xm:sqref>F68 C76 F82</xm:sqref>
        </x14:conditionalFormatting>
        <x14:conditionalFormatting xmlns:xm="http://schemas.microsoft.com/office/excel/2006/main">
          <x14:cfRule type="expression" priority="148" id="{59EBF43C-922F-4A14-AAF3-A8E08B2D6ACC}">
            <xm:f>NOT(Projektgrundlagen!$I$24)</xm:f>
            <x14:dxf>
              <font>
                <strike/>
                <color theme="0" tint="-0.14996795556505021"/>
              </font>
              <fill>
                <patternFill>
                  <bgColor theme="0"/>
                </patternFill>
              </fill>
            </x14:dxf>
          </x14:cfRule>
          <xm:sqref>G56</xm:sqref>
        </x14:conditionalFormatting>
        <x14:conditionalFormatting xmlns:xm="http://schemas.microsoft.com/office/excel/2006/main">
          <x14:cfRule type="expression" priority="106" id="{0ED96098-204B-4570-9209-54A30B67292A}">
            <xm:f>NOT(Projektgrundlagen!$I$24)</xm:f>
            <x14:dxf>
              <font>
                <strike/>
                <color theme="0" tint="-0.14996795556505021"/>
              </font>
              <fill>
                <patternFill>
                  <bgColor theme="0"/>
                </patternFill>
              </fill>
            </x14:dxf>
          </x14:cfRule>
          <xm:sqref>G70</xm:sqref>
        </x14:conditionalFormatting>
        <x14:conditionalFormatting xmlns:xm="http://schemas.microsoft.com/office/excel/2006/main">
          <x14:cfRule type="expression" priority="460" id="{CE4E5E9D-E45B-4CE8-9117-4BDC954A1545}">
            <xm:f>NOT(Projektgrundlagen!$I$24)</xm:f>
            <x14:dxf>
              <font>
                <strike/>
                <color theme="0" tint="-0.14996795556505021"/>
              </font>
              <fill>
                <patternFill>
                  <bgColor theme="0"/>
                </patternFill>
              </fill>
            </x14:dxf>
          </x14:cfRule>
          <xm:sqref>G84</xm:sqref>
        </x14:conditionalFormatting>
        <x14:conditionalFormatting xmlns:xm="http://schemas.microsoft.com/office/excel/2006/main">
          <x14:cfRule type="expression" priority="700" id="{52CD2CA6-EF68-4188-87BC-69A50297615A}">
            <xm:f>NOT(Projektgrundlagen!$I$24)</xm:f>
            <x14:dxf>
              <font>
                <strike/>
                <color theme="0" tint="-0.14996795556505021"/>
              </font>
              <fill>
                <patternFill>
                  <bgColor theme="0"/>
                </patternFill>
              </fill>
            </x14:dxf>
          </x14:cfRule>
          <xm:sqref>H40</xm:sqref>
        </x14:conditionalFormatting>
        <x14:conditionalFormatting xmlns:xm="http://schemas.microsoft.com/office/excel/2006/main">
          <x14:cfRule type="expression" priority="368" id="{09A92461-6CFF-4651-B25B-7F6209F8FF09}">
            <xm:f>NOT(Projektgrundlagen!$I$24)</xm:f>
            <x14:dxf>
              <font>
                <strike/>
                <color theme="0" tint="-0.14996795556505021"/>
              </font>
              <fill>
                <patternFill>
                  <bgColor theme="0"/>
                </patternFill>
              </fill>
            </x14:dxf>
          </x14:cfRule>
          <xm:sqref>H42</xm:sqref>
        </x14:conditionalFormatting>
        <x14:conditionalFormatting xmlns:xm="http://schemas.microsoft.com/office/excel/2006/main">
          <x14:cfRule type="expression" priority="369" id="{D4FEE203-759B-4CC8-A3FF-4568DDFD5001}">
            <xm:f>NOT(Projektgrundlagen!$I$24)</xm:f>
            <x14:dxf>
              <font>
                <strike/>
                <color theme="0" tint="-0.14996795556505021"/>
              </font>
              <fill>
                <patternFill>
                  <bgColor theme="0"/>
                </patternFill>
              </fill>
            </x14:dxf>
          </x14:cfRule>
          <xm:sqref>H44</xm:sqref>
        </x14:conditionalFormatting>
        <x14:conditionalFormatting xmlns:xm="http://schemas.microsoft.com/office/excel/2006/main">
          <x14:cfRule type="expression" priority="140" id="{3AB29C05-4CB6-44C2-B444-AAED2FE0D36A}">
            <xm:f>NOT(Projektgrundlagen!$I$24)</xm:f>
            <x14:dxf>
              <font>
                <strike/>
                <color theme="0" tint="-0.14996795556505021"/>
              </font>
              <fill>
                <patternFill>
                  <bgColor theme="0"/>
                </patternFill>
              </fill>
            </x14:dxf>
          </x14:cfRule>
          <xm:sqref>H58</xm:sqref>
        </x14:conditionalFormatting>
        <x14:conditionalFormatting xmlns:xm="http://schemas.microsoft.com/office/excel/2006/main">
          <x14:cfRule type="expression" priority="192" id="{EB1698C0-166E-43FB-8C66-7D19FAA9D9F9}">
            <xm:f>NOT(Projektgrundlagen!$I$24)</xm:f>
            <x14:dxf>
              <font>
                <strike/>
                <color theme="0" tint="-0.14996795556505021"/>
              </font>
              <fill>
                <patternFill>
                  <bgColor theme="0"/>
                </patternFill>
              </fill>
            </x14:dxf>
          </x14:cfRule>
          <xm:sqref>H72:L72</xm:sqref>
        </x14:conditionalFormatting>
        <x14:conditionalFormatting xmlns:xm="http://schemas.microsoft.com/office/excel/2006/main">
          <x14:cfRule type="expression" priority="188" id="{74CF8FBD-E6B0-4838-8DE7-211D1488B131}">
            <xm:f>NOT(Projektgrundlagen!$I$24)</xm:f>
            <x14:dxf>
              <font>
                <strike/>
                <color theme="0" tint="-0.14996795556505021"/>
              </font>
              <fill>
                <patternFill>
                  <bgColor theme="0"/>
                </patternFill>
              </fill>
            </x14:dxf>
          </x14:cfRule>
          <xm:sqref>I16:I29</xm:sqref>
        </x14:conditionalFormatting>
        <x14:conditionalFormatting xmlns:xm="http://schemas.microsoft.com/office/excel/2006/main">
          <x14:cfRule type="expression" priority="31" id="{DD6689A4-0BB8-4DBE-9B5F-683FAA645828}">
            <xm:f>NOT(Projektgrundlagen!$I$24)</xm:f>
            <x14:dxf>
              <font>
                <strike/>
                <color theme="0" tint="-0.14996795556505021"/>
              </font>
              <fill>
                <patternFill>
                  <bgColor theme="0"/>
                </patternFill>
              </fill>
            </x14:dxf>
          </x14:cfRule>
          <xm:sqref>I40:I71</xm:sqref>
        </x14:conditionalFormatting>
        <x14:conditionalFormatting xmlns:xm="http://schemas.microsoft.com/office/excel/2006/main">
          <x14:cfRule type="expression" priority="93" id="{4224FA62-2F8E-45DA-BDE4-921587278439}">
            <xm:f>NOT(Projektgrundlagen!$I$24)</xm:f>
            <x14:dxf>
              <font>
                <strike/>
                <color theme="0" tint="-0.14996795556505021"/>
              </font>
              <fill>
                <patternFill>
                  <bgColor theme="0"/>
                </patternFill>
              </fill>
            </x14:dxf>
          </x14:cfRule>
          <xm:sqref>I73</xm:sqref>
        </x14:conditionalFormatting>
        <x14:conditionalFormatting xmlns:xm="http://schemas.microsoft.com/office/excel/2006/main">
          <x14:cfRule type="expression" priority="1" id="{AE6BC39E-EE02-4B63-9BC1-7AAED047E282}">
            <xm:f>NOT(Projektgrundlagen!$I$24)</xm:f>
            <x14:dxf>
              <font>
                <strike/>
                <color theme="0" tint="-0.14996795556505021"/>
              </font>
              <fill>
                <patternFill>
                  <bgColor theme="0"/>
                </patternFill>
              </fill>
            </x14:dxf>
          </x14:cfRule>
          <xm:sqref>I74:I85</xm:sqref>
        </x14:conditionalFormatting>
        <x14:conditionalFormatting xmlns:xm="http://schemas.microsoft.com/office/excel/2006/main">
          <x14:cfRule type="expression" priority="708" id="{B2B3BF1B-99EB-459A-A7EB-AC3191F108BE}">
            <xm:f>NOT(Projektgrundlagen!$I$21)</xm:f>
            <x14:dxf>
              <font>
                <strike/>
                <color theme="0" tint="-0.14996795556505021"/>
              </font>
              <fill>
                <patternFill>
                  <bgColor theme="0"/>
                </patternFill>
              </fill>
            </x14:dxf>
          </x14:cfRule>
          <xm:sqref>M16</xm:sqref>
        </x14:conditionalFormatting>
        <x14:conditionalFormatting xmlns:xm="http://schemas.microsoft.com/office/excel/2006/main">
          <x14:cfRule type="expression" priority="157" id="{8A0CCE19-E9ED-45E6-8B5F-29AC0EDED74A}">
            <xm:f>NOT(Projektgrundlagen!$I$21)</xm:f>
            <x14:dxf>
              <font>
                <strike/>
                <color theme="0" tint="-0.14996795556505021"/>
              </font>
              <fill>
                <patternFill>
                  <bgColor theme="0"/>
                </patternFill>
              </fill>
            </x14:dxf>
          </x14:cfRule>
          <xm:sqref>M47</xm:sqref>
        </x14:conditionalFormatting>
        <x14:conditionalFormatting xmlns:xm="http://schemas.microsoft.com/office/excel/2006/main">
          <x14:cfRule type="expression" priority="211" id="{49AEF399-3921-4C5F-92E5-989F0EADC53C}">
            <xm:f>NOT(Projektgrundlagen!$I$21)</xm:f>
            <x14:dxf>
              <font>
                <strike/>
                <color theme="0" tint="-0.14996795556505021"/>
              </font>
              <fill>
                <patternFill>
                  <bgColor theme="0"/>
                </patternFill>
              </fill>
            </x14:dxf>
          </x14:cfRule>
          <xm:sqref>M49</xm:sqref>
        </x14:conditionalFormatting>
        <x14:conditionalFormatting xmlns:xm="http://schemas.microsoft.com/office/excel/2006/main">
          <x14:cfRule type="expression" priority="209" id="{87CBCE30-DA2A-4361-ACF1-E7B6A14F7D27}">
            <xm:f>NOT(Projektgrundlagen!$I$21)</xm:f>
            <x14:dxf>
              <font>
                <strike/>
                <color theme="0" tint="-0.14996795556505021"/>
              </font>
              <fill>
                <patternFill>
                  <bgColor theme="0"/>
                </patternFill>
              </fill>
            </x14:dxf>
          </x14:cfRule>
          <xm:sqref>M51</xm:sqref>
        </x14:conditionalFormatting>
        <x14:conditionalFormatting xmlns:xm="http://schemas.microsoft.com/office/excel/2006/main">
          <x14:cfRule type="expression" priority="199" id="{21560F7E-4EFF-4AC5-B67A-CD5533776AF8}">
            <xm:f>NOT(Projektgrundlagen!$I$21)</xm:f>
            <x14:dxf>
              <font>
                <strike/>
                <color theme="0" tint="-0.14996795556505021"/>
              </font>
              <fill>
                <patternFill>
                  <bgColor theme="0"/>
                </patternFill>
              </fill>
            </x14:dxf>
          </x14:cfRule>
          <xm:sqref>M53</xm:sqref>
        </x14:conditionalFormatting>
        <x14:conditionalFormatting xmlns:xm="http://schemas.microsoft.com/office/excel/2006/main">
          <x14:cfRule type="expression" priority="151" id="{12A8105D-E7FF-4811-823C-BBA33B52FA1F}">
            <xm:f>NOT(Projektgrundlagen!$I$21)</xm:f>
            <x14:dxf>
              <font>
                <strike/>
                <color theme="0" tint="-0.14996795556505021"/>
              </font>
              <fill>
                <patternFill>
                  <bgColor theme="0"/>
                </patternFill>
              </fill>
            </x14:dxf>
          </x14:cfRule>
          <xm:sqref>M55</xm:sqref>
        </x14:conditionalFormatting>
        <x14:conditionalFormatting xmlns:xm="http://schemas.microsoft.com/office/excel/2006/main">
          <x14:cfRule type="expression" priority="144" id="{3263D037-1FD3-4159-9202-4C30747CFFA1}">
            <xm:f>NOT(Projektgrundlagen!$I$21)</xm:f>
            <x14:dxf>
              <font>
                <strike/>
                <color theme="0" tint="-0.14996795556505021"/>
              </font>
              <fill>
                <patternFill>
                  <bgColor theme="0"/>
                </patternFill>
              </fill>
            </x14:dxf>
          </x14:cfRule>
          <xm:sqref>M57</xm:sqref>
        </x14:conditionalFormatting>
        <x14:conditionalFormatting xmlns:xm="http://schemas.microsoft.com/office/excel/2006/main">
          <x14:cfRule type="expression" priority="129" id="{520D4318-9C05-4A3F-A76F-0EDBFEB06F95}">
            <xm:f>NOT(Projektgrundlagen!$I$21)</xm:f>
            <x14:dxf>
              <font>
                <strike/>
                <color theme="0" tint="-0.14996795556505021"/>
              </font>
              <fill>
                <patternFill>
                  <bgColor theme="0"/>
                </patternFill>
              </fill>
            </x14:dxf>
          </x14:cfRule>
          <xm:sqref>M61</xm:sqref>
        </x14:conditionalFormatting>
        <x14:conditionalFormatting xmlns:xm="http://schemas.microsoft.com/office/excel/2006/main">
          <x14:cfRule type="expression" priority="127" id="{660C9B2A-5194-4349-BFD7-1556613998DF}">
            <xm:f>NOT(Projektgrundlagen!$I$21)</xm:f>
            <x14:dxf>
              <font>
                <strike/>
                <color theme="0" tint="-0.14996795556505021"/>
              </font>
              <fill>
                <patternFill>
                  <bgColor theme="0"/>
                </patternFill>
              </fill>
            </x14:dxf>
          </x14:cfRule>
          <xm:sqref>M63</xm:sqref>
        </x14:conditionalFormatting>
        <x14:conditionalFormatting xmlns:xm="http://schemas.microsoft.com/office/excel/2006/main">
          <x14:cfRule type="expression" priority="125" id="{71759F30-C4D7-4F78-B851-76AE8BDFC0D7}">
            <xm:f>NOT(Projektgrundlagen!$I$21)</xm:f>
            <x14:dxf>
              <font>
                <strike/>
                <color theme="0" tint="-0.14996795556505021"/>
              </font>
              <fill>
                <patternFill>
                  <bgColor theme="0"/>
                </patternFill>
              </fill>
            </x14:dxf>
          </x14:cfRule>
          <xm:sqref>M65</xm:sqref>
        </x14:conditionalFormatting>
        <x14:conditionalFormatting xmlns:xm="http://schemas.microsoft.com/office/excel/2006/main">
          <x14:cfRule type="expression" priority="112" id="{3AD798F9-F2F4-4809-A86C-93F7E22AA341}">
            <xm:f>NOT(Projektgrundlagen!$I$21)</xm:f>
            <x14:dxf>
              <font>
                <strike/>
                <color theme="0" tint="-0.14996795556505021"/>
              </font>
              <fill>
                <patternFill>
                  <bgColor theme="0"/>
                </patternFill>
              </fill>
            </x14:dxf>
          </x14:cfRule>
          <xm:sqref>M67</xm:sqref>
        </x14:conditionalFormatting>
        <x14:conditionalFormatting xmlns:xm="http://schemas.microsoft.com/office/excel/2006/main">
          <x14:cfRule type="expression" priority="110" id="{5CF7D7DE-FC39-4877-BFAD-421FDA661B69}">
            <xm:f>NOT(Projektgrundlagen!$I$21)</xm:f>
            <x14:dxf>
              <font>
                <strike/>
                <color theme="0" tint="-0.14996795556505021"/>
              </font>
              <fill>
                <patternFill>
                  <bgColor theme="0"/>
                </patternFill>
              </fill>
            </x14:dxf>
          </x14:cfRule>
          <xm:sqref>M69</xm:sqref>
        </x14:conditionalFormatting>
        <x14:conditionalFormatting xmlns:xm="http://schemas.microsoft.com/office/excel/2006/main">
          <x14:cfRule type="expression" priority="102" id="{8C544EAD-2F44-45DB-A403-FE25F0140E0A}">
            <xm:f>NOT(Projektgrundlagen!$I$21)</xm:f>
            <x14:dxf>
              <font>
                <strike/>
                <color theme="0" tint="-0.14996795556505021"/>
              </font>
              <fill>
                <patternFill>
                  <bgColor theme="0"/>
                </patternFill>
              </fill>
            </x14:dxf>
          </x14:cfRule>
          <xm:sqref>M71</xm:sqref>
        </x14:conditionalFormatting>
        <x14:conditionalFormatting xmlns:xm="http://schemas.microsoft.com/office/excel/2006/main">
          <x14:cfRule type="expression" priority="483" id="{6FDA7A67-2FD2-4810-A364-8D623A38742D}">
            <xm:f>NOT(Projektgrundlagen!$I$21)</xm:f>
            <x14:dxf>
              <font>
                <strike/>
                <color theme="0" tint="-0.14996795556505021"/>
              </font>
              <fill>
                <patternFill>
                  <bgColor theme="0"/>
                </patternFill>
              </fill>
            </x14:dxf>
          </x14:cfRule>
          <xm:sqref>M75</xm:sqref>
        </x14:conditionalFormatting>
        <x14:conditionalFormatting xmlns:xm="http://schemas.microsoft.com/office/excel/2006/main">
          <x14:cfRule type="expression" priority="481" id="{8C3C753F-1341-4642-B568-E735C54212CF}">
            <xm:f>NOT(Projektgrundlagen!$I$21)</xm:f>
            <x14:dxf>
              <font>
                <strike/>
                <color theme="0" tint="-0.14996795556505021"/>
              </font>
              <fill>
                <patternFill>
                  <bgColor theme="0"/>
                </patternFill>
              </fill>
            </x14:dxf>
          </x14:cfRule>
          <xm:sqref>M77</xm:sqref>
        </x14:conditionalFormatting>
        <x14:conditionalFormatting xmlns:xm="http://schemas.microsoft.com/office/excel/2006/main">
          <x14:cfRule type="expression" priority="479" id="{8428DB85-5F2D-4093-B7C2-6C3D7D04EE5E}">
            <xm:f>NOT(Projektgrundlagen!$I$21)</xm:f>
            <x14:dxf>
              <font>
                <strike/>
                <color theme="0" tint="-0.14996795556505021"/>
              </font>
              <fill>
                <patternFill>
                  <bgColor theme="0"/>
                </patternFill>
              </fill>
            </x14:dxf>
          </x14:cfRule>
          <xm:sqref>M79</xm:sqref>
        </x14:conditionalFormatting>
        <x14:conditionalFormatting xmlns:xm="http://schemas.microsoft.com/office/excel/2006/main">
          <x14:cfRule type="expression" priority="466" id="{05D2D6B8-7516-4C8E-A1E5-711DB2756E63}">
            <xm:f>NOT(Projektgrundlagen!$I$21)</xm:f>
            <x14:dxf>
              <font>
                <strike/>
                <color theme="0" tint="-0.14996795556505021"/>
              </font>
              <fill>
                <patternFill>
                  <bgColor theme="0"/>
                </patternFill>
              </fill>
            </x14:dxf>
          </x14:cfRule>
          <xm:sqref>M81</xm:sqref>
        </x14:conditionalFormatting>
        <x14:conditionalFormatting xmlns:xm="http://schemas.microsoft.com/office/excel/2006/main">
          <x14:cfRule type="expression" priority="464" id="{7CD86F68-FC80-4602-A9DE-DC4637CBD693}">
            <xm:f>NOT(Projektgrundlagen!$I$21)</xm:f>
            <x14:dxf>
              <font>
                <strike/>
                <color theme="0" tint="-0.14996795556505021"/>
              </font>
              <fill>
                <patternFill>
                  <bgColor theme="0"/>
                </patternFill>
              </fill>
            </x14:dxf>
          </x14:cfRule>
          <xm:sqref>M83</xm:sqref>
        </x14:conditionalFormatting>
        <x14:conditionalFormatting xmlns:xm="http://schemas.microsoft.com/office/excel/2006/main">
          <x14:cfRule type="expression" priority="456" id="{778EA9D3-9E87-4EC8-8A15-DC7B600BC7A0}">
            <xm:f>NOT(Projektgrundlagen!$I$21)</xm:f>
            <x14:dxf>
              <font>
                <strike/>
                <color theme="0" tint="-0.14996795556505021"/>
              </font>
              <fill>
                <patternFill>
                  <bgColor theme="0"/>
                </patternFill>
              </fill>
            </x14:dxf>
          </x14:cfRule>
          <xm:sqref>M85</xm:sqref>
        </x14:conditionalFormatting>
        <x14:conditionalFormatting xmlns:xm="http://schemas.microsoft.com/office/excel/2006/main">
          <x14:cfRule type="expression" priority="6919" id="{E59EC435-9B3C-44E1-A744-05F4F4A8352F}">
            <xm:f>Projektgrundlagen!$I$23</xm:f>
            <x14:dxf>
              <fill>
                <patternFill>
                  <bgColor theme="7" tint="0.79998168889431442"/>
                </patternFill>
              </fill>
            </x14:dxf>
          </x14:cfRule>
          <x14:cfRule type="expression" priority="6920" id="{BF69B12F-4D6F-4EB6-AE49-172379177BBB}">
            <xm:f>Projektgrundlagen!$I$22</xm:f>
            <x14:dxf>
              <fill>
                <patternFill>
                  <bgColor theme="9" tint="0.79998168889431442"/>
                </patternFill>
              </fill>
            </x14:dxf>
          </x14:cfRule>
          <x14:cfRule type="expression" priority="6921" id="{E19C8C9A-FEAB-4793-9F9A-F7E096F6C99E}">
            <xm:f>Projektgrundlagen!$I$21</xm:f>
            <x14:dxf>
              <fill>
                <patternFill>
                  <bgColor theme="6" tint="0.79998168889431442"/>
                </patternFill>
              </fill>
            </x14:dxf>
          </x14:cfRule>
          <xm:sqref>N2:N8 B10:M11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6">
    <tabColor theme="3" tint="0.79998168889431442"/>
    <pageSetUpPr fitToPage="1"/>
  </sheetPr>
  <dimension ref="A1:U885"/>
  <sheetViews>
    <sheetView showGridLines="0" zoomScaleNormal="100" workbookViewId="0">
      <selection activeCell="I5" sqref="I5"/>
    </sheetView>
  </sheetViews>
  <sheetFormatPr baseColWidth="10" defaultColWidth="0" defaultRowHeight="0" customHeight="1" zeroHeight="1"/>
  <cols>
    <col min="1" max="1" width="5.5703125" style="192" customWidth="1"/>
    <col min="2" max="7" width="3.42578125" style="86" customWidth="1"/>
    <col min="8" max="8" width="4.42578125" style="86" customWidth="1"/>
    <col min="9" max="9" width="47.140625" style="86" customWidth="1"/>
    <col min="10" max="11" width="7.42578125" style="86" customWidth="1"/>
    <col min="12" max="12" width="8.5703125" style="86" customWidth="1"/>
    <col min="13" max="13" width="12.5703125" style="87" customWidth="1"/>
    <col min="14" max="14" width="2.5703125" style="82" customWidth="1"/>
    <col min="15" max="15" width="11.42578125" style="505" hidden="1" customWidth="1"/>
    <col min="16" max="16384" width="10.5703125" style="83" hidden="1"/>
  </cols>
  <sheetData>
    <row r="1" spans="1:18" ht="16.5"/>
    <row r="2" spans="1:18" s="54" customFormat="1" ht="16.5" customHeight="1">
      <c r="A2" s="173"/>
      <c r="B2" s="641" t="str">
        <f>IF(Projektgrundlagen!B2="","",Projektgrundlagen!B2)</f>
        <v>Projektsteuerung / Projektmanagement</v>
      </c>
      <c r="C2" s="641"/>
      <c r="D2" s="641"/>
      <c r="E2" s="641"/>
      <c r="F2" s="641"/>
      <c r="G2" s="641"/>
      <c r="H2" s="641"/>
      <c r="I2" s="641"/>
      <c r="J2" s="716" t="str">
        <f>IF(Projektgrundlagen!F2="","",Projektgrundlagen!F2)</f>
        <v>VII.27.4</v>
      </c>
      <c r="K2" s="717"/>
      <c r="L2" s="717" t="s">
        <v>356</v>
      </c>
      <c r="M2" s="718"/>
      <c r="N2" s="694" t="s">
        <v>1392</v>
      </c>
      <c r="O2" s="507" t="s">
        <v>5</v>
      </c>
      <c r="R2" s="79" t="s">
        <v>43</v>
      </c>
    </row>
    <row r="3" spans="1:18" s="54" customFormat="1" ht="16.5">
      <c r="A3" s="173"/>
      <c r="B3" s="643" t="s">
        <v>873</v>
      </c>
      <c r="C3" s="643"/>
      <c r="D3" s="643"/>
      <c r="E3" s="643"/>
      <c r="F3" s="643"/>
      <c r="G3" s="643"/>
      <c r="H3" s="643"/>
      <c r="I3" s="643"/>
      <c r="J3" s="695" t="str">
        <f>IF(Projektgrundlagen!F3="","",Projektgrundlagen!F3)</f>
        <v>Vertragsnr.:</v>
      </c>
      <c r="K3" s="696"/>
      <c r="L3" s="697" t="str">
        <f>IF(Projektgrundlagen!G3="","",Projektgrundlagen!G3)</f>
        <v>000.738.308</v>
      </c>
      <c r="M3" s="698"/>
      <c r="N3" s="694"/>
      <c r="O3" s="508"/>
      <c r="R3" s="1" t="str">
        <f ca="1">MID(CELL("dateiname",A2),FIND("]",CELL("dateiname",A2))+1,255)</f>
        <v>D5_E Verträge_Versich_Lstg</v>
      </c>
    </row>
    <row r="4" spans="1:18" s="54" customFormat="1" ht="7.5" customHeight="1">
      <c r="A4" s="173"/>
      <c r="B4" s="152"/>
      <c r="C4" s="152"/>
      <c r="D4" s="152"/>
      <c r="E4" s="152"/>
      <c r="F4" s="152"/>
      <c r="G4" s="152"/>
      <c r="H4" s="152"/>
      <c r="I4" s="152"/>
      <c r="J4" s="147"/>
      <c r="K4" s="147"/>
      <c r="L4" s="71"/>
      <c r="M4" s="71"/>
      <c r="N4" s="694"/>
      <c r="O4" s="508"/>
    </row>
    <row r="5" spans="1:18" s="54" customFormat="1" ht="16.5">
      <c r="A5" s="173"/>
      <c r="B5" s="699" t="str">
        <f>IF(Projektgrundlagen!B5="","",Projektgrundlagen!B5)</f>
        <v>Maßnahmennr:</v>
      </c>
      <c r="C5" s="700"/>
      <c r="D5" s="700"/>
      <c r="E5" s="700"/>
      <c r="F5" s="700"/>
      <c r="G5" s="700"/>
      <c r="H5" s="467"/>
      <c r="I5" s="470" t="str">
        <f>IF(Projektgrundlagen!E5="","",Projektgrundlagen!E5)</f>
        <v>07002 E 0002</v>
      </c>
      <c r="J5" s="701" t="str">
        <f>IF(Projektgrundlagen!F5="","",Projektgrundlagen!F5)</f>
        <v>Vergabenr.:</v>
      </c>
      <c r="K5" s="701"/>
      <c r="L5" s="702" t="str">
        <f>IF(Projektgrundlagen!G5="","",Projektgrundlagen!G5)</f>
        <v>25-105605</v>
      </c>
      <c r="M5" s="703"/>
      <c r="N5" s="694"/>
      <c r="O5" s="508"/>
    </row>
    <row r="6" spans="1:18" s="54" customFormat="1" ht="16.5">
      <c r="A6" s="173"/>
      <c r="B6" s="704" t="str">
        <f>IF(Projektgrundlagen!B6="","",Projektgrundlagen!B6)</f>
        <v>Maßnahme:</v>
      </c>
      <c r="C6" s="705"/>
      <c r="D6" s="705"/>
      <c r="E6" s="705"/>
      <c r="F6" s="705"/>
      <c r="G6" s="705"/>
      <c r="H6" s="468"/>
      <c r="I6" s="706" t="str">
        <f>IF(Projektgrundlagen!E6="","",Projektgrundlagen!E6)</f>
        <v>Neubau Eich- und Beschussamt Fürstenfeldbruck</v>
      </c>
      <c r="J6" s="706"/>
      <c r="K6" s="706"/>
      <c r="L6" s="706"/>
      <c r="M6" s="707"/>
      <c r="N6" s="694"/>
      <c r="O6" s="508"/>
    </row>
    <row r="7" spans="1:18" s="54" customFormat="1" ht="16.5">
      <c r="A7" s="173"/>
      <c r="B7" s="708" t="str">
        <f>IF(Projektgrundlagen!B7="","",Projektgrundlagen!B7)</f>
        <v/>
      </c>
      <c r="C7" s="709"/>
      <c r="D7" s="709"/>
      <c r="E7" s="709"/>
      <c r="F7" s="709"/>
      <c r="G7" s="709"/>
      <c r="H7" s="469"/>
      <c r="I7" s="710" t="str">
        <f>IF(Projektgrundlagen!E7="","",Projektgrundlagen!E7)</f>
        <v/>
      </c>
      <c r="J7" s="710"/>
      <c r="K7" s="710"/>
      <c r="L7" s="710"/>
      <c r="M7" s="711"/>
      <c r="N7" s="694"/>
      <c r="O7" s="508"/>
    </row>
    <row r="8" spans="1:18" s="54" customFormat="1" ht="16.5">
      <c r="A8" s="173"/>
      <c r="B8" s="712" t="str">
        <f>IF(Projektgrundlagen!B8="","",Projektgrundlagen!B8)</f>
        <v>Bieter:</v>
      </c>
      <c r="C8" s="713"/>
      <c r="D8" s="713"/>
      <c r="E8" s="713"/>
      <c r="F8" s="713"/>
      <c r="G8" s="713"/>
      <c r="H8" s="466"/>
      <c r="I8" s="714" t="str">
        <f>IF(Projektgrundlagen!E8="","",Projektgrundlagen!E8)</f>
        <v/>
      </c>
      <c r="J8" s="714"/>
      <c r="K8" s="714"/>
      <c r="L8" s="714"/>
      <c r="M8" s="715"/>
      <c r="N8" s="694"/>
      <c r="O8" s="508"/>
    </row>
    <row r="9" spans="1:18" ht="16.5">
      <c r="B9" s="199"/>
      <c r="C9" s="343"/>
      <c r="D9" s="84"/>
      <c r="E9" s="84"/>
      <c r="F9" s="84"/>
      <c r="G9" s="84"/>
      <c r="H9" s="84"/>
      <c r="I9" s="85"/>
      <c r="J9" s="85"/>
      <c r="K9" s="85"/>
      <c r="L9" s="200"/>
      <c r="M9" s="91"/>
    </row>
    <row r="10" spans="1:18" s="54" customFormat="1" ht="16.5">
      <c r="A10" s="173"/>
      <c r="B10" s="426" t="s">
        <v>874</v>
      </c>
      <c r="C10" s="426"/>
      <c r="D10" s="426"/>
      <c r="E10" s="426"/>
      <c r="F10" s="426"/>
      <c r="G10" s="426"/>
      <c r="H10" s="426"/>
      <c r="I10" s="425"/>
      <c r="J10" s="498"/>
      <c r="K10" s="498"/>
      <c r="L10" s="499"/>
      <c r="M10" s="500" t="s">
        <v>799</v>
      </c>
      <c r="N10" s="52"/>
      <c r="O10" s="508"/>
    </row>
    <row r="11" spans="1:18" s="54" customFormat="1" ht="24">
      <c r="A11" s="173"/>
      <c r="B11" s="426" t="s">
        <v>288</v>
      </c>
      <c r="C11" s="426"/>
      <c r="D11" s="426"/>
      <c r="E11" s="426"/>
      <c r="F11" s="426"/>
      <c r="G11" s="426"/>
      <c r="H11" s="426"/>
      <c r="I11" s="425"/>
      <c r="J11" s="498"/>
      <c r="K11" s="498"/>
      <c r="L11" s="499"/>
      <c r="M11" s="424" t="s">
        <v>801</v>
      </c>
      <c r="N11" s="52"/>
      <c r="O11" s="508"/>
    </row>
    <row r="12" spans="1:18" ht="7.5" customHeight="1">
      <c r="B12" s="201"/>
      <c r="C12" s="344"/>
      <c r="D12" s="202"/>
      <c r="E12" s="202"/>
      <c r="F12" s="202"/>
      <c r="G12" s="202"/>
      <c r="H12" s="202"/>
      <c r="I12" s="203"/>
      <c r="J12" s="203"/>
      <c r="K12" s="203"/>
      <c r="L12" s="204"/>
      <c r="M12" s="127"/>
    </row>
    <row r="13" spans="1:18" ht="80.099999999999994" customHeight="1">
      <c r="B13" s="471" t="str">
        <f>'C1_A Organisation_Kom'!B13</f>
        <v>Projektstufe 1</v>
      </c>
      <c r="C13" s="471" t="str">
        <f>'C1_A Organisation_Kom'!C13</f>
        <v>Projektstufe 2a</v>
      </c>
      <c r="D13" s="471" t="str">
        <f>'C1_A Organisation_Kom'!D13</f>
        <v>Projektstufe 2b</v>
      </c>
      <c r="E13" s="471" t="str">
        <f>'C1_A Organisation_Kom'!E13</f>
        <v>Projektstufe 3</v>
      </c>
      <c r="F13" s="471" t="str">
        <f>'C1_A Organisation_Kom'!F13</f>
        <v>Projektstufe 4</v>
      </c>
      <c r="G13" s="471" t="str">
        <f>'C1_A Organisation_Kom'!G13</f>
        <v>Projektstufe 5</v>
      </c>
      <c r="H13" s="452"/>
      <c r="I13" s="684" t="str">
        <f>'C1_A Organisation_Kom'!I13</f>
        <v>Projektstufe 1    =   Projektvorbereitung (LPH 1)
Projektstufe 2 a =   Planung bis Abschluss LPH 2
Projektstufe 2 b =   Planung bis Abschluss LPH 4
Projektstufe 3    =   Ausführungsvorbereitung (LPH 5,6,7)
Projektstufe 4    =   Ausführung (LPH 8)
Projektstufe 5    =   Projektabschluss (LPH 8 
                               Planungs- und Bauleistungen sind abgenommen und schlussgerechnet)</v>
      </c>
      <c r="J13" s="684"/>
      <c r="K13" s="684"/>
      <c r="L13" s="684"/>
      <c r="M13" s="453"/>
    </row>
    <row r="14" spans="1:18" ht="7.5" customHeight="1">
      <c r="B14" s="199"/>
      <c r="C14" s="343"/>
      <c r="D14" s="84"/>
      <c r="E14" s="84"/>
      <c r="F14" s="84"/>
      <c r="G14" s="84"/>
      <c r="H14" s="84"/>
      <c r="I14" s="85"/>
      <c r="J14" s="85"/>
      <c r="K14" s="85"/>
      <c r="L14" s="200"/>
      <c r="M14" s="91"/>
    </row>
    <row r="15" spans="1:18" ht="22.5" customHeight="1">
      <c r="B15" s="501"/>
      <c r="C15" s="502"/>
      <c r="D15" s="502"/>
      <c r="E15" s="502"/>
      <c r="F15" s="502"/>
      <c r="G15" s="502"/>
      <c r="H15" s="528" t="str">
        <f>'C5_E Verträge_Versich_Kom'!H15</f>
        <v>E</v>
      </c>
      <c r="I15" s="479" t="str">
        <f>'C5_E Verträge_Versich_Kom'!I15</f>
        <v>Grundleistungen</v>
      </c>
      <c r="J15" s="465"/>
      <c r="K15" s="465"/>
      <c r="L15" s="434"/>
      <c r="M15" s="435"/>
      <c r="N15" s="89"/>
    </row>
    <row r="16" spans="1:18" ht="16.5">
      <c r="B16" s="39"/>
      <c r="C16" s="526"/>
      <c r="D16" s="526"/>
      <c r="E16" s="526"/>
      <c r="F16" s="526"/>
      <c r="G16" s="526"/>
      <c r="H16" s="565" t="str">
        <f>'C5_E Verträge_Versich_Kom'!H16</f>
        <v>E.1</v>
      </c>
      <c r="I16" s="692" t="str">
        <f>'C5_E Verträge_Versich_Kom'!I16</f>
        <v xml:space="preserve">Überprüfen der vorhandenen Vergabestruktur und Mitwirken bei der Erstellung </v>
      </c>
      <c r="J16" s="692"/>
      <c r="K16" s="692"/>
      <c r="L16" s="759"/>
      <c r="M16" s="503"/>
      <c r="N16" s="89"/>
    </row>
    <row r="17" spans="2:20" ht="16.5">
      <c r="B17" s="70"/>
      <c r="C17" s="477"/>
      <c r="D17" s="473"/>
      <c r="E17" s="473"/>
      <c r="F17" s="473"/>
      <c r="G17" s="474"/>
      <c r="H17" s="166"/>
      <c r="I17" s="676" t="str">
        <f>'C5_E Verträge_Versich_Kom'!I17</f>
        <v>einer Vergabe- und Vertragsstruktur für das Gesamtprojekt</v>
      </c>
      <c r="J17" s="676"/>
      <c r="K17" s="676"/>
      <c r="L17" s="676"/>
      <c r="M17" s="478"/>
      <c r="N17" s="89"/>
    </row>
    <row r="18" spans="2:20" ht="16.5">
      <c r="B18" s="39"/>
      <c r="C18" s="526"/>
      <c r="D18" s="526"/>
      <c r="E18" s="526"/>
      <c r="F18" s="526"/>
      <c r="G18" s="526"/>
      <c r="H18" s="566" t="str">
        <f>'C5_E Verträge_Versich_Kom'!H32</f>
        <v>E.2</v>
      </c>
      <c r="I18" s="674" t="str">
        <f>'C5_E Verträge_Versich_Kom'!I32</f>
        <v xml:space="preserve">Vorbereiten und Abstimmen, bzw. Überprüfen der Leistungsanforderungen für </v>
      </c>
      <c r="J18" s="674"/>
      <c r="K18" s="674"/>
      <c r="L18" s="749"/>
      <c r="M18" s="478"/>
      <c r="N18" s="89"/>
      <c r="O18" s="83"/>
    </row>
    <row r="19" spans="2:20" ht="16.5">
      <c r="B19" s="70"/>
      <c r="C19" s="477"/>
      <c r="D19" s="473"/>
      <c r="E19" s="473"/>
      <c r="F19" s="473"/>
      <c r="G19" s="474"/>
      <c r="H19" s="166"/>
      <c r="I19" s="676" t="str">
        <f>'C5_E Verträge_Versich_Kom'!I33</f>
        <v xml:space="preserve"> Planungsverträge (Freiberufliche Leistungen)</v>
      </c>
      <c r="J19" s="676"/>
      <c r="K19" s="676"/>
      <c r="L19" s="676"/>
      <c r="M19" s="478"/>
      <c r="N19" s="89"/>
    </row>
    <row r="20" spans="2:20" ht="16.5">
      <c r="B20" s="39"/>
      <c r="C20" s="526"/>
      <c r="D20" s="526"/>
      <c r="E20" s="526"/>
      <c r="F20" s="526"/>
      <c r="G20" s="526"/>
      <c r="H20" s="566" t="str">
        <f>'C5_E Verträge_Versich_Kom'!H56</f>
        <v>E.3</v>
      </c>
      <c r="I20" s="674" t="str">
        <f>'C5_E Verträge_Versich_Kom'!I56</f>
        <v xml:space="preserve">Mitwirken bei der Auswahl weiterer zu Beteiligender und bei den Verhandlungen </v>
      </c>
      <c r="J20" s="674"/>
      <c r="K20" s="674"/>
      <c r="L20" s="749"/>
      <c r="M20" s="478"/>
      <c r="N20" s="89"/>
    </row>
    <row r="21" spans="2:20" ht="16.5">
      <c r="B21" s="538"/>
      <c r="C21" s="477"/>
      <c r="D21" s="473"/>
      <c r="E21" s="473"/>
      <c r="F21" s="473"/>
      <c r="G21" s="474"/>
      <c r="H21" s="166"/>
      <c r="I21" s="676" t="str">
        <f>'C5_E Verträge_Versich_Kom'!I57</f>
        <v xml:space="preserve">sowie der Vorbereitung der Beauftragungen </v>
      </c>
      <c r="J21" s="676"/>
      <c r="K21" s="676"/>
      <c r="L21" s="676"/>
      <c r="M21" s="478"/>
      <c r="N21" s="89"/>
      <c r="O21" s="83"/>
      <c r="P21" s="505"/>
      <c r="Q21" s="505"/>
      <c r="R21" s="505"/>
      <c r="S21" s="505"/>
    </row>
    <row r="22" spans="2:20" ht="16.5">
      <c r="B22" s="39"/>
      <c r="C22" s="526"/>
      <c r="D22" s="526"/>
      <c r="E22" s="526"/>
      <c r="F22" s="526"/>
      <c r="G22" s="526"/>
      <c r="H22" s="566" t="str">
        <f>'C5_E Verträge_Versich_Kom'!H85</f>
        <v>E.4</v>
      </c>
      <c r="I22" s="674" t="str">
        <f>'C5_E Verträge_Versich_Kom'!I85</f>
        <v>Vorschlagen der Vertragstermine und –fristen für die Planungsverträge</v>
      </c>
      <c r="J22" s="674"/>
      <c r="K22" s="674"/>
      <c r="L22" s="749"/>
      <c r="M22" s="478"/>
      <c r="N22" s="89"/>
    </row>
    <row r="23" spans="2:20" ht="16.5">
      <c r="B23" s="538"/>
      <c r="C23" s="477"/>
      <c r="D23" s="473"/>
      <c r="E23" s="473"/>
      <c r="F23" s="473"/>
      <c r="G23" s="474"/>
      <c r="H23" s="166"/>
      <c r="I23" s="676" t="str">
        <f>'C5_E Verträge_Versich_Kom'!I86</f>
        <v xml:space="preserve"> </v>
      </c>
      <c r="J23" s="676"/>
      <c r="K23" s="676"/>
      <c r="L23" s="676"/>
      <c r="M23" s="478"/>
      <c r="N23" s="89"/>
      <c r="O23" s="83"/>
      <c r="P23" s="505"/>
      <c r="Q23" s="505"/>
      <c r="R23" s="505"/>
      <c r="S23" s="505"/>
    </row>
    <row r="24" spans="2:20" ht="16.5">
      <c r="B24" s="526"/>
      <c r="C24" s="526"/>
      <c r="D24" s="526"/>
      <c r="E24" s="526"/>
      <c r="F24" s="526"/>
      <c r="G24" s="526"/>
      <c r="H24" s="566" t="str">
        <f>'C5_E Verträge_Versich_Kom'!H103</f>
        <v>E.5</v>
      </c>
      <c r="I24" s="674" t="str">
        <f>'C5_E Verträge_Versich_Kom'!I103</f>
        <v>Mitwirken bei der Erstellung eines Versicherungskonzeptes für das Gesamtprojekt</v>
      </c>
      <c r="J24" s="674"/>
      <c r="K24" s="674"/>
      <c r="L24" s="749"/>
      <c r="M24" s="478"/>
      <c r="N24" s="89"/>
      <c r="O24" s="83"/>
    </row>
    <row r="25" spans="2:20" ht="16.5">
      <c r="B25" s="70"/>
      <c r="C25" s="477"/>
      <c r="D25" s="473"/>
      <c r="E25" s="473"/>
      <c r="F25" s="473"/>
      <c r="G25" s="474"/>
      <c r="H25" s="166"/>
      <c r="I25" s="676" t="str">
        <f>'C5_E Verträge_Versich_Kom'!I104</f>
        <v xml:space="preserve"> - entfällt -</v>
      </c>
      <c r="J25" s="676"/>
      <c r="K25" s="676"/>
      <c r="L25" s="676"/>
      <c r="M25" s="478"/>
      <c r="N25" s="89"/>
    </row>
    <row r="26" spans="2:20" ht="16.5">
      <c r="B26" s="39"/>
      <c r="C26" s="39"/>
      <c r="D26" s="39"/>
      <c r="E26" s="39"/>
      <c r="F26" s="39"/>
      <c r="G26" s="39"/>
      <c r="H26" s="566" t="str">
        <f>'C5_E Verträge_Versich_Kom'!H105</f>
        <v>E.6</v>
      </c>
      <c r="I26" s="674" t="str">
        <f>'C5_E Verträge_Versich_Kom'!I105</f>
        <v xml:space="preserve">Mitwirken bei der Durchsetzung von Vertragspflichten gegenüber den Beteiligten </v>
      </c>
      <c r="J26" s="674"/>
      <c r="K26" s="674"/>
      <c r="L26" s="749"/>
      <c r="M26" s="478"/>
      <c r="N26" s="89"/>
      <c r="P26" s="505"/>
      <c r="Q26" s="505"/>
      <c r="R26" s="505"/>
      <c r="S26" s="505"/>
      <c r="T26" s="505"/>
    </row>
    <row r="27" spans="2:20" ht="16.5">
      <c r="B27" s="70"/>
      <c r="C27" s="477"/>
      <c r="D27" s="473"/>
      <c r="E27" s="473"/>
      <c r="F27" s="473"/>
      <c r="G27" s="474"/>
      <c r="H27" s="166"/>
      <c r="I27" s="676" t="str">
        <f>'C5_E Verträge_Versich_Kom'!I106</f>
        <v>(PS 1 / LPH 1 – PS 5 / LPH 8)</v>
      </c>
      <c r="J27" s="676"/>
      <c r="K27" s="676"/>
      <c r="L27" s="676"/>
      <c r="M27" s="478"/>
      <c r="N27" s="89"/>
    </row>
    <row r="28" spans="2:20" ht="16.5">
      <c r="B28" s="39"/>
      <c r="C28" s="39"/>
      <c r="D28" s="39"/>
      <c r="E28" s="39"/>
      <c r="F28" s="39"/>
      <c r="G28" s="39"/>
      <c r="H28" s="566" t="str">
        <f>'C5_E Verträge_Versich_Kom'!H123</f>
        <v>E.7</v>
      </c>
      <c r="I28" s="674" t="str">
        <f>'C5_E Verträge_Versich_Kom'!I123</f>
        <v xml:space="preserve">Prüfen und Freigabevorschläge zu Vergütungsnachträgen von Planungsbeteiligten </v>
      </c>
      <c r="J28" s="674"/>
      <c r="K28" s="674"/>
      <c r="L28" s="749"/>
      <c r="M28" s="478"/>
      <c r="N28" s="89"/>
      <c r="P28" s="505"/>
      <c r="Q28" s="505"/>
      <c r="R28" s="505"/>
      <c r="S28" s="505"/>
      <c r="T28" s="505"/>
    </row>
    <row r="29" spans="2:20" ht="16.5">
      <c r="B29" s="70"/>
      <c r="C29" s="477"/>
      <c r="D29" s="473"/>
      <c r="E29" s="473"/>
      <c r="F29" s="473"/>
      <c r="G29" s="474"/>
      <c r="H29" s="166"/>
      <c r="I29" s="676" t="str">
        <f>'C5_E Verträge_Versich_Kom'!I124</f>
        <v>(PS 1 / LPH 1 – PS 5 / LPH 8)</v>
      </c>
      <c r="J29" s="676"/>
      <c r="K29" s="676"/>
      <c r="L29" s="676"/>
      <c r="M29" s="478"/>
      <c r="N29" s="89"/>
    </row>
    <row r="30" spans="2:20" ht="16.5">
      <c r="B30" s="526"/>
      <c r="C30" s="39"/>
      <c r="D30" s="39"/>
      <c r="E30" s="39"/>
      <c r="F30" s="526"/>
      <c r="G30" s="526"/>
      <c r="H30" s="566" t="str">
        <f>'C5_E Verträge_Versich_Kom'!H139</f>
        <v>E.8</v>
      </c>
      <c r="I30" s="674" t="str">
        <f>'C5_E Verträge_Versich_Kom'!I139</f>
        <v xml:space="preserve">Mitwirken bei der Strukturierung der Vergabeverfahren für Bau-, Liefer- </v>
      </c>
      <c r="J30" s="674"/>
      <c r="K30" s="674"/>
      <c r="L30" s="749"/>
      <c r="M30" s="478"/>
      <c r="N30" s="89"/>
      <c r="O30" s="83"/>
      <c r="P30" s="505"/>
      <c r="Q30" s="505"/>
      <c r="R30" s="505"/>
    </row>
    <row r="31" spans="2:20" ht="16.5">
      <c r="B31" s="70"/>
      <c r="C31" s="477"/>
      <c r="D31" s="473"/>
      <c r="E31" s="473"/>
      <c r="F31" s="473"/>
      <c r="G31" s="474"/>
      <c r="H31" s="166"/>
      <c r="I31" s="676" t="str">
        <f>'C5_E Verträge_Versich_Kom'!I140</f>
        <v>und Dienstleistungen</v>
      </c>
      <c r="J31" s="676"/>
      <c r="K31" s="676"/>
      <c r="L31" s="676"/>
      <c r="M31" s="478"/>
      <c r="N31" s="89"/>
    </row>
    <row r="32" spans="2:20" ht="16.5">
      <c r="B32" s="526"/>
      <c r="C32" s="526"/>
      <c r="D32" s="526"/>
      <c r="E32" s="39"/>
      <c r="F32" s="526"/>
      <c r="G32" s="526"/>
      <c r="H32" s="567" t="str">
        <f>'C5_E Verträge_Versich_Kom'!H155</f>
        <v>E.9</v>
      </c>
      <c r="I32" s="674" t="str">
        <f>'C5_E Verträge_Versich_Kom'!I155</f>
        <v xml:space="preserve">Überprüfen der Vertragsunterlagen für die Vergabeeinheiten auf Vollständigkeit und </v>
      </c>
      <c r="J32" s="674"/>
      <c r="K32" s="674"/>
      <c r="L32" s="749"/>
      <c r="M32" s="478"/>
      <c r="N32" s="89"/>
      <c r="O32" s="83"/>
      <c r="R32" s="505"/>
    </row>
    <row r="33" spans="2:20" ht="16.5">
      <c r="B33" s="70"/>
      <c r="C33" s="477"/>
      <c r="D33" s="473"/>
      <c r="E33" s="473"/>
      <c r="F33" s="473"/>
      <c r="G33" s="474"/>
      <c r="H33" s="166"/>
      <c r="I33" s="676" t="str">
        <f>'C5_E Verträge_Versich_Kom'!I156</f>
        <v>Plausibilität sowie Bestätigung der Versandfertigkeit</v>
      </c>
      <c r="J33" s="676"/>
      <c r="K33" s="676"/>
      <c r="L33" s="676"/>
      <c r="M33" s="478"/>
      <c r="N33" s="89"/>
    </row>
    <row r="34" spans="2:20" ht="16.5">
      <c r="B34" s="526"/>
      <c r="C34" s="526"/>
      <c r="D34" s="526"/>
      <c r="E34" s="39"/>
      <c r="F34" s="526"/>
      <c r="G34" s="526"/>
      <c r="H34" s="566" t="str">
        <f>'C5_E Verträge_Versich_Kom'!H169</f>
        <v>E.10</v>
      </c>
      <c r="I34" s="674" t="str">
        <f>'C5_E Verträge_Versich_Kom'!I169</f>
        <v xml:space="preserve">Mitwirken bei den Vergabeverhandlungen bis zum Zuschlag </v>
      </c>
      <c r="J34" s="674"/>
      <c r="K34" s="674"/>
      <c r="L34" s="749"/>
      <c r="M34" s="478"/>
      <c r="N34" s="89"/>
      <c r="O34" s="83"/>
      <c r="R34" s="505"/>
    </row>
    <row r="35" spans="2:20" ht="16.5">
      <c r="B35" s="70"/>
      <c r="C35" s="477"/>
      <c r="D35" s="473"/>
      <c r="E35" s="473"/>
      <c r="F35" s="473"/>
      <c r="G35" s="474"/>
      <c r="H35" s="166"/>
      <c r="I35" s="676" t="str">
        <f>'C5_E Verträge_Versich_Kom'!I170</f>
        <v xml:space="preserve"> </v>
      </c>
      <c r="J35" s="676"/>
      <c r="K35" s="676"/>
      <c r="L35" s="676"/>
      <c r="M35" s="478"/>
      <c r="N35" s="89"/>
    </row>
    <row r="36" spans="2:20" ht="16.5">
      <c r="B36" s="526"/>
      <c r="C36" s="526"/>
      <c r="D36" s="526"/>
      <c r="E36" s="526"/>
      <c r="F36" s="39"/>
      <c r="G36" s="39"/>
      <c r="H36" s="566" t="str">
        <f>'C5_E Verträge_Versich_Kom'!H182</f>
        <v>E.11</v>
      </c>
      <c r="I36" s="674" t="str">
        <f>'C5_E Verträge_Versich_Kom'!I182</f>
        <v xml:space="preserve">Überprüfen der Nachtragsprüfungen durch die Objektüberwachung und </v>
      </c>
      <c r="J36" s="674"/>
      <c r="K36" s="674"/>
      <c r="L36" s="749"/>
      <c r="M36" s="478"/>
      <c r="N36" s="89"/>
      <c r="O36" s="83"/>
      <c r="S36" s="505"/>
      <c r="T36" s="505"/>
    </row>
    <row r="37" spans="2:20" ht="16.5">
      <c r="B37" s="70"/>
      <c r="C37" s="477"/>
      <c r="D37" s="473"/>
      <c r="E37" s="473"/>
      <c r="F37" s="473"/>
      <c r="G37" s="474"/>
      <c r="H37" s="166"/>
      <c r="I37" s="676" t="str">
        <f>'C5_E Verträge_Versich_Kom'!I183</f>
        <v>Mitwirken bei der Beauftragung</v>
      </c>
      <c r="J37" s="676"/>
      <c r="K37" s="676"/>
      <c r="L37" s="676"/>
      <c r="M37" s="478"/>
      <c r="N37" s="89"/>
    </row>
    <row r="38" spans="2:20" ht="16.5">
      <c r="B38" s="526"/>
      <c r="C38" s="526"/>
      <c r="D38" s="526"/>
      <c r="E38" s="526"/>
      <c r="F38" s="39"/>
      <c r="G38" s="526"/>
      <c r="H38" s="566" t="str">
        <f>'C5_E Verträge_Versich_Kom'!H206</f>
        <v>E.12</v>
      </c>
      <c r="I38" s="674" t="str">
        <f>'C5_E Verträge_Versich_Kom'!I206</f>
        <v xml:space="preserve">Mitwirken bei der Planung, Vorbereitung und Durchführung der </v>
      </c>
      <c r="J38" s="674"/>
      <c r="K38" s="674"/>
      <c r="L38" s="749"/>
      <c r="M38" s="478"/>
      <c r="N38" s="89"/>
      <c r="O38" s="83"/>
      <c r="S38" s="505"/>
    </row>
    <row r="39" spans="2:20" ht="16.5">
      <c r="B39" s="70"/>
      <c r="C39" s="477"/>
      <c r="D39" s="473"/>
      <c r="E39" s="473"/>
      <c r="F39" s="473"/>
      <c r="G39" s="474"/>
      <c r="H39" s="166"/>
      <c r="I39" s="676" t="str">
        <f>'C5_E Verträge_Versich_Kom'!I207</f>
        <v>rechtsgeschäftlichen Abnahmen (Bau-, Liefer- und Dienstleistungen)</v>
      </c>
      <c r="J39" s="676"/>
      <c r="K39" s="676"/>
      <c r="L39" s="676"/>
      <c r="M39" s="478"/>
      <c r="N39" s="89"/>
    </row>
    <row r="40" spans="2:20" ht="16.5">
      <c r="B40" s="526"/>
      <c r="C40" s="526"/>
      <c r="D40" s="526"/>
      <c r="E40" s="526"/>
      <c r="F40" s="526"/>
      <c r="G40" s="39"/>
      <c r="H40" s="566" t="str">
        <f>'C5_E Verträge_Versich_Kom'!H224</f>
        <v>E.13</v>
      </c>
      <c r="I40" s="674" t="str">
        <f>'C5_E Verträge_Versich_Kom'!I224</f>
        <v xml:space="preserve">Unterstützen des Auftraggebers bei der Einleitung und Durchführung </v>
      </c>
      <c r="J40" s="674"/>
      <c r="K40" s="674"/>
      <c r="L40" s="749"/>
      <c r="M40" s="478"/>
      <c r="N40" s="89"/>
      <c r="O40" s="83"/>
      <c r="T40" s="505"/>
    </row>
    <row r="41" spans="2:20" ht="16.5">
      <c r="B41" s="70"/>
      <c r="C41" s="477"/>
      <c r="D41" s="473"/>
      <c r="E41" s="473"/>
      <c r="F41" s="473"/>
      <c r="G41" s="474"/>
      <c r="H41" s="166"/>
      <c r="I41" s="676" t="str">
        <f>'C5_E Verträge_Versich_Kom'!I225</f>
        <v xml:space="preserve">von gerichtlichen Verfahren </v>
      </c>
      <c r="J41" s="676"/>
      <c r="K41" s="676"/>
      <c r="L41" s="676"/>
      <c r="M41" s="478"/>
      <c r="N41" s="89"/>
    </row>
    <row r="42" spans="2:20" ht="16.5">
      <c r="B42" s="526"/>
      <c r="C42" s="526"/>
      <c r="D42" s="526"/>
      <c r="E42" s="526"/>
      <c r="F42" s="526"/>
      <c r="G42" s="39"/>
      <c r="H42" s="566" t="str">
        <f>'C5_E Verträge_Versich_Kom'!H237</f>
        <v>E.14</v>
      </c>
      <c r="I42" s="674" t="str">
        <f>'C5_E Verträge_Versich_Kom'!I237</f>
        <v>Mitwirken bei der rechtsgeschäftlichen Abnahme der Planungsleistungen</v>
      </c>
      <c r="J42" s="674"/>
      <c r="K42" s="674"/>
      <c r="L42" s="749"/>
      <c r="M42" s="478"/>
      <c r="N42" s="89"/>
      <c r="O42" s="83"/>
      <c r="T42" s="505"/>
    </row>
    <row r="43" spans="2:20" ht="16.5">
      <c r="B43" s="70"/>
      <c r="C43" s="477"/>
      <c r="D43" s="473"/>
      <c r="E43" s="473"/>
      <c r="F43" s="473"/>
      <c r="G43" s="474"/>
      <c r="H43" s="166"/>
      <c r="I43" s="676" t="str">
        <f>'C5_E Verträge_Versich_Kom'!I238</f>
        <v xml:space="preserve"> </v>
      </c>
      <c r="J43" s="676"/>
      <c r="K43" s="676"/>
      <c r="L43" s="676"/>
      <c r="M43" s="478"/>
      <c r="N43" s="89"/>
    </row>
    <row r="44" spans="2:20" ht="22.7" customHeight="1">
      <c r="B44" s="194"/>
      <c r="C44" s="490" t="s">
        <v>1</v>
      </c>
      <c r="D44" s="491"/>
      <c r="E44" s="491"/>
      <c r="F44" s="491"/>
      <c r="G44" s="492"/>
      <c r="H44" s="196"/>
      <c r="I44" s="165"/>
      <c r="J44" s="165"/>
      <c r="K44" s="165"/>
      <c r="L44" s="496" t="s">
        <v>190</v>
      </c>
      <c r="M44" s="497"/>
      <c r="O44" s="83" t="b">
        <f>OR('C5_E Verträge_Versich_Kom'!O16:'C5_E Verträge_Versich_Kom'!O250)</f>
        <v>0</v>
      </c>
      <c r="Q44" s="88"/>
      <c r="R44" s="88"/>
      <c r="S44" s="88"/>
      <c r="T44" s="88"/>
    </row>
    <row r="45" spans="2:20" ht="22.7" customHeight="1">
      <c r="B45" s="481"/>
      <c r="C45" s="493" t="s">
        <v>1</v>
      </c>
      <c r="D45" s="491"/>
      <c r="E45" s="491"/>
      <c r="F45" s="491"/>
      <c r="G45" s="492"/>
      <c r="H45" s="196"/>
      <c r="I45" s="165"/>
      <c r="J45" s="165"/>
      <c r="K45" s="165"/>
      <c r="L45" s="496" t="s">
        <v>191</v>
      </c>
      <c r="M45" s="497"/>
      <c r="O45" s="83" t="b">
        <f>OR('C5_E Verträge_Versich_Kom'!P16:'C5_E Verträge_Versich_Kom'!P250)</f>
        <v>0</v>
      </c>
      <c r="P45" s="88"/>
      <c r="R45" s="88"/>
    </row>
    <row r="46" spans="2:20" ht="22.7" customHeight="1">
      <c r="B46" s="483"/>
      <c r="C46" s="484" t="s">
        <v>1</v>
      </c>
      <c r="D46" s="494"/>
      <c r="E46" s="491"/>
      <c r="F46" s="491"/>
      <c r="G46" s="492"/>
      <c r="H46" s="196"/>
      <c r="I46" s="165"/>
      <c r="J46" s="165"/>
      <c r="K46" s="165"/>
      <c r="L46" s="496" t="s">
        <v>192</v>
      </c>
      <c r="M46" s="497"/>
      <c r="O46" s="83" t="b">
        <f>OR('C5_E Verträge_Versich_Kom'!Q16:'C5_E Verträge_Versich_Kom'!Q250)</f>
        <v>0</v>
      </c>
      <c r="R46" s="88"/>
    </row>
    <row r="47" spans="2:20" ht="22.7" customHeight="1">
      <c r="B47" s="483"/>
      <c r="C47" s="486" t="s">
        <v>1</v>
      </c>
      <c r="D47" s="487"/>
      <c r="E47" s="494"/>
      <c r="F47" s="491"/>
      <c r="G47" s="492"/>
      <c r="H47" s="196"/>
      <c r="I47" s="165"/>
      <c r="J47" s="165"/>
      <c r="K47" s="165"/>
      <c r="L47" s="496" t="s">
        <v>193</v>
      </c>
      <c r="M47" s="497"/>
      <c r="O47" s="83" t="b">
        <f>OR('C5_E Verträge_Versich_Kom'!R16:'C5_E Verträge_Versich_Kom'!R250)</f>
        <v>1</v>
      </c>
      <c r="R47" s="88"/>
    </row>
    <row r="48" spans="2:20" ht="22.7" customHeight="1">
      <c r="B48" s="483"/>
      <c r="C48" s="486" t="s">
        <v>1</v>
      </c>
      <c r="D48" s="488"/>
      <c r="E48" s="487"/>
      <c r="F48" s="494"/>
      <c r="G48" s="492"/>
      <c r="H48" s="196"/>
      <c r="I48" s="165"/>
      <c r="J48" s="165"/>
      <c r="K48" s="165"/>
      <c r="L48" s="496" t="s">
        <v>194</v>
      </c>
      <c r="M48" s="497"/>
      <c r="O48" s="83" t="b">
        <f>OR('C5_E Verträge_Versich_Kom'!S16:'C5_E Verträge_Versich_Kom'!S250)</f>
        <v>1</v>
      </c>
      <c r="R48" s="88"/>
    </row>
    <row r="49" spans="2:21" ht="22.7" customHeight="1">
      <c r="B49" s="480"/>
      <c r="C49" s="482" t="s">
        <v>1</v>
      </c>
      <c r="D49" s="485"/>
      <c r="E49" s="485"/>
      <c r="F49" s="489"/>
      <c r="G49" s="495"/>
      <c r="H49" s="196"/>
      <c r="I49" s="165"/>
      <c r="J49" s="165"/>
      <c r="K49" s="165"/>
      <c r="L49" s="496" t="s">
        <v>195</v>
      </c>
      <c r="M49" s="497"/>
      <c r="O49" s="83" t="b">
        <f>OR('C5_E Verträge_Versich_Kom'!T16:'C5_E Verträge_Versich_Kom'!T250)</f>
        <v>1</v>
      </c>
      <c r="R49" s="88"/>
    </row>
    <row r="50" spans="2:21" ht="7.5" customHeight="1" thickBot="1">
      <c r="B50" s="199"/>
      <c r="C50" s="343"/>
      <c r="D50" s="84"/>
      <c r="E50" s="84"/>
      <c r="F50" s="84"/>
      <c r="G50" s="84"/>
      <c r="H50" s="84"/>
      <c r="I50" s="85"/>
      <c r="J50" s="85"/>
      <c r="K50" s="85"/>
      <c r="L50" s="200"/>
      <c r="M50" s="91"/>
    </row>
    <row r="51" spans="2:21" ht="22.7" customHeight="1" thickBot="1">
      <c r="B51" s="194"/>
      <c r="C51" s="345" t="s">
        <v>1</v>
      </c>
      <c r="D51" s="195"/>
      <c r="E51" s="195"/>
      <c r="F51" s="195"/>
      <c r="G51" s="196"/>
      <c r="H51" s="196"/>
      <c r="I51" s="165"/>
      <c r="J51" s="165"/>
      <c r="K51" s="165"/>
      <c r="L51" s="197" t="s">
        <v>785</v>
      </c>
      <c r="M51" s="198">
        <f>IF(Projektgrundlagen!$I$24,SUMIF(O44:O49,TRUE,M44:M49),0)</f>
        <v>0</v>
      </c>
    </row>
    <row r="52" spans="2:21" ht="16.5">
      <c r="B52" s="199"/>
      <c r="C52" s="343"/>
      <c r="D52" s="84"/>
      <c r="E52" s="84"/>
      <c r="F52" s="84"/>
      <c r="G52" s="84"/>
      <c r="H52" s="84"/>
      <c r="I52" s="85"/>
      <c r="J52" s="85"/>
      <c r="K52" s="85"/>
      <c r="L52" s="200"/>
      <c r="M52" s="91"/>
    </row>
    <row r="53" spans="2:21" ht="22.5" customHeight="1">
      <c r="B53" s="509"/>
      <c r="C53" s="510"/>
      <c r="D53" s="511"/>
      <c r="E53" s="511"/>
      <c r="F53" s="511"/>
      <c r="G53" s="512"/>
      <c r="H53" s="528" t="s">
        <v>45</v>
      </c>
      <c r="I53" s="479" t="s">
        <v>977</v>
      </c>
      <c r="J53" s="465"/>
      <c r="K53" s="465"/>
      <c r="L53" s="434"/>
      <c r="M53" s="193"/>
      <c r="N53" s="89"/>
      <c r="P53" s="505"/>
      <c r="Q53" s="505"/>
      <c r="R53" s="505"/>
      <c r="S53" s="505"/>
      <c r="T53" s="505"/>
    </row>
    <row r="54" spans="2:21" ht="16.5">
      <c r="B54" s="594"/>
      <c r="C54" s="595"/>
      <c r="D54" s="595"/>
      <c r="E54" s="595"/>
      <c r="F54" s="595"/>
      <c r="G54" s="595"/>
      <c r="H54" s="559">
        <v>1</v>
      </c>
      <c r="I54" s="692" t="s">
        <v>355</v>
      </c>
      <c r="J54" s="692"/>
      <c r="K54" s="692"/>
      <c r="L54" s="759"/>
      <c r="M54" s="478"/>
      <c r="N54" s="89"/>
      <c r="P54" s="505"/>
      <c r="Q54" s="505"/>
      <c r="R54" s="505"/>
      <c r="S54" s="505"/>
      <c r="T54" s="505"/>
      <c r="U54" s="505"/>
    </row>
    <row r="55" spans="2:21" ht="16.5">
      <c r="B55" s="70"/>
      <c r="C55" s="477"/>
      <c r="D55" s="473"/>
      <c r="E55" s="473"/>
      <c r="F55" s="473"/>
      <c r="G55" s="474"/>
      <c r="H55" s="166"/>
      <c r="I55" s="758" t="s">
        <v>354</v>
      </c>
      <c r="J55" s="758"/>
      <c r="K55" s="758"/>
      <c r="L55" s="758"/>
      <c r="M55" s="478"/>
      <c r="N55" s="89"/>
      <c r="P55" s="505"/>
      <c r="Q55" s="505"/>
      <c r="R55" s="505"/>
      <c r="S55" s="505"/>
      <c r="T55" s="505"/>
      <c r="U55" s="505"/>
    </row>
    <row r="56" spans="2:21" ht="16.5">
      <c r="B56" s="526"/>
      <c r="C56" s="517"/>
      <c r="D56" s="518"/>
      <c r="E56" s="518"/>
      <c r="F56" s="518"/>
      <c r="G56" s="519"/>
      <c r="H56" s="454"/>
      <c r="I56" s="746"/>
      <c r="J56" s="746"/>
      <c r="K56" s="746"/>
      <c r="L56" s="746"/>
      <c r="M56" s="523"/>
      <c r="N56" s="89"/>
      <c r="O56" s="505" t="b">
        <v>0</v>
      </c>
      <c r="P56" s="505"/>
      <c r="Q56" s="505"/>
      <c r="R56" s="505"/>
      <c r="S56" s="505"/>
      <c r="T56" s="505"/>
      <c r="U56" s="505"/>
    </row>
    <row r="57" spans="2:21" ht="16.5">
      <c r="B57" s="520"/>
      <c r="C57" s="477"/>
      <c r="D57" s="473"/>
      <c r="E57" s="473"/>
      <c r="F57" s="473"/>
      <c r="G57" s="474"/>
      <c r="H57" s="166"/>
      <c r="I57" s="747"/>
      <c r="J57" s="747"/>
      <c r="K57" s="747"/>
      <c r="L57" s="748"/>
      <c r="M57" s="478"/>
      <c r="N57" s="89"/>
      <c r="P57" s="505"/>
      <c r="Q57" s="505"/>
      <c r="R57" s="505"/>
      <c r="S57" s="505"/>
      <c r="T57" s="505"/>
      <c r="U57" s="505"/>
    </row>
    <row r="58" spans="2:21" ht="16.5">
      <c r="B58" s="70"/>
      <c r="C58" s="526"/>
      <c r="D58" s="521"/>
      <c r="E58" s="518"/>
      <c r="F58" s="518"/>
      <c r="G58" s="519"/>
      <c r="H58" s="454"/>
      <c r="I58" s="746"/>
      <c r="J58" s="746"/>
      <c r="K58" s="746"/>
      <c r="L58" s="746"/>
      <c r="M58" s="523"/>
      <c r="N58" s="89"/>
      <c r="P58" s="505" t="b">
        <v>0</v>
      </c>
      <c r="Q58" s="505"/>
      <c r="R58" s="505"/>
      <c r="S58" s="505"/>
      <c r="T58" s="505"/>
      <c r="U58" s="505"/>
    </row>
    <row r="59" spans="2:21" ht="16.5">
      <c r="B59" s="520"/>
      <c r="C59" s="477"/>
      <c r="D59" s="522"/>
      <c r="E59" s="473"/>
      <c r="F59" s="473"/>
      <c r="G59" s="474"/>
      <c r="H59" s="166"/>
      <c r="I59" s="747"/>
      <c r="J59" s="747"/>
      <c r="K59" s="747"/>
      <c r="L59" s="748"/>
      <c r="M59" s="478"/>
      <c r="N59" s="89"/>
      <c r="P59" s="505"/>
      <c r="Q59" s="505"/>
      <c r="R59" s="505"/>
      <c r="S59" s="505"/>
      <c r="T59" s="505"/>
      <c r="U59" s="505"/>
    </row>
    <row r="60" spans="2:21" ht="16.5">
      <c r="B60" s="70"/>
      <c r="C60" s="585"/>
      <c r="D60" s="39"/>
      <c r="E60" s="518"/>
      <c r="F60" s="518"/>
      <c r="G60" s="519"/>
      <c r="H60" s="582" t="s">
        <v>981</v>
      </c>
      <c r="I60" s="746"/>
      <c r="J60" s="746"/>
      <c r="K60" s="746"/>
      <c r="L60" s="746"/>
      <c r="M60" s="523"/>
      <c r="N60" s="89"/>
      <c r="P60" s="505"/>
      <c r="Q60" s="505" t="b">
        <v>0</v>
      </c>
      <c r="R60" s="505"/>
      <c r="S60" s="505"/>
      <c r="T60" s="505"/>
      <c r="U60" s="505"/>
    </row>
    <row r="61" spans="2:21" ht="16.5">
      <c r="B61" s="70"/>
      <c r="C61" s="477"/>
      <c r="D61" s="473"/>
      <c r="E61" s="473"/>
      <c r="F61" s="473"/>
      <c r="G61" s="474"/>
      <c r="H61" s="166"/>
      <c r="I61" s="747"/>
      <c r="J61" s="747"/>
      <c r="K61" s="747"/>
      <c r="L61" s="748"/>
      <c r="M61" s="478"/>
      <c r="N61" s="89"/>
      <c r="P61" s="505"/>
      <c r="Q61" s="505"/>
      <c r="R61" s="505"/>
      <c r="S61" s="505"/>
      <c r="T61" s="505"/>
      <c r="U61" s="505"/>
    </row>
    <row r="62" spans="2:21" ht="16.5">
      <c r="B62" s="70"/>
      <c r="C62" s="477"/>
      <c r="D62" s="524"/>
      <c r="E62" s="526"/>
      <c r="F62" s="518"/>
      <c r="G62" s="519"/>
      <c r="H62" s="454"/>
      <c r="I62" s="746"/>
      <c r="J62" s="746"/>
      <c r="K62" s="746"/>
      <c r="L62" s="746"/>
      <c r="M62" s="523"/>
      <c r="N62" s="89"/>
      <c r="P62" s="505"/>
      <c r="Q62" s="505"/>
      <c r="R62" s="505" t="b">
        <v>0</v>
      </c>
      <c r="S62" s="505"/>
      <c r="T62" s="505"/>
      <c r="U62" s="505"/>
    </row>
    <row r="63" spans="2:21" ht="16.5">
      <c r="B63" s="520"/>
      <c r="C63" s="477"/>
      <c r="D63" s="473"/>
      <c r="E63" s="473"/>
      <c r="F63" s="473"/>
      <c r="G63" s="474"/>
      <c r="H63" s="166"/>
      <c r="I63" s="747"/>
      <c r="J63" s="747"/>
      <c r="K63" s="747"/>
      <c r="L63" s="748"/>
      <c r="M63" s="478"/>
      <c r="N63" s="89"/>
      <c r="P63" s="505"/>
      <c r="Q63" s="505"/>
      <c r="R63" s="505"/>
      <c r="S63" s="505"/>
      <c r="T63" s="505"/>
      <c r="U63" s="505"/>
    </row>
    <row r="64" spans="2:21" ht="16.5">
      <c r="B64" s="520"/>
      <c r="C64" s="525"/>
      <c r="D64" s="473"/>
      <c r="E64" s="524"/>
      <c r="F64" s="526"/>
      <c r="G64" s="519"/>
      <c r="H64" s="454"/>
      <c r="I64" s="746"/>
      <c r="J64" s="746"/>
      <c r="K64" s="746"/>
      <c r="L64" s="746"/>
      <c r="M64" s="523"/>
      <c r="N64" s="89"/>
      <c r="P64" s="505"/>
      <c r="Q64" s="505"/>
      <c r="R64" s="505"/>
      <c r="S64" s="505" t="b">
        <v>0</v>
      </c>
      <c r="T64" s="505"/>
      <c r="U64" s="505"/>
    </row>
    <row r="65" spans="2:21" ht="16.5">
      <c r="B65" s="520"/>
      <c r="C65" s="477"/>
      <c r="D65" s="473"/>
      <c r="E65" s="473"/>
      <c r="F65" s="473"/>
      <c r="G65" s="474"/>
      <c r="H65" s="166"/>
      <c r="I65" s="747"/>
      <c r="J65" s="747"/>
      <c r="K65" s="747"/>
      <c r="L65" s="748"/>
      <c r="M65" s="478"/>
      <c r="N65" s="89"/>
      <c r="P65" s="505"/>
      <c r="Q65" s="505"/>
      <c r="R65" s="505"/>
      <c r="S65" s="505"/>
      <c r="T65" s="505"/>
      <c r="U65" s="505"/>
    </row>
    <row r="66" spans="2:21" ht="16.5">
      <c r="B66" s="70"/>
      <c r="C66" s="477"/>
      <c r="D66" s="473"/>
      <c r="E66" s="473"/>
      <c r="F66" s="83"/>
      <c r="G66" s="526"/>
      <c r="H66" s="454"/>
      <c r="I66" s="746"/>
      <c r="J66" s="746"/>
      <c r="K66" s="746"/>
      <c r="L66" s="746"/>
      <c r="M66" s="523"/>
      <c r="N66" s="89"/>
      <c r="P66" s="505"/>
      <c r="Q66" s="505"/>
      <c r="R66" s="505"/>
      <c r="S66" s="505"/>
      <c r="T66" s="505" t="b">
        <v>0</v>
      </c>
      <c r="U66" s="505"/>
    </row>
    <row r="67" spans="2:21" ht="16.5">
      <c r="B67" s="70"/>
      <c r="C67" s="477"/>
      <c r="D67" s="473"/>
      <c r="E67" s="473"/>
      <c r="F67" s="473"/>
      <c r="G67" s="474"/>
      <c r="H67" s="166"/>
      <c r="I67" s="747"/>
      <c r="J67" s="747"/>
      <c r="K67" s="747"/>
      <c r="L67" s="748"/>
      <c r="M67" s="478"/>
      <c r="N67" s="89"/>
      <c r="P67" s="505"/>
      <c r="Q67" s="505"/>
      <c r="R67" s="505"/>
      <c r="S67" s="505"/>
      <c r="T67" s="505"/>
      <c r="U67" s="505"/>
    </row>
    <row r="68" spans="2:21" ht="16.5">
      <c r="B68" s="596"/>
      <c r="C68" s="597"/>
      <c r="D68" s="597"/>
      <c r="E68" s="597"/>
      <c r="F68" s="597"/>
      <c r="G68" s="597"/>
      <c r="H68" s="544">
        <v>2</v>
      </c>
      <c r="I68" s="674" t="s">
        <v>1219</v>
      </c>
      <c r="J68" s="674"/>
      <c r="K68" s="674"/>
      <c r="L68" s="749"/>
      <c r="M68" s="584"/>
      <c r="N68" s="89"/>
      <c r="P68" s="505"/>
      <c r="Q68" s="505"/>
      <c r="R68" s="505"/>
      <c r="S68" s="505"/>
      <c r="T68" s="505"/>
      <c r="U68" s="505"/>
    </row>
    <row r="69" spans="2:21" ht="16.5">
      <c r="B69" s="70"/>
      <c r="C69" s="477"/>
      <c r="D69" s="473"/>
      <c r="E69" s="473"/>
      <c r="F69" s="473"/>
      <c r="G69" s="474"/>
      <c r="H69" s="166"/>
      <c r="I69" s="758" t="s">
        <v>1220</v>
      </c>
      <c r="J69" s="758"/>
      <c r="K69" s="758"/>
      <c r="L69" s="758"/>
      <c r="M69" s="478"/>
      <c r="N69" s="89"/>
      <c r="P69" s="505"/>
      <c r="Q69" s="505"/>
      <c r="R69" s="505"/>
      <c r="S69" s="505"/>
      <c r="T69" s="505"/>
      <c r="U69" s="505"/>
    </row>
    <row r="70" spans="2:21" ht="16.5">
      <c r="B70" s="39"/>
      <c r="C70" s="517"/>
      <c r="D70" s="518"/>
      <c r="E70" s="518"/>
      <c r="F70" s="518"/>
      <c r="G70" s="519"/>
      <c r="H70" s="582" t="s">
        <v>978</v>
      </c>
      <c r="I70" s="746"/>
      <c r="J70" s="746"/>
      <c r="K70" s="746"/>
      <c r="L70" s="746"/>
      <c r="M70" s="523"/>
      <c r="N70" s="89"/>
      <c r="O70" s="505" t="b">
        <v>0</v>
      </c>
      <c r="P70" s="505"/>
      <c r="Q70" s="505"/>
      <c r="R70" s="505"/>
      <c r="S70" s="505"/>
      <c r="T70" s="505"/>
      <c r="U70" s="505"/>
    </row>
    <row r="71" spans="2:21" ht="16.5">
      <c r="B71" s="520"/>
      <c r="C71" s="477"/>
      <c r="D71" s="473"/>
      <c r="E71" s="473"/>
      <c r="F71" s="473"/>
      <c r="G71" s="474"/>
      <c r="H71" s="166"/>
      <c r="I71" s="747"/>
      <c r="J71" s="747"/>
      <c r="K71" s="747"/>
      <c r="L71" s="748"/>
      <c r="M71" s="478"/>
      <c r="N71" s="89"/>
      <c r="P71" s="505"/>
      <c r="Q71" s="505"/>
      <c r="R71" s="505"/>
      <c r="S71" s="505"/>
      <c r="T71" s="505"/>
      <c r="U71" s="505"/>
    </row>
    <row r="72" spans="2:21" ht="16.5">
      <c r="B72" s="70"/>
      <c r="C72" s="526"/>
      <c r="D72" s="521"/>
      <c r="E72" s="518"/>
      <c r="F72" s="518"/>
      <c r="G72" s="519"/>
      <c r="H72" s="582"/>
      <c r="I72" s="746"/>
      <c r="J72" s="746"/>
      <c r="K72" s="746"/>
      <c r="L72" s="746"/>
      <c r="M72" s="523"/>
      <c r="N72" s="89"/>
      <c r="P72" s="505" t="b">
        <v>0</v>
      </c>
      <c r="Q72" s="505"/>
      <c r="R72" s="505"/>
      <c r="S72" s="505"/>
      <c r="T72" s="505"/>
      <c r="U72" s="505"/>
    </row>
    <row r="73" spans="2:21" ht="16.5">
      <c r="B73" s="520"/>
      <c r="C73" s="477"/>
      <c r="D73" s="522"/>
      <c r="E73" s="473"/>
      <c r="F73" s="473"/>
      <c r="G73" s="474"/>
      <c r="H73" s="166"/>
      <c r="I73" s="747"/>
      <c r="J73" s="747"/>
      <c r="K73" s="747"/>
      <c r="L73" s="748"/>
      <c r="M73" s="478"/>
      <c r="N73" s="89"/>
      <c r="P73" s="505"/>
      <c r="Q73" s="505"/>
      <c r="R73" s="505"/>
      <c r="S73" s="505"/>
      <c r="T73" s="505"/>
      <c r="U73" s="505"/>
    </row>
    <row r="74" spans="2:21" ht="16.5">
      <c r="B74" s="70"/>
      <c r="C74" s="477"/>
      <c r="D74" s="576"/>
      <c r="E74" s="521"/>
      <c r="F74" s="518"/>
      <c r="G74" s="519"/>
      <c r="H74" s="454"/>
      <c r="I74" s="746"/>
      <c r="J74" s="746"/>
      <c r="K74" s="746"/>
      <c r="L74" s="746"/>
      <c r="M74" s="523"/>
      <c r="N74" s="89"/>
      <c r="P74" s="505"/>
      <c r="Q74" s="505" t="b">
        <v>0</v>
      </c>
      <c r="R74" s="505"/>
      <c r="S74" s="505"/>
      <c r="T74" s="505"/>
      <c r="U74" s="505"/>
    </row>
    <row r="75" spans="2:21" ht="16.5">
      <c r="B75" s="520"/>
      <c r="C75" s="477"/>
      <c r="D75" s="473"/>
      <c r="E75" s="473"/>
      <c r="F75" s="473"/>
      <c r="G75" s="474"/>
      <c r="H75" s="166"/>
      <c r="I75" s="747"/>
      <c r="J75" s="747"/>
      <c r="K75" s="747"/>
      <c r="L75" s="748"/>
      <c r="M75" s="478"/>
      <c r="N75" s="89"/>
      <c r="P75" s="505"/>
      <c r="Q75" s="505"/>
      <c r="R75" s="505"/>
      <c r="S75" s="505"/>
      <c r="T75" s="505"/>
      <c r="U75" s="505"/>
    </row>
    <row r="76" spans="2:21" ht="16.5">
      <c r="B76" s="70"/>
      <c r="C76" s="477"/>
      <c r="D76" s="524"/>
      <c r="E76" s="39"/>
      <c r="F76" s="518"/>
      <c r="G76" s="519"/>
      <c r="H76" s="582" t="s">
        <v>981</v>
      </c>
      <c r="I76" s="746"/>
      <c r="J76" s="746"/>
      <c r="K76" s="746"/>
      <c r="L76" s="746"/>
      <c r="M76" s="523"/>
      <c r="N76" s="89"/>
      <c r="P76" s="505"/>
      <c r="Q76" s="505"/>
      <c r="R76" s="505" t="b">
        <v>0</v>
      </c>
      <c r="S76" s="505"/>
      <c r="T76" s="505"/>
      <c r="U76" s="505"/>
    </row>
    <row r="77" spans="2:21" ht="16.5">
      <c r="B77" s="520"/>
      <c r="C77" s="477"/>
      <c r="D77" s="473"/>
      <c r="E77" s="473"/>
      <c r="F77" s="473"/>
      <c r="G77" s="474"/>
      <c r="H77" s="166"/>
      <c r="I77" s="747"/>
      <c r="J77" s="747"/>
      <c r="K77" s="747"/>
      <c r="L77" s="748"/>
      <c r="M77" s="478"/>
      <c r="N77" s="89"/>
      <c r="P77" s="505"/>
      <c r="Q77" s="505"/>
      <c r="R77" s="505"/>
      <c r="S77" s="505"/>
      <c r="T77" s="505"/>
      <c r="U77" s="505"/>
    </row>
    <row r="78" spans="2:21" ht="16.5">
      <c r="B78" s="520"/>
      <c r="C78" s="525"/>
      <c r="D78" s="473"/>
      <c r="E78" s="524"/>
      <c r="F78" s="526"/>
      <c r="G78" s="519"/>
      <c r="H78" s="582"/>
      <c r="I78" s="746"/>
      <c r="J78" s="746"/>
      <c r="K78" s="746"/>
      <c r="L78" s="746"/>
      <c r="M78" s="523"/>
      <c r="N78" s="89"/>
      <c r="P78" s="505"/>
      <c r="Q78" s="505"/>
      <c r="R78" s="505"/>
      <c r="S78" s="505" t="b">
        <v>0</v>
      </c>
      <c r="T78" s="505"/>
      <c r="U78" s="505"/>
    </row>
    <row r="79" spans="2:21" ht="16.5">
      <c r="B79" s="520"/>
      <c r="C79" s="477"/>
      <c r="D79" s="473"/>
      <c r="E79" s="473"/>
      <c r="F79" s="473"/>
      <c r="G79" s="474"/>
      <c r="H79" s="166"/>
      <c r="I79" s="747"/>
      <c r="J79" s="747"/>
      <c r="K79" s="747"/>
      <c r="L79" s="748"/>
      <c r="M79" s="478"/>
      <c r="N79" s="89"/>
      <c r="P79" s="505"/>
      <c r="Q79" s="505"/>
      <c r="R79" s="505"/>
      <c r="S79" s="505"/>
      <c r="T79" s="505"/>
      <c r="U79" s="505"/>
    </row>
    <row r="80" spans="2:21" ht="16.5">
      <c r="B80" s="70"/>
      <c r="C80" s="477"/>
      <c r="D80" s="473"/>
      <c r="E80" s="473"/>
      <c r="F80" s="83"/>
      <c r="G80" s="526"/>
      <c r="H80" s="582"/>
      <c r="I80" s="746"/>
      <c r="J80" s="746"/>
      <c r="K80" s="746"/>
      <c r="L80" s="746"/>
      <c r="M80" s="523"/>
      <c r="N80" s="89"/>
      <c r="P80" s="505"/>
      <c r="Q80" s="505"/>
      <c r="R80" s="505"/>
      <c r="S80" s="505"/>
      <c r="T80" s="505" t="b">
        <v>0</v>
      </c>
      <c r="U80" s="505"/>
    </row>
    <row r="81" spans="2:21" ht="16.5">
      <c r="B81" s="70"/>
      <c r="C81" s="477"/>
      <c r="D81" s="473"/>
      <c r="E81" s="473"/>
      <c r="F81" s="473"/>
      <c r="G81" s="474"/>
      <c r="H81" s="166"/>
      <c r="I81" s="747"/>
      <c r="J81" s="747"/>
      <c r="K81" s="747"/>
      <c r="L81" s="748"/>
      <c r="M81" s="478"/>
      <c r="N81" s="89"/>
      <c r="P81" s="505"/>
      <c r="Q81" s="505"/>
      <c r="R81" s="505"/>
      <c r="S81" s="505"/>
      <c r="T81" s="505"/>
      <c r="U81" s="505"/>
    </row>
    <row r="82" spans="2:21" ht="16.5">
      <c r="B82" s="596"/>
      <c r="C82" s="597"/>
      <c r="D82" s="597"/>
      <c r="E82" s="597"/>
      <c r="F82" s="597"/>
      <c r="G82" s="597"/>
      <c r="H82" s="544">
        <v>3</v>
      </c>
      <c r="I82" s="674" t="s">
        <v>1223</v>
      </c>
      <c r="J82" s="674"/>
      <c r="K82" s="674"/>
      <c r="L82" s="749"/>
      <c r="M82" s="584"/>
      <c r="N82" s="89"/>
      <c r="P82" s="505"/>
      <c r="Q82" s="505"/>
      <c r="R82" s="505"/>
      <c r="S82" s="505"/>
      <c r="T82" s="505"/>
      <c r="U82" s="505"/>
    </row>
    <row r="83" spans="2:21" ht="16.5">
      <c r="B83" s="70"/>
      <c r="C83" s="477"/>
      <c r="D83" s="473"/>
      <c r="E83" s="473"/>
      <c r="F83" s="473"/>
      <c r="G83" s="474"/>
      <c r="H83" s="166"/>
      <c r="I83" s="758" t="s">
        <v>1224</v>
      </c>
      <c r="J83" s="758"/>
      <c r="K83" s="758"/>
      <c r="L83" s="758"/>
      <c r="M83" s="478"/>
      <c r="N83" s="89"/>
      <c r="P83" s="505"/>
      <c r="Q83" s="505"/>
      <c r="R83" s="505"/>
      <c r="S83" s="505"/>
      <c r="T83" s="505"/>
      <c r="U83" s="505"/>
    </row>
    <row r="84" spans="2:21" ht="16.5">
      <c r="B84" s="39"/>
      <c r="C84" s="517"/>
      <c r="D84" s="518"/>
      <c r="E84" s="518"/>
      <c r="F84" s="518"/>
      <c r="G84" s="519"/>
      <c r="H84" s="582" t="s">
        <v>978</v>
      </c>
      <c r="I84" s="746"/>
      <c r="J84" s="746"/>
      <c r="K84" s="746"/>
      <c r="L84" s="746"/>
      <c r="M84" s="523"/>
      <c r="N84" s="89"/>
      <c r="O84" s="505" t="b">
        <v>0</v>
      </c>
      <c r="P84" s="505"/>
      <c r="Q84" s="505"/>
      <c r="R84" s="505"/>
      <c r="S84" s="505"/>
      <c r="T84" s="505"/>
      <c r="U84" s="505"/>
    </row>
    <row r="85" spans="2:21" ht="16.5">
      <c r="B85" s="520"/>
      <c r="C85" s="477"/>
      <c r="D85" s="473"/>
      <c r="E85" s="473"/>
      <c r="F85" s="473"/>
      <c r="G85" s="474"/>
      <c r="H85" s="166"/>
      <c r="I85" s="747"/>
      <c r="J85" s="747"/>
      <c r="K85" s="747"/>
      <c r="L85" s="748"/>
      <c r="M85" s="478"/>
      <c r="N85" s="89"/>
      <c r="P85" s="505"/>
      <c r="Q85" s="505"/>
      <c r="R85" s="505"/>
      <c r="S85" s="505"/>
      <c r="T85" s="505"/>
      <c r="U85" s="505"/>
    </row>
    <row r="86" spans="2:21" ht="16.5">
      <c r="B86" s="70"/>
      <c r="C86" s="39"/>
      <c r="D86" s="521"/>
      <c r="E86" s="518"/>
      <c r="F86" s="518"/>
      <c r="G86" s="519"/>
      <c r="H86" s="582" t="s">
        <v>980</v>
      </c>
      <c r="I86" s="746"/>
      <c r="J86" s="746"/>
      <c r="K86" s="746"/>
      <c r="L86" s="746"/>
      <c r="M86" s="523"/>
      <c r="N86" s="89"/>
      <c r="P86" s="505" t="b">
        <v>0</v>
      </c>
      <c r="Q86" s="505"/>
      <c r="R86" s="505"/>
      <c r="S86" s="505"/>
      <c r="T86" s="505"/>
      <c r="U86" s="505"/>
    </row>
    <row r="87" spans="2:21" ht="16.5">
      <c r="B87" s="520"/>
      <c r="C87" s="477"/>
      <c r="D87" s="522"/>
      <c r="E87" s="473"/>
      <c r="F87" s="473"/>
      <c r="G87" s="474"/>
      <c r="H87" s="166"/>
      <c r="I87" s="747"/>
      <c r="J87" s="747"/>
      <c r="K87" s="747"/>
      <c r="L87" s="748"/>
      <c r="M87" s="478"/>
      <c r="N87" s="89"/>
      <c r="P87" s="505"/>
      <c r="Q87" s="505"/>
      <c r="R87" s="505"/>
      <c r="S87" s="505"/>
      <c r="T87" s="505"/>
      <c r="U87" s="505"/>
    </row>
    <row r="88" spans="2:21" ht="16.5">
      <c r="B88" s="70"/>
      <c r="C88" s="477"/>
      <c r="D88" s="516"/>
      <c r="E88" s="521"/>
      <c r="F88" s="518"/>
      <c r="G88" s="519"/>
      <c r="H88" s="581" t="s">
        <v>979</v>
      </c>
      <c r="I88" s="746"/>
      <c r="J88" s="746"/>
      <c r="K88" s="746"/>
      <c r="L88" s="746"/>
      <c r="M88" s="523"/>
      <c r="N88" s="89"/>
      <c r="P88" s="505"/>
      <c r="Q88" s="505" t="b">
        <v>0</v>
      </c>
      <c r="R88" s="505"/>
      <c r="S88" s="505"/>
      <c r="T88" s="505"/>
      <c r="U88" s="505"/>
    </row>
    <row r="89" spans="2:21" ht="16.5">
      <c r="B89" s="520"/>
      <c r="C89" s="477"/>
      <c r="D89" s="473"/>
      <c r="E89" s="473"/>
      <c r="F89" s="473"/>
      <c r="G89" s="474"/>
      <c r="H89" s="166"/>
      <c r="I89" s="747"/>
      <c r="J89" s="747"/>
      <c r="K89" s="747"/>
      <c r="L89" s="748"/>
      <c r="M89" s="478"/>
      <c r="N89" s="89"/>
      <c r="P89" s="505"/>
      <c r="Q89" s="505"/>
      <c r="R89" s="505"/>
      <c r="S89" s="505"/>
      <c r="T89" s="505"/>
      <c r="U89" s="505"/>
    </row>
    <row r="90" spans="2:21" ht="16.5">
      <c r="B90" s="70"/>
      <c r="C90" s="477"/>
      <c r="D90" s="524"/>
      <c r="E90" s="526"/>
      <c r="F90" s="518"/>
      <c r="G90" s="519"/>
      <c r="H90" s="454"/>
      <c r="I90" s="746"/>
      <c r="J90" s="746"/>
      <c r="K90" s="746"/>
      <c r="L90" s="746"/>
      <c r="M90" s="523"/>
      <c r="N90" s="89"/>
      <c r="P90" s="505"/>
      <c r="Q90" s="505"/>
      <c r="R90" s="505" t="b">
        <v>0</v>
      </c>
      <c r="S90" s="505"/>
      <c r="T90" s="505"/>
      <c r="U90" s="505"/>
    </row>
    <row r="91" spans="2:21" ht="16.5">
      <c r="B91" s="520"/>
      <c r="C91" s="477"/>
      <c r="D91" s="473"/>
      <c r="E91" s="473"/>
      <c r="F91" s="473"/>
      <c r="G91" s="474"/>
      <c r="H91" s="166"/>
      <c r="I91" s="747"/>
      <c r="J91" s="747"/>
      <c r="K91" s="747"/>
      <c r="L91" s="748"/>
      <c r="M91" s="478"/>
      <c r="N91" s="89"/>
      <c r="P91" s="505"/>
      <c r="Q91" s="505"/>
      <c r="R91" s="505"/>
      <c r="S91" s="505"/>
      <c r="T91" s="505"/>
      <c r="U91" s="505"/>
    </row>
    <row r="92" spans="2:21" ht="16.5">
      <c r="B92" s="520"/>
      <c r="C92" s="525"/>
      <c r="D92" s="473"/>
      <c r="E92" s="524"/>
      <c r="F92" s="526"/>
      <c r="G92" s="519"/>
      <c r="H92" s="454"/>
      <c r="I92" s="746"/>
      <c r="J92" s="746"/>
      <c r="K92" s="746"/>
      <c r="L92" s="746"/>
      <c r="M92" s="523"/>
      <c r="N92" s="89"/>
      <c r="P92" s="505"/>
      <c r="Q92" s="505"/>
      <c r="R92" s="505"/>
      <c r="S92" s="505" t="b">
        <v>0</v>
      </c>
      <c r="T92" s="505"/>
      <c r="U92" s="505"/>
    </row>
    <row r="93" spans="2:21" ht="16.5">
      <c r="B93" s="520"/>
      <c r="C93" s="477"/>
      <c r="D93" s="473"/>
      <c r="E93" s="473"/>
      <c r="F93" s="473"/>
      <c r="G93" s="474"/>
      <c r="H93" s="166"/>
      <c r="I93" s="747"/>
      <c r="J93" s="747"/>
      <c r="K93" s="747"/>
      <c r="L93" s="748"/>
      <c r="M93" s="478"/>
      <c r="N93" s="89"/>
      <c r="P93" s="505"/>
      <c r="Q93" s="505"/>
      <c r="R93" s="505"/>
      <c r="S93" s="505"/>
      <c r="T93" s="505"/>
      <c r="U93" s="505"/>
    </row>
    <row r="94" spans="2:21" ht="16.5">
      <c r="B94" s="70"/>
      <c r="C94" s="477"/>
      <c r="D94" s="473"/>
      <c r="E94" s="473"/>
      <c r="F94" s="83"/>
      <c r="G94" s="526"/>
      <c r="H94" s="454"/>
      <c r="I94" s="746"/>
      <c r="J94" s="746"/>
      <c r="K94" s="746"/>
      <c r="L94" s="746"/>
      <c r="M94" s="523"/>
      <c r="N94" s="89"/>
      <c r="P94" s="505"/>
      <c r="Q94" s="505"/>
      <c r="R94" s="505"/>
      <c r="S94" s="505"/>
      <c r="T94" s="505" t="b">
        <v>0</v>
      </c>
      <c r="U94" s="505"/>
    </row>
    <row r="95" spans="2:21" ht="16.5">
      <c r="B95" s="70"/>
      <c r="C95" s="477"/>
      <c r="D95" s="473"/>
      <c r="E95" s="473"/>
      <c r="F95" s="473"/>
      <c r="G95" s="474"/>
      <c r="H95" s="166"/>
      <c r="I95" s="747"/>
      <c r="J95" s="747"/>
      <c r="K95" s="747"/>
      <c r="L95" s="748"/>
      <c r="M95" s="478"/>
      <c r="N95" s="89"/>
      <c r="P95" s="505"/>
      <c r="Q95" s="505"/>
      <c r="R95" s="505"/>
      <c r="S95" s="505"/>
      <c r="T95" s="505"/>
      <c r="U95" s="505"/>
    </row>
    <row r="96" spans="2:21" ht="16.5">
      <c r="B96" s="596"/>
      <c r="C96" s="597"/>
      <c r="D96" s="597"/>
      <c r="E96" s="597"/>
      <c r="F96" s="597"/>
      <c r="G96" s="597"/>
      <c r="H96" s="544">
        <v>4</v>
      </c>
      <c r="I96" s="674" t="s">
        <v>1221</v>
      </c>
      <c r="J96" s="674"/>
      <c r="K96" s="674"/>
      <c r="L96" s="749"/>
      <c r="M96" s="584"/>
      <c r="N96" s="89"/>
      <c r="P96" s="505"/>
      <c r="Q96" s="505"/>
      <c r="R96" s="505"/>
      <c r="S96" s="505"/>
      <c r="T96" s="505"/>
      <c r="U96" s="505"/>
    </row>
    <row r="97" spans="2:21" ht="54.95" customHeight="1">
      <c r="B97" s="70"/>
      <c r="C97" s="477"/>
      <c r="D97" s="473"/>
      <c r="E97" s="473"/>
      <c r="F97" s="473"/>
      <c r="G97" s="474"/>
      <c r="H97" s="166"/>
      <c r="I97" s="758" t="s">
        <v>1222</v>
      </c>
      <c r="J97" s="758"/>
      <c r="K97" s="758"/>
      <c r="L97" s="758"/>
      <c r="M97" s="478"/>
      <c r="N97" s="89"/>
      <c r="P97" s="505"/>
      <c r="Q97" s="505"/>
      <c r="R97" s="505"/>
      <c r="S97" s="505"/>
      <c r="T97" s="505"/>
      <c r="U97" s="505"/>
    </row>
    <row r="98" spans="2:21" ht="16.5">
      <c r="B98" s="526"/>
      <c r="C98" s="517"/>
      <c r="D98" s="518"/>
      <c r="E98" s="518"/>
      <c r="F98" s="518"/>
      <c r="G98" s="519"/>
      <c r="H98" s="582"/>
      <c r="I98" s="746"/>
      <c r="J98" s="746"/>
      <c r="K98" s="746"/>
      <c r="L98" s="746"/>
      <c r="M98" s="523"/>
      <c r="N98" s="89"/>
      <c r="O98" s="505" t="b">
        <v>0</v>
      </c>
      <c r="P98" s="505"/>
      <c r="Q98" s="505"/>
      <c r="R98" s="505"/>
      <c r="S98" s="505"/>
      <c r="T98" s="505"/>
      <c r="U98" s="505"/>
    </row>
    <row r="99" spans="2:21" ht="16.5">
      <c r="B99" s="520"/>
      <c r="C99" s="477"/>
      <c r="D99" s="473"/>
      <c r="E99" s="473"/>
      <c r="F99" s="473"/>
      <c r="G99" s="474"/>
      <c r="H99" s="166"/>
      <c r="I99" s="747"/>
      <c r="J99" s="747"/>
      <c r="K99" s="747"/>
      <c r="L99" s="748"/>
      <c r="M99" s="478"/>
      <c r="N99" s="89"/>
      <c r="P99" s="505"/>
      <c r="Q99" s="505"/>
      <c r="R99" s="505"/>
      <c r="S99" s="505"/>
      <c r="T99" s="505"/>
      <c r="U99" s="505"/>
    </row>
    <row r="100" spans="2:21" ht="16.5">
      <c r="B100" s="70"/>
      <c r="C100" s="526"/>
      <c r="D100" s="521"/>
      <c r="E100" s="518"/>
      <c r="F100" s="518"/>
      <c r="G100" s="519"/>
      <c r="H100" s="454"/>
      <c r="I100" s="746"/>
      <c r="J100" s="746"/>
      <c r="K100" s="746"/>
      <c r="L100" s="746"/>
      <c r="M100" s="523"/>
      <c r="N100" s="89"/>
      <c r="P100" s="505" t="b">
        <v>0</v>
      </c>
      <c r="Q100" s="505"/>
      <c r="R100" s="505"/>
      <c r="S100" s="505"/>
      <c r="T100" s="505"/>
      <c r="U100" s="505"/>
    </row>
    <row r="101" spans="2:21" ht="16.5">
      <c r="B101" s="520"/>
      <c r="C101" s="477"/>
      <c r="D101" s="522"/>
      <c r="E101" s="473"/>
      <c r="F101" s="473"/>
      <c r="G101" s="474"/>
      <c r="H101" s="166"/>
      <c r="I101" s="747"/>
      <c r="J101" s="747"/>
      <c r="K101" s="747"/>
      <c r="L101" s="748"/>
      <c r="M101" s="478"/>
      <c r="N101" s="89"/>
      <c r="P101" s="505"/>
      <c r="Q101" s="505"/>
      <c r="R101" s="505"/>
      <c r="S101" s="505"/>
      <c r="T101" s="505"/>
      <c r="U101" s="505"/>
    </row>
    <row r="102" spans="2:21" ht="16.5">
      <c r="B102" s="70"/>
      <c r="C102" s="477"/>
      <c r="D102" s="576"/>
      <c r="E102" s="521"/>
      <c r="F102" s="518"/>
      <c r="G102" s="519"/>
      <c r="H102" s="454"/>
      <c r="I102" s="746"/>
      <c r="J102" s="746"/>
      <c r="K102" s="746"/>
      <c r="L102" s="746"/>
      <c r="M102" s="523"/>
      <c r="N102" s="89"/>
      <c r="P102" s="505"/>
      <c r="Q102" s="505" t="b">
        <v>0</v>
      </c>
      <c r="R102" s="505"/>
      <c r="S102" s="505"/>
      <c r="T102" s="505"/>
      <c r="U102" s="505"/>
    </row>
    <row r="103" spans="2:21" ht="16.5">
      <c r="B103" s="520"/>
      <c r="C103" s="477"/>
      <c r="D103" s="473"/>
      <c r="E103" s="473"/>
      <c r="F103" s="473"/>
      <c r="G103" s="474"/>
      <c r="H103" s="166"/>
      <c r="I103" s="747"/>
      <c r="J103" s="747"/>
      <c r="K103" s="747"/>
      <c r="L103" s="748"/>
      <c r="M103" s="478"/>
      <c r="N103" s="89"/>
      <c r="P103" s="505"/>
      <c r="Q103" s="505"/>
      <c r="R103" s="505"/>
      <c r="S103" s="505"/>
      <c r="T103" s="505"/>
      <c r="U103" s="505"/>
    </row>
    <row r="104" spans="2:21" ht="16.5">
      <c r="B104" s="70"/>
      <c r="C104" s="477"/>
      <c r="D104" s="524"/>
      <c r="E104" s="526"/>
      <c r="F104" s="518"/>
      <c r="G104" s="519"/>
      <c r="H104" s="454"/>
      <c r="I104" s="746"/>
      <c r="J104" s="746"/>
      <c r="K104" s="746"/>
      <c r="L104" s="746"/>
      <c r="M104" s="523"/>
      <c r="N104" s="89"/>
      <c r="P104" s="505"/>
      <c r="Q104" s="505"/>
      <c r="R104" s="505" t="b">
        <v>0</v>
      </c>
      <c r="S104" s="505"/>
      <c r="T104" s="505"/>
      <c r="U104" s="505"/>
    </row>
    <row r="105" spans="2:21" ht="16.5">
      <c r="B105" s="520"/>
      <c r="C105" s="477"/>
      <c r="D105" s="473"/>
      <c r="E105" s="473"/>
      <c r="F105" s="473"/>
      <c r="G105" s="474"/>
      <c r="H105" s="166"/>
      <c r="I105" s="747"/>
      <c r="J105" s="747"/>
      <c r="K105" s="747"/>
      <c r="L105" s="748"/>
      <c r="M105" s="478"/>
      <c r="N105" s="89"/>
      <c r="P105" s="505"/>
      <c r="Q105" s="505"/>
      <c r="R105" s="505"/>
      <c r="S105" s="505"/>
      <c r="T105" s="505"/>
      <c r="U105" s="505"/>
    </row>
    <row r="106" spans="2:21" ht="16.5">
      <c r="B106" s="520"/>
      <c r="C106" s="525"/>
      <c r="D106" s="473"/>
      <c r="E106" s="524"/>
      <c r="F106" s="39"/>
      <c r="G106" s="519"/>
      <c r="H106" s="582" t="s">
        <v>982</v>
      </c>
      <c r="I106" s="746"/>
      <c r="J106" s="746"/>
      <c r="K106" s="746"/>
      <c r="L106" s="746"/>
      <c r="M106" s="523"/>
      <c r="N106" s="89"/>
      <c r="P106" s="505"/>
      <c r="Q106" s="505"/>
      <c r="R106" s="505"/>
      <c r="S106" s="505" t="b">
        <v>1</v>
      </c>
      <c r="T106" s="505"/>
      <c r="U106" s="505"/>
    </row>
    <row r="107" spans="2:21" ht="16.5">
      <c r="B107" s="520"/>
      <c r="C107" s="477"/>
      <c r="D107" s="473"/>
      <c r="E107" s="473"/>
      <c r="F107" s="473"/>
      <c r="G107" s="474"/>
      <c r="H107" s="583"/>
      <c r="I107" s="747"/>
      <c r="J107" s="747"/>
      <c r="K107" s="747"/>
      <c r="L107" s="748"/>
      <c r="M107" s="478"/>
      <c r="N107" s="89"/>
      <c r="P107" s="505"/>
      <c r="Q107" s="505"/>
      <c r="R107" s="505"/>
      <c r="S107" s="505"/>
      <c r="T107" s="505"/>
      <c r="U107" s="505"/>
    </row>
    <row r="108" spans="2:21" ht="16.5">
      <c r="B108" s="70"/>
      <c r="C108" s="477"/>
      <c r="D108" s="473"/>
      <c r="E108" s="473"/>
      <c r="F108" s="83"/>
      <c r="G108" s="39"/>
      <c r="H108" s="582" t="s">
        <v>983</v>
      </c>
      <c r="I108" s="746"/>
      <c r="J108" s="746"/>
      <c r="K108" s="746"/>
      <c r="L108" s="746"/>
      <c r="M108" s="523"/>
      <c r="N108" s="89"/>
      <c r="P108" s="505"/>
      <c r="Q108" s="505"/>
      <c r="R108" s="505"/>
      <c r="S108" s="505"/>
      <c r="T108" s="505" t="b">
        <v>1</v>
      </c>
      <c r="U108" s="505"/>
    </row>
    <row r="109" spans="2:21" ht="16.5">
      <c r="B109" s="70"/>
      <c r="C109" s="477"/>
      <c r="D109" s="473"/>
      <c r="E109" s="473"/>
      <c r="F109" s="473"/>
      <c r="G109" s="474"/>
      <c r="H109" s="166"/>
      <c r="I109" s="747"/>
      <c r="J109" s="747"/>
      <c r="K109" s="747"/>
      <c r="L109" s="748"/>
      <c r="M109" s="478"/>
      <c r="N109" s="89"/>
      <c r="P109" s="505"/>
      <c r="Q109" s="505"/>
      <c r="R109" s="505"/>
      <c r="S109" s="505"/>
      <c r="T109" s="505"/>
      <c r="U109" s="505"/>
    </row>
    <row r="110" spans="2:21" ht="16.5">
      <c r="B110" s="596"/>
      <c r="C110" s="597"/>
      <c r="D110" s="597"/>
      <c r="E110" s="597"/>
      <c r="F110" s="597"/>
      <c r="G110" s="597"/>
      <c r="H110" s="544">
        <v>5</v>
      </c>
      <c r="I110" s="754"/>
      <c r="J110" s="754"/>
      <c r="K110" s="754"/>
      <c r="L110" s="755"/>
      <c r="M110" s="584"/>
      <c r="N110" s="89"/>
      <c r="P110" s="505"/>
      <c r="Q110" s="505"/>
      <c r="R110" s="505"/>
      <c r="S110" s="505"/>
      <c r="T110" s="505"/>
      <c r="U110" s="505"/>
    </row>
    <row r="111" spans="2:21" ht="16.5">
      <c r="B111" s="70"/>
      <c r="C111" s="477"/>
      <c r="D111" s="473"/>
      <c r="E111" s="473"/>
      <c r="F111" s="473"/>
      <c r="G111" s="474"/>
      <c r="H111" s="166"/>
      <c r="I111" s="756"/>
      <c r="J111" s="756"/>
      <c r="K111" s="756"/>
      <c r="L111" s="757"/>
      <c r="M111" s="478"/>
      <c r="N111" s="89"/>
      <c r="P111" s="505"/>
      <c r="Q111" s="505"/>
      <c r="R111" s="505"/>
      <c r="S111" s="505"/>
      <c r="T111" s="505"/>
      <c r="U111" s="505"/>
    </row>
    <row r="112" spans="2:21" ht="16.5">
      <c r="B112" s="39"/>
      <c r="C112" s="517"/>
      <c r="D112" s="518"/>
      <c r="E112" s="518"/>
      <c r="F112" s="518"/>
      <c r="G112" s="519"/>
      <c r="H112" s="454"/>
      <c r="I112" s="746"/>
      <c r="J112" s="746"/>
      <c r="K112" s="746"/>
      <c r="L112" s="746"/>
      <c r="M112" s="523"/>
      <c r="N112" s="89"/>
      <c r="O112" s="505" t="b">
        <v>0</v>
      </c>
      <c r="P112" s="505"/>
      <c r="Q112" s="505"/>
      <c r="R112" s="505"/>
      <c r="S112" s="505"/>
      <c r="T112" s="505"/>
      <c r="U112" s="505"/>
    </row>
    <row r="113" spans="2:21" ht="16.5">
      <c r="B113" s="520"/>
      <c r="C113" s="477"/>
      <c r="D113" s="473"/>
      <c r="E113" s="473"/>
      <c r="F113" s="473"/>
      <c r="G113" s="474"/>
      <c r="H113" s="166"/>
      <c r="I113" s="747"/>
      <c r="J113" s="747"/>
      <c r="K113" s="747"/>
      <c r="L113" s="748"/>
      <c r="M113" s="478"/>
      <c r="N113" s="89"/>
      <c r="P113" s="505"/>
      <c r="Q113" s="505"/>
      <c r="R113" s="505"/>
      <c r="S113" s="505"/>
      <c r="T113" s="505"/>
      <c r="U113" s="505"/>
    </row>
    <row r="114" spans="2:21" ht="16.5">
      <c r="B114" s="70"/>
      <c r="C114" s="39"/>
      <c r="D114" s="521"/>
      <c r="E114" s="518"/>
      <c r="F114" s="518"/>
      <c r="G114" s="519"/>
      <c r="H114" s="454"/>
      <c r="I114" s="746"/>
      <c r="J114" s="746"/>
      <c r="K114" s="746"/>
      <c r="L114" s="746"/>
      <c r="M114" s="523"/>
      <c r="N114" s="89"/>
      <c r="P114" s="505" t="b">
        <v>0</v>
      </c>
      <c r="Q114" s="505"/>
      <c r="R114" s="505"/>
      <c r="S114" s="505"/>
      <c r="T114" s="505"/>
      <c r="U114" s="505"/>
    </row>
    <row r="115" spans="2:21" ht="16.5">
      <c r="B115" s="520"/>
      <c r="C115" s="477"/>
      <c r="D115" s="522"/>
      <c r="E115" s="473"/>
      <c r="F115" s="473"/>
      <c r="G115" s="474"/>
      <c r="H115" s="166"/>
      <c r="I115" s="747"/>
      <c r="J115" s="747"/>
      <c r="K115" s="747"/>
      <c r="L115" s="748"/>
      <c r="M115" s="478"/>
      <c r="N115" s="89"/>
      <c r="P115" s="505"/>
      <c r="Q115" s="505"/>
      <c r="R115" s="505"/>
      <c r="S115" s="505"/>
      <c r="T115" s="505"/>
      <c r="U115" s="505"/>
    </row>
    <row r="116" spans="2:21" ht="16.5">
      <c r="B116" s="70"/>
      <c r="C116" s="477"/>
      <c r="D116" s="516"/>
      <c r="E116" s="521"/>
      <c r="F116" s="518"/>
      <c r="G116" s="519"/>
      <c r="H116" s="454"/>
      <c r="I116" s="746"/>
      <c r="J116" s="746"/>
      <c r="K116" s="746"/>
      <c r="L116" s="746"/>
      <c r="M116" s="523"/>
      <c r="N116" s="89"/>
      <c r="P116" s="505"/>
      <c r="Q116" s="505" t="b">
        <v>0</v>
      </c>
      <c r="R116" s="505"/>
      <c r="S116" s="505"/>
      <c r="T116" s="505"/>
      <c r="U116" s="505"/>
    </row>
    <row r="117" spans="2:21" ht="16.5">
      <c r="B117" s="520"/>
      <c r="C117" s="477"/>
      <c r="D117" s="473"/>
      <c r="E117" s="473"/>
      <c r="F117" s="473"/>
      <c r="G117" s="474"/>
      <c r="H117" s="166"/>
      <c r="I117" s="747"/>
      <c r="J117" s="747"/>
      <c r="K117" s="747"/>
      <c r="L117" s="748"/>
      <c r="M117" s="478"/>
      <c r="N117" s="89"/>
      <c r="P117" s="505"/>
      <c r="Q117" s="505"/>
      <c r="R117" s="505"/>
      <c r="S117" s="505"/>
      <c r="T117" s="505"/>
      <c r="U117" s="505"/>
    </row>
    <row r="118" spans="2:21" ht="16.5">
      <c r="B118" s="70"/>
      <c r="C118" s="477"/>
      <c r="D118" s="524"/>
      <c r="E118" s="39"/>
      <c r="F118" s="518"/>
      <c r="G118" s="519"/>
      <c r="H118" s="454"/>
      <c r="I118" s="746"/>
      <c r="J118" s="746"/>
      <c r="K118" s="746"/>
      <c r="L118" s="746"/>
      <c r="M118" s="523"/>
      <c r="N118" s="89"/>
      <c r="P118" s="505"/>
      <c r="Q118" s="505"/>
      <c r="R118" s="505" t="b">
        <v>0</v>
      </c>
      <c r="S118" s="505"/>
      <c r="T118" s="505"/>
      <c r="U118" s="505"/>
    </row>
    <row r="119" spans="2:21" ht="16.5">
      <c r="B119" s="520"/>
      <c r="C119" s="477"/>
      <c r="D119" s="473"/>
      <c r="E119" s="473"/>
      <c r="F119" s="473"/>
      <c r="G119" s="474"/>
      <c r="H119" s="166"/>
      <c r="I119" s="747"/>
      <c r="J119" s="747"/>
      <c r="K119" s="747"/>
      <c r="L119" s="748"/>
      <c r="M119" s="478"/>
      <c r="N119" s="89"/>
      <c r="P119" s="505"/>
      <c r="Q119" s="505"/>
      <c r="R119" s="505"/>
      <c r="S119" s="505"/>
      <c r="T119" s="505"/>
      <c r="U119" s="505"/>
    </row>
    <row r="120" spans="2:21" ht="16.5">
      <c r="B120" s="520"/>
      <c r="C120" s="525"/>
      <c r="D120" s="473"/>
      <c r="E120" s="524"/>
      <c r="F120" s="39"/>
      <c r="G120" s="519"/>
      <c r="H120" s="454"/>
      <c r="I120" s="746"/>
      <c r="J120" s="746"/>
      <c r="K120" s="746"/>
      <c r="L120" s="746"/>
      <c r="M120" s="523"/>
      <c r="N120" s="89"/>
      <c r="P120" s="505"/>
      <c r="Q120" s="505"/>
      <c r="R120" s="505"/>
      <c r="S120" s="505" t="b">
        <v>0</v>
      </c>
      <c r="T120" s="505"/>
      <c r="U120" s="505"/>
    </row>
    <row r="121" spans="2:21" ht="16.5">
      <c r="B121" s="520"/>
      <c r="C121" s="477"/>
      <c r="D121" s="473"/>
      <c r="E121" s="473"/>
      <c r="F121" s="473"/>
      <c r="G121" s="474"/>
      <c r="H121" s="166"/>
      <c r="I121" s="747"/>
      <c r="J121" s="747"/>
      <c r="K121" s="747"/>
      <c r="L121" s="748"/>
      <c r="M121" s="478"/>
      <c r="N121" s="89"/>
      <c r="P121" s="505"/>
      <c r="Q121" s="505"/>
      <c r="R121" s="505"/>
      <c r="S121" s="505"/>
      <c r="T121" s="505"/>
      <c r="U121" s="505"/>
    </row>
    <row r="122" spans="2:21" ht="16.5">
      <c r="B122" s="70"/>
      <c r="C122" s="477"/>
      <c r="D122" s="473"/>
      <c r="E122" s="473"/>
      <c r="F122" s="83"/>
      <c r="G122" s="39"/>
      <c r="H122" s="454"/>
      <c r="I122" s="746"/>
      <c r="J122" s="746"/>
      <c r="K122" s="746"/>
      <c r="L122" s="746"/>
      <c r="M122" s="523"/>
      <c r="N122" s="89"/>
      <c r="P122" s="505"/>
      <c r="Q122" s="505"/>
      <c r="R122" s="505"/>
      <c r="S122" s="505"/>
      <c r="T122" s="505" t="b">
        <v>0</v>
      </c>
      <c r="U122" s="505"/>
    </row>
    <row r="123" spans="2:21" ht="16.5">
      <c r="B123" s="70"/>
      <c r="C123" s="477"/>
      <c r="D123" s="473"/>
      <c r="E123" s="473"/>
      <c r="F123" s="473"/>
      <c r="G123" s="474"/>
      <c r="H123" s="166"/>
      <c r="I123" s="747"/>
      <c r="J123" s="747"/>
      <c r="K123" s="747"/>
      <c r="L123" s="748"/>
      <c r="M123" s="478"/>
      <c r="N123" s="89"/>
      <c r="P123" s="505"/>
      <c r="Q123" s="505"/>
      <c r="R123" s="505"/>
      <c r="S123" s="505"/>
      <c r="T123" s="505"/>
    </row>
    <row r="124" spans="2:21" ht="22.7" customHeight="1">
      <c r="B124" s="194"/>
      <c r="C124" s="490" t="s">
        <v>1</v>
      </c>
      <c r="D124" s="491"/>
      <c r="E124" s="491"/>
      <c r="F124" s="491"/>
      <c r="G124" s="492"/>
      <c r="H124" s="196"/>
      <c r="I124" s="165"/>
      <c r="J124" s="165"/>
      <c r="K124" s="165"/>
      <c r="L124" s="529" t="s">
        <v>996</v>
      </c>
      <c r="M124" s="513">
        <f>SUMIF($O$53:$O$123,TRUE,$M$53:$M$123)</f>
        <v>0</v>
      </c>
      <c r="O124" s="83" t="b">
        <f>OR(O53:O123)</f>
        <v>0</v>
      </c>
      <c r="Q124" s="88"/>
      <c r="R124" s="88"/>
      <c r="S124" s="88"/>
      <c r="T124" s="88"/>
    </row>
    <row r="125" spans="2:21" ht="22.7" customHeight="1">
      <c r="B125" s="481"/>
      <c r="C125" s="493" t="s">
        <v>1</v>
      </c>
      <c r="D125" s="491"/>
      <c r="E125" s="491"/>
      <c r="F125" s="491"/>
      <c r="G125" s="492"/>
      <c r="H125" s="196"/>
      <c r="I125" s="165"/>
      <c r="J125" s="165"/>
      <c r="K125" s="165"/>
      <c r="L125" s="529" t="s">
        <v>997</v>
      </c>
      <c r="M125" s="513">
        <f>SUMIF($P$53:$P$123,TRUE,$M$53:$M$123)</f>
        <v>0</v>
      </c>
      <c r="O125" s="83" t="b">
        <f>OR(P53:P123)</f>
        <v>0</v>
      </c>
      <c r="P125" s="88"/>
    </row>
    <row r="126" spans="2:21" ht="22.7" customHeight="1">
      <c r="B126" s="483"/>
      <c r="C126" s="484" t="s">
        <v>1</v>
      </c>
      <c r="D126" s="494"/>
      <c r="E126" s="491"/>
      <c r="F126" s="491"/>
      <c r="G126" s="492"/>
      <c r="H126" s="196"/>
      <c r="I126" s="165"/>
      <c r="J126" s="165"/>
      <c r="K126" s="165"/>
      <c r="L126" s="529" t="s">
        <v>998</v>
      </c>
      <c r="M126" s="513">
        <f>SUMIF($Q$53:$Q$123,TRUE,$M$53:$M$123)</f>
        <v>0</v>
      </c>
      <c r="O126" s="83" t="b">
        <f>OR(Q53:Q123)</f>
        <v>0</v>
      </c>
    </row>
    <row r="127" spans="2:21" ht="22.7" customHeight="1">
      <c r="B127" s="483"/>
      <c r="C127" s="486" t="s">
        <v>1</v>
      </c>
      <c r="D127" s="487"/>
      <c r="E127" s="494"/>
      <c r="F127" s="491"/>
      <c r="G127" s="492"/>
      <c r="H127" s="196"/>
      <c r="I127" s="165"/>
      <c r="J127" s="165"/>
      <c r="K127" s="165"/>
      <c r="L127" s="529" t="s">
        <v>999</v>
      </c>
      <c r="M127" s="513">
        <f>SUMIF($R$53:$R$123,TRUE,$M$53:$M$123)</f>
        <v>0</v>
      </c>
      <c r="O127" s="83" t="b">
        <f>OR(R53:R123)</f>
        <v>0</v>
      </c>
    </row>
    <row r="128" spans="2:21" ht="22.7" customHeight="1">
      <c r="B128" s="483"/>
      <c r="C128" s="486" t="s">
        <v>1</v>
      </c>
      <c r="D128" s="488"/>
      <c r="E128" s="487"/>
      <c r="F128" s="494"/>
      <c r="G128" s="492"/>
      <c r="H128" s="196"/>
      <c r="I128" s="165"/>
      <c r="J128" s="165"/>
      <c r="K128" s="165"/>
      <c r="L128" s="529" t="s">
        <v>1000</v>
      </c>
      <c r="M128" s="513">
        <f>SUMIF($S$53:$S$123,TRUE,$M$53:$M$123)</f>
        <v>0</v>
      </c>
      <c r="O128" s="83" t="b">
        <f>OR(S53:S123)</f>
        <v>1</v>
      </c>
    </row>
    <row r="129" spans="2:15" ht="22.7" customHeight="1">
      <c r="B129" s="480"/>
      <c r="C129" s="482" t="s">
        <v>1</v>
      </c>
      <c r="D129" s="485"/>
      <c r="E129" s="485"/>
      <c r="F129" s="489"/>
      <c r="G129" s="495"/>
      <c r="H129" s="196"/>
      <c r="I129" s="165"/>
      <c r="J129" s="165"/>
      <c r="K129" s="165"/>
      <c r="L129" s="529" t="s">
        <v>1001</v>
      </c>
      <c r="M129" s="513">
        <f>SUMIF($T$53:$T$123,TRUE,$M$53:$M$123)</f>
        <v>0</v>
      </c>
      <c r="O129" s="83" t="b">
        <f>OR(T53:T123)</f>
        <v>1</v>
      </c>
    </row>
    <row r="130" spans="2:15" ht="7.5" customHeight="1" thickBot="1">
      <c r="B130" s="199"/>
      <c r="C130" s="343"/>
      <c r="D130" s="84"/>
      <c r="E130" s="84"/>
      <c r="F130" s="84"/>
      <c r="G130" s="84"/>
      <c r="H130" s="84"/>
      <c r="I130" s="85"/>
      <c r="J130" s="85"/>
      <c r="K130" s="85"/>
      <c r="L130" s="200"/>
      <c r="M130" s="91"/>
    </row>
    <row r="131" spans="2:15" ht="22.7" customHeight="1" thickBot="1">
      <c r="B131" s="194"/>
      <c r="C131" s="345" t="s">
        <v>1</v>
      </c>
      <c r="D131" s="195"/>
      <c r="E131" s="195"/>
      <c r="F131" s="195"/>
      <c r="G131" s="196"/>
      <c r="H131" s="196"/>
      <c r="I131" s="165"/>
      <c r="J131" s="165"/>
      <c r="K131" s="165"/>
      <c r="L131" s="197" t="s">
        <v>1218</v>
      </c>
      <c r="M131" s="198">
        <f>IF(Projektgrundlagen!$I$24,SUMIF(O124:O129,TRUE,M124:M129),0)</f>
        <v>0</v>
      </c>
    </row>
    <row r="132" spans="2:15" ht="17.25" thickBot="1">
      <c r="B132" s="80"/>
      <c r="C132" s="80"/>
      <c r="D132" s="80"/>
      <c r="E132" s="80"/>
      <c r="F132" s="80"/>
      <c r="G132" s="80"/>
      <c r="H132" s="80"/>
      <c r="I132" s="80"/>
      <c r="J132" s="80"/>
      <c r="K132" s="80"/>
      <c r="L132" s="80"/>
      <c r="M132" s="81"/>
    </row>
    <row r="133" spans="2:15" ht="30" customHeight="1" thickBot="1">
      <c r="B133" s="555"/>
      <c r="C133" s="556" t="s">
        <v>1</v>
      </c>
      <c r="D133" s="557"/>
      <c r="E133" s="557"/>
      <c r="F133" s="557"/>
      <c r="G133" s="557"/>
      <c r="H133" s="557"/>
      <c r="I133" s="553"/>
      <c r="J133" s="553"/>
      <c r="K133" s="554" t="s">
        <v>1225</v>
      </c>
      <c r="L133" s="593"/>
      <c r="M133" s="588">
        <f>IF(COUNT(M131,M51)&gt;0,SUM(M51,M131),"")</f>
        <v>0</v>
      </c>
    </row>
    <row r="134" spans="2:15" ht="12.75" customHeight="1"/>
    <row r="135" spans="2:15" ht="12.75" customHeight="1"/>
    <row r="136" spans="2:15" ht="12.75" hidden="1" customHeight="1"/>
    <row r="137" spans="2:15" ht="12.75" hidden="1" customHeight="1"/>
    <row r="138" spans="2:15" ht="12.75" hidden="1" customHeight="1"/>
    <row r="139" spans="2:15" ht="12.75" hidden="1" customHeight="1"/>
    <row r="885" spans="15:17" ht="0" hidden="1" customHeight="1">
      <c r="O885" s="505" t="b">
        <v>1</v>
      </c>
      <c r="P885" s="83" t="b">
        <v>1</v>
      </c>
      <c r="Q885" s="83" t="b">
        <v>1</v>
      </c>
    </row>
  </sheetData>
  <sheetProtection sheet="1" formatRows="0"/>
  <mergeCells count="115">
    <mergeCell ref="I22:L22"/>
    <mergeCell ref="I23:L23"/>
    <mergeCell ref="I19:L19"/>
    <mergeCell ref="I17:L17"/>
    <mergeCell ref="I120:L120"/>
    <mergeCell ref="I121:L121"/>
    <mergeCell ref="I122:L122"/>
    <mergeCell ref="I123:L123"/>
    <mergeCell ref="I113:L113"/>
    <mergeCell ref="I114:L114"/>
    <mergeCell ref="I115:L115"/>
    <mergeCell ref="I116:L116"/>
    <mergeCell ref="I117:L117"/>
    <mergeCell ref="I118:L118"/>
    <mergeCell ref="I55:L55"/>
    <mergeCell ref="I119:L119"/>
    <mergeCell ref="I38:L38"/>
    <mergeCell ref="I43:L43"/>
    <mergeCell ref="I68:L68"/>
    <mergeCell ref="I69:L69"/>
    <mergeCell ref="I70:L70"/>
    <mergeCell ref="I71:L71"/>
    <mergeCell ref="I72:L72"/>
    <mergeCell ref="I110:L110"/>
    <mergeCell ref="I111:L111"/>
    <mergeCell ref="I112:L112"/>
    <mergeCell ref="I79:L79"/>
    <mergeCell ref="I80:L80"/>
    <mergeCell ref="I81:L81"/>
    <mergeCell ref="I82:L82"/>
    <mergeCell ref="I83:L83"/>
    <mergeCell ref="I109:L109"/>
    <mergeCell ref="I108:L108"/>
    <mergeCell ref="I30:L30"/>
    <mergeCell ref="I33:L33"/>
    <mergeCell ref="I32:L32"/>
    <mergeCell ref="I34:L34"/>
    <mergeCell ref="I42:L42"/>
    <mergeCell ref="I40:L40"/>
    <mergeCell ref="I41:L41"/>
    <mergeCell ref="I39:L39"/>
    <mergeCell ref="I31:L31"/>
    <mergeCell ref="I36:L36"/>
    <mergeCell ref="I37:L37"/>
    <mergeCell ref="I60:L60"/>
    <mergeCell ref="I61:L61"/>
    <mergeCell ref="I54:L54"/>
    <mergeCell ref="I13:L13"/>
    <mergeCell ref="I16:L16"/>
    <mergeCell ref="I18:L18"/>
    <mergeCell ref="I20:L20"/>
    <mergeCell ref="I21:L21"/>
    <mergeCell ref="N2:N8"/>
    <mergeCell ref="B3:I3"/>
    <mergeCell ref="J3:K3"/>
    <mergeCell ref="L3:M3"/>
    <mergeCell ref="B5:G5"/>
    <mergeCell ref="J5:K5"/>
    <mergeCell ref="L5:M5"/>
    <mergeCell ref="B6:G6"/>
    <mergeCell ref="I6:M6"/>
    <mergeCell ref="B7:G7"/>
    <mergeCell ref="I7:M7"/>
    <mergeCell ref="B8:G8"/>
    <mergeCell ref="I8:M8"/>
    <mergeCell ref="B2:I2"/>
    <mergeCell ref="J2:K2"/>
    <mergeCell ref="L2:M2"/>
    <mergeCell ref="I24:L24"/>
    <mergeCell ref="I25:L25"/>
    <mergeCell ref="I26:L26"/>
    <mergeCell ref="I27:L27"/>
    <mergeCell ref="I29:L29"/>
    <mergeCell ref="I28:L28"/>
    <mergeCell ref="I35:L35"/>
    <mergeCell ref="I97:L97"/>
    <mergeCell ref="I98:L98"/>
    <mergeCell ref="I89:L89"/>
    <mergeCell ref="I90:L90"/>
    <mergeCell ref="I91:L91"/>
    <mergeCell ref="I92:L92"/>
    <mergeCell ref="I93:L93"/>
    <mergeCell ref="I84:L84"/>
    <mergeCell ref="I85:L85"/>
    <mergeCell ref="I86:L86"/>
    <mergeCell ref="I87:L87"/>
    <mergeCell ref="I88:L88"/>
    <mergeCell ref="I56:L56"/>
    <mergeCell ref="I57:L57"/>
    <mergeCell ref="I58:L58"/>
    <mergeCell ref="I59:L59"/>
    <mergeCell ref="I62:L62"/>
    <mergeCell ref="I63:L63"/>
    <mergeCell ref="I64:L64"/>
    <mergeCell ref="I65:L65"/>
    <mergeCell ref="I66:L66"/>
    <mergeCell ref="I67:L67"/>
    <mergeCell ref="I104:L104"/>
    <mergeCell ref="I105:L105"/>
    <mergeCell ref="I106:L106"/>
    <mergeCell ref="I107:L107"/>
    <mergeCell ref="I99:L99"/>
    <mergeCell ref="I100:L100"/>
    <mergeCell ref="I101:L101"/>
    <mergeCell ref="I102:L102"/>
    <mergeCell ref="I103:L103"/>
    <mergeCell ref="I94:L94"/>
    <mergeCell ref="I95:L95"/>
    <mergeCell ref="I96:L96"/>
    <mergeCell ref="I73:L73"/>
    <mergeCell ref="I74:L74"/>
    <mergeCell ref="I75:L75"/>
    <mergeCell ref="I76:L76"/>
    <mergeCell ref="I77:L77"/>
    <mergeCell ref="I78:L78"/>
  </mergeCells>
  <conditionalFormatting sqref="I16">
    <cfRule type="expression" dxfId="257" priority="1015">
      <formula>AND($O16,I16="")</formula>
    </cfRule>
  </conditionalFormatting>
  <conditionalFormatting sqref="I18">
    <cfRule type="expression" dxfId="255" priority="1002">
      <formula>AND($O18,I18="")</formula>
    </cfRule>
  </conditionalFormatting>
  <conditionalFormatting sqref="I20">
    <cfRule type="expression" dxfId="253" priority="944">
      <formula>AND($O20,I20="")</formula>
    </cfRule>
  </conditionalFormatting>
  <conditionalFormatting sqref="I22">
    <cfRule type="expression" dxfId="251" priority="340">
      <formula>AND($O22,I22="")</formula>
    </cfRule>
  </conditionalFormatting>
  <conditionalFormatting sqref="I24">
    <cfRule type="expression" dxfId="250" priority="985">
      <formula>AND($O24,I24="")</formula>
    </cfRule>
  </conditionalFormatting>
  <conditionalFormatting sqref="I26">
    <cfRule type="expression" dxfId="249" priority="978">
      <formula>AND($O26,I26="")</formula>
    </cfRule>
  </conditionalFormatting>
  <conditionalFormatting sqref="I28">
    <cfRule type="expression" dxfId="248" priority="970">
      <formula>AND($O28,I28="")</formula>
    </cfRule>
  </conditionalFormatting>
  <conditionalFormatting sqref="I30">
    <cfRule type="expression" dxfId="247" priority="962">
      <formula>AND($O30,I30="")</formula>
    </cfRule>
  </conditionalFormatting>
  <conditionalFormatting sqref="I32">
    <cfRule type="expression" dxfId="246" priority="839">
      <formula>AND($O32,I32="")</formula>
    </cfRule>
  </conditionalFormatting>
  <conditionalFormatting sqref="I34">
    <cfRule type="expression" dxfId="244" priority="954">
      <formula>AND($O34,I34="")</formula>
    </cfRule>
  </conditionalFormatting>
  <conditionalFormatting sqref="I36">
    <cfRule type="expression" dxfId="242" priority="408">
      <formula>AND($O36,I36="")</formula>
    </cfRule>
  </conditionalFormatting>
  <conditionalFormatting sqref="I38">
    <cfRule type="expression" dxfId="241" priority="425">
      <formula>AND($O38,I38="")</formula>
    </cfRule>
  </conditionalFormatting>
  <conditionalFormatting sqref="I40">
    <cfRule type="expression" dxfId="240" priority="445">
      <formula>AND($O40,I40="")</formula>
    </cfRule>
  </conditionalFormatting>
  <conditionalFormatting sqref="I42">
    <cfRule type="expression" dxfId="239" priority="464">
      <formula>AND($O42,I42="")</formula>
    </cfRule>
  </conditionalFormatting>
  <conditionalFormatting sqref="I54">
    <cfRule type="expression" dxfId="238" priority="930">
      <formula>AND($O54,I54="")</formula>
    </cfRule>
  </conditionalFormatting>
  <conditionalFormatting sqref="I56">
    <cfRule type="expression" dxfId="236" priority="30">
      <formula>NOT(O56)</formula>
    </cfRule>
  </conditionalFormatting>
  <conditionalFormatting sqref="I58">
    <cfRule type="expression" dxfId="235" priority="25">
      <formula>NOT(P58)</formula>
    </cfRule>
  </conditionalFormatting>
  <conditionalFormatting sqref="I60">
    <cfRule type="expression" dxfId="234" priority="20">
      <formula>NOT(Q60)</formula>
    </cfRule>
  </conditionalFormatting>
  <conditionalFormatting sqref="I62">
    <cfRule type="expression" dxfId="233" priority="15">
      <formula>NOT(R62)</formula>
    </cfRule>
  </conditionalFormatting>
  <conditionalFormatting sqref="I64">
    <cfRule type="expression" dxfId="232" priority="10">
      <formula>NOT(S64)</formula>
    </cfRule>
  </conditionalFormatting>
  <conditionalFormatting sqref="I66">
    <cfRule type="expression" dxfId="231" priority="5">
      <formula>NOT(T66)</formula>
    </cfRule>
  </conditionalFormatting>
  <conditionalFormatting sqref="I68">
    <cfRule type="expression" dxfId="230" priority="283">
      <formula>AND($O68,I68="")</formula>
    </cfRule>
  </conditionalFormatting>
  <conditionalFormatting sqref="I70">
    <cfRule type="expression" dxfId="229" priority="60">
      <formula>NOT(O70)</formula>
    </cfRule>
  </conditionalFormatting>
  <conditionalFormatting sqref="I72">
    <cfRule type="expression" dxfId="228" priority="55">
      <formula>NOT(P72)</formula>
    </cfRule>
  </conditionalFormatting>
  <conditionalFormatting sqref="I74">
    <cfRule type="expression" dxfId="227" priority="50">
      <formula>NOT(Q74)</formula>
    </cfRule>
  </conditionalFormatting>
  <conditionalFormatting sqref="I76">
    <cfRule type="expression" dxfId="226" priority="45">
      <formula>NOT(R76)</formula>
    </cfRule>
  </conditionalFormatting>
  <conditionalFormatting sqref="I78">
    <cfRule type="expression" dxfId="225" priority="40">
      <formula>NOT(S78)</formula>
    </cfRule>
  </conditionalFormatting>
  <conditionalFormatting sqref="I80">
    <cfRule type="expression" dxfId="224" priority="35">
      <formula>NOT(T80)</formula>
    </cfRule>
  </conditionalFormatting>
  <conditionalFormatting sqref="I82">
    <cfRule type="expression" dxfId="223" priority="236">
      <formula>AND($O82,I82="")</formula>
    </cfRule>
  </conditionalFormatting>
  <conditionalFormatting sqref="I84">
    <cfRule type="expression" dxfId="222" priority="90">
      <formula>NOT(O84)</formula>
    </cfRule>
  </conditionalFormatting>
  <conditionalFormatting sqref="I86">
    <cfRule type="expression" dxfId="221" priority="85">
      <formula>NOT(P86)</formula>
    </cfRule>
  </conditionalFormatting>
  <conditionalFormatting sqref="I88">
    <cfRule type="expression" dxfId="220" priority="80">
      <formula>NOT(Q88)</formula>
    </cfRule>
  </conditionalFormatting>
  <conditionalFormatting sqref="I90">
    <cfRule type="expression" dxfId="219" priority="75">
      <formula>NOT(R90)</formula>
    </cfRule>
  </conditionalFormatting>
  <conditionalFormatting sqref="I92">
    <cfRule type="expression" dxfId="218" priority="70">
      <formula>NOT(S92)</formula>
    </cfRule>
  </conditionalFormatting>
  <conditionalFormatting sqref="I94">
    <cfRule type="expression" dxfId="217" priority="65">
      <formula>NOT(T94)</formula>
    </cfRule>
  </conditionalFormatting>
  <conditionalFormatting sqref="I96">
    <cfRule type="expression" dxfId="216" priority="189">
      <formula>AND($O96,I96="")</formula>
    </cfRule>
  </conditionalFormatting>
  <conditionalFormatting sqref="I98">
    <cfRule type="expression" dxfId="215" priority="120">
      <formula>NOT(O98)</formula>
    </cfRule>
  </conditionalFormatting>
  <conditionalFormatting sqref="I100">
    <cfRule type="expression" dxfId="214" priority="115">
      <formula>NOT(P100)</formula>
    </cfRule>
  </conditionalFormatting>
  <conditionalFormatting sqref="I102">
    <cfRule type="expression" dxfId="213" priority="110">
      <formula>NOT(Q102)</formula>
    </cfRule>
  </conditionalFormatting>
  <conditionalFormatting sqref="I104">
    <cfRule type="expression" dxfId="212" priority="105">
      <formula>NOT(R104)</formula>
    </cfRule>
  </conditionalFormatting>
  <conditionalFormatting sqref="I106">
    <cfRule type="expression" dxfId="211" priority="100">
      <formula>NOT(S106)</formula>
    </cfRule>
  </conditionalFormatting>
  <conditionalFormatting sqref="I108">
    <cfRule type="expression" dxfId="210" priority="95">
      <formula>NOT(T108)</formula>
    </cfRule>
  </conditionalFormatting>
  <conditionalFormatting sqref="I112">
    <cfRule type="expression" dxfId="208" priority="583">
      <formula>NOT(O112)</formula>
    </cfRule>
  </conditionalFormatting>
  <conditionalFormatting sqref="I114">
    <cfRule type="expression" dxfId="206" priority="145">
      <formula>NOT(P114)</formula>
    </cfRule>
  </conditionalFormatting>
  <conditionalFormatting sqref="I116">
    <cfRule type="expression" dxfId="205" priority="140">
      <formula>NOT(Q116)</formula>
    </cfRule>
  </conditionalFormatting>
  <conditionalFormatting sqref="I118">
    <cfRule type="expression" dxfId="204" priority="135">
      <formula>NOT(R118)</formula>
    </cfRule>
  </conditionalFormatting>
  <conditionalFormatting sqref="I120">
    <cfRule type="expression" dxfId="203" priority="130">
      <formula>NOT(S120)</formula>
    </cfRule>
  </conditionalFormatting>
  <conditionalFormatting sqref="I122">
    <cfRule type="expression" dxfId="202" priority="125">
      <formula>NOT(T122)</formula>
    </cfRule>
  </conditionalFormatting>
  <conditionalFormatting sqref="I56:L56">
    <cfRule type="expression" dxfId="201" priority="29">
      <formula>AND($O56,$I56="")</formula>
    </cfRule>
  </conditionalFormatting>
  <conditionalFormatting sqref="I57:L57">
    <cfRule type="expression" dxfId="200" priority="28">
      <formula>NOT(O56)</formula>
    </cfRule>
  </conditionalFormatting>
  <conditionalFormatting sqref="I58:L58">
    <cfRule type="expression" dxfId="199" priority="24">
      <formula>AND($P58,$I58="")</formula>
    </cfRule>
  </conditionalFormatting>
  <conditionalFormatting sqref="I59:L59">
    <cfRule type="expression" dxfId="198" priority="23">
      <formula>NOT(P58)</formula>
    </cfRule>
  </conditionalFormatting>
  <conditionalFormatting sqref="I60:L60">
    <cfRule type="expression" dxfId="197" priority="19">
      <formula>AND($Q60,$I60="")</formula>
    </cfRule>
  </conditionalFormatting>
  <conditionalFormatting sqref="I61:L61">
    <cfRule type="expression" dxfId="196" priority="18">
      <formula>NOT(Q60)</formula>
    </cfRule>
  </conditionalFormatting>
  <conditionalFormatting sqref="I62:L62">
    <cfRule type="expression" dxfId="195" priority="14">
      <formula>AND($R62,$I62="")</formula>
    </cfRule>
  </conditionalFormatting>
  <conditionalFormatting sqref="I63:L63">
    <cfRule type="expression" dxfId="194" priority="13">
      <formula>NOT(R62)</formula>
    </cfRule>
  </conditionalFormatting>
  <conditionalFormatting sqref="I64:L64">
    <cfRule type="expression" dxfId="193" priority="9">
      <formula>AND($S64,$I64="")</formula>
    </cfRule>
  </conditionalFormatting>
  <conditionalFormatting sqref="I65:L65">
    <cfRule type="expression" dxfId="192" priority="8">
      <formula>NOT(S64)</formula>
    </cfRule>
  </conditionalFormatting>
  <conditionalFormatting sqref="I66:L66">
    <cfRule type="expression" dxfId="191" priority="4">
      <formula>AND($T66,$I66="")</formula>
    </cfRule>
  </conditionalFormatting>
  <conditionalFormatting sqref="I67:L67">
    <cfRule type="expression" dxfId="190" priority="3">
      <formula>NOT(T66)</formula>
    </cfRule>
  </conditionalFormatting>
  <conditionalFormatting sqref="I70:L70">
    <cfRule type="expression" dxfId="189" priority="59">
      <formula>AND($O70,$I70="")</formula>
    </cfRule>
  </conditionalFormatting>
  <conditionalFormatting sqref="I71:L71">
    <cfRule type="expression" dxfId="188" priority="58">
      <formula>NOT(O70)</formula>
    </cfRule>
  </conditionalFormatting>
  <conditionalFormatting sqref="I72:L72">
    <cfRule type="expression" dxfId="187" priority="54">
      <formula>AND($P72,$I72="")</formula>
    </cfRule>
  </conditionalFormatting>
  <conditionalFormatting sqref="I73:L73">
    <cfRule type="expression" dxfId="186" priority="53">
      <formula>NOT(P72)</formula>
    </cfRule>
  </conditionalFormatting>
  <conditionalFormatting sqref="I74:L74">
    <cfRule type="expression" dxfId="185" priority="49">
      <formula>AND($Q74,$I74="")</formula>
    </cfRule>
  </conditionalFormatting>
  <conditionalFormatting sqref="I75:L75">
    <cfRule type="expression" dxfId="184" priority="48">
      <formula>NOT(Q74)</formula>
    </cfRule>
  </conditionalFormatting>
  <conditionalFormatting sqref="I76:L76">
    <cfRule type="expression" dxfId="183" priority="44">
      <formula>AND($R76,$I76="")</formula>
    </cfRule>
  </conditionalFormatting>
  <conditionalFormatting sqref="I77:L77">
    <cfRule type="expression" dxfId="182" priority="43">
      <formula>NOT(R76)</formula>
    </cfRule>
  </conditionalFormatting>
  <conditionalFormatting sqref="I78:L78">
    <cfRule type="expression" dxfId="181" priority="39">
      <formula>AND($S78,$I78="")</formula>
    </cfRule>
  </conditionalFormatting>
  <conditionalFormatting sqref="I79:L79">
    <cfRule type="expression" dxfId="180" priority="38">
      <formula>NOT(S78)</formula>
    </cfRule>
  </conditionalFormatting>
  <conditionalFormatting sqref="I80:L80">
    <cfRule type="expression" dxfId="179" priority="34">
      <formula>AND($T80,$I80="")</formula>
    </cfRule>
  </conditionalFormatting>
  <conditionalFormatting sqref="I81:L81">
    <cfRule type="expression" dxfId="178" priority="33">
      <formula>NOT(T80)</formula>
    </cfRule>
  </conditionalFormatting>
  <conditionalFormatting sqref="I84:L84">
    <cfRule type="expression" dxfId="177" priority="89">
      <formula>AND($O84,$I84="")</formula>
    </cfRule>
  </conditionalFormatting>
  <conditionalFormatting sqref="I85:L85">
    <cfRule type="expression" dxfId="176" priority="88">
      <formula>NOT(O84)</formula>
    </cfRule>
  </conditionalFormatting>
  <conditionalFormatting sqref="I86:L86">
    <cfRule type="expression" dxfId="175" priority="84">
      <formula>AND($P86,$I86="")</formula>
    </cfRule>
  </conditionalFormatting>
  <conditionalFormatting sqref="I87:L87">
    <cfRule type="expression" dxfId="174" priority="83">
      <formula>NOT(P86)</formula>
    </cfRule>
  </conditionalFormatting>
  <conditionalFormatting sqref="I88:L88">
    <cfRule type="expression" dxfId="173" priority="79">
      <formula>AND($Q88,$I88="")</formula>
    </cfRule>
  </conditionalFormatting>
  <conditionalFormatting sqref="I89:L89">
    <cfRule type="expression" dxfId="172" priority="78">
      <formula>NOT(Q88)</formula>
    </cfRule>
  </conditionalFormatting>
  <conditionalFormatting sqref="I90:L90">
    <cfRule type="expression" dxfId="171" priority="74">
      <formula>AND($R90,$I90="")</formula>
    </cfRule>
  </conditionalFormatting>
  <conditionalFormatting sqref="I91:L91">
    <cfRule type="expression" dxfId="170" priority="73">
      <formula>NOT(R90)</formula>
    </cfRule>
  </conditionalFormatting>
  <conditionalFormatting sqref="I92:L92">
    <cfRule type="expression" dxfId="169" priority="69">
      <formula>AND($S92,$I92="")</formula>
    </cfRule>
  </conditionalFormatting>
  <conditionalFormatting sqref="I93:L93">
    <cfRule type="expression" dxfId="168" priority="68">
      <formula>NOT(S92)</formula>
    </cfRule>
  </conditionalFormatting>
  <conditionalFormatting sqref="I94:L94">
    <cfRule type="expression" dxfId="167" priority="64">
      <formula>AND($T94,$I94="")</formula>
    </cfRule>
  </conditionalFormatting>
  <conditionalFormatting sqref="I95:L95">
    <cfRule type="expression" dxfId="166" priority="63">
      <formula>NOT(T94)</formula>
    </cfRule>
  </conditionalFormatting>
  <conditionalFormatting sqref="I98:L98">
    <cfRule type="expression" dxfId="165" priority="119">
      <formula>AND($O98,$I98="")</formula>
    </cfRule>
  </conditionalFormatting>
  <conditionalFormatting sqref="I99:L99">
    <cfRule type="expression" dxfId="164" priority="118">
      <formula>NOT(O98)</formula>
    </cfRule>
  </conditionalFormatting>
  <conditionalFormatting sqref="I100:L100">
    <cfRule type="expression" dxfId="163" priority="114">
      <formula>AND($P100,$I100="")</formula>
    </cfRule>
  </conditionalFormatting>
  <conditionalFormatting sqref="I101:L101">
    <cfRule type="expression" dxfId="162" priority="113">
      <formula>NOT(P100)</formula>
    </cfRule>
  </conditionalFormatting>
  <conditionalFormatting sqref="I102:L102">
    <cfRule type="expression" dxfId="161" priority="109">
      <formula>AND($Q102,$I102="")</formula>
    </cfRule>
  </conditionalFormatting>
  <conditionalFormatting sqref="I103:L103">
    <cfRule type="expression" dxfId="160" priority="108">
      <formula>NOT(Q102)</formula>
    </cfRule>
  </conditionalFormatting>
  <conditionalFormatting sqref="I104:L104">
    <cfRule type="expression" dxfId="159" priority="104">
      <formula>AND($R104,$I104="")</formula>
    </cfRule>
  </conditionalFormatting>
  <conditionalFormatting sqref="I105:L105">
    <cfRule type="expression" dxfId="158" priority="103">
      <formula>NOT(R104)</formula>
    </cfRule>
  </conditionalFormatting>
  <conditionalFormatting sqref="I106:L106">
    <cfRule type="expression" dxfId="157" priority="99">
      <formula>AND($S106,$I106="")</formula>
    </cfRule>
  </conditionalFormatting>
  <conditionalFormatting sqref="I107:L107">
    <cfRule type="expression" dxfId="156" priority="98">
      <formula>NOT(S106)</formula>
    </cfRule>
  </conditionalFormatting>
  <conditionalFormatting sqref="I108:L108">
    <cfRule type="expression" dxfId="155" priority="94">
      <formula>AND($T108,$I108="")</formula>
    </cfRule>
  </conditionalFormatting>
  <conditionalFormatting sqref="I109:L109">
    <cfRule type="expression" dxfId="154" priority="93">
      <formula>NOT(T108)</formula>
    </cfRule>
  </conditionalFormatting>
  <conditionalFormatting sqref="I111:L111">
    <cfRule type="expression" dxfId="153" priority="186">
      <formula>$I110&lt;&gt;""</formula>
    </cfRule>
  </conditionalFormatting>
  <conditionalFormatting sqref="I112:L112">
    <cfRule type="expression" dxfId="152" priority="574">
      <formula>AND($O112,$I112="")</formula>
    </cfRule>
  </conditionalFormatting>
  <conditionalFormatting sqref="I113:L113">
    <cfRule type="expression" dxfId="151" priority="568">
      <formula>NOT(O112)</formula>
    </cfRule>
  </conditionalFormatting>
  <conditionalFormatting sqref="I114:L114">
    <cfRule type="expression" dxfId="150" priority="144">
      <formula>AND($P114,$I114="")</formula>
    </cfRule>
  </conditionalFormatting>
  <conditionalFormatting sqref="I115:L115">
    <cfRule type="expression" dxfId="149" priority="143">
      <formula>NOT(P114)</formula>
    </cfRule>
  </conditionalFormatting>
  <conditionalFormatting sqref="I116:L116">
    <cfRule type="expression" dxfId="148" priority="139">
      <formula>AND($Q116,$I116="")</formula>
    </cfRule>
  </conditionalFormatting>
  <conditionalFormatting sqref="I117:L117">
    <cfRule type="expression" dxfId="147" priority="138">
      <formula>NOT(Q116)</formula>
    </cfRule>
  </conditionalFormatting>
  <conditionalFormatting sqref="I118:L118">
    <cfRule type="expression" dxfId="146" priority="134">
      <formula>AND($R118,$I118="")</formula>
    </cfRule>
  </conditionalFormatting>
  <conditionalFormatting sqref="I119:L119">
    <cfRule type="expression" dxfId="145" priority="133">
      <formula>NOT(R118)</formula>
    </cfRule>
  </conditionalFormatting>
  <conditionalFormatting sqref="I120:L120">
    <cfRule type="expression" dxfId="144" priority="129">
      <formula>AND($S120,$I120="")</formula>
    </cfRule>
  </conditionalFormatting>
  <conditionalFormatting sqref="I121:L121">
    <cfRule type="expression" dxfId="143" priority="128">
      <formula>NOT(S120)</formula>
    </cfRule>
  </conditionalFormatting>
  <conditionalFormatting sqref="I122:L122">
    <cfRule type="expression" dxfId="142" priority="124">
      <formula>AND($T122,$I122="")</formula>
    </cfRule>
  </conditionalFormatting>
  <conditionalFormatting sqref="I123:L123">
    <cfRule type="expression" dxfId="141" priority="123">
      <formula>NOT(T122)</formula>
    </cfRule>
  </conditionalFormatting>
  <conditionalFormatting sqref="M44:M49">
    <cfRule type="expression" dxfId="138" priority="876">
      <formula>O44=FALSE</formula>
    </cfRule>
    <cfRule type="expression" dxfId="137" priority="877">
      <formula>AND(O44,M44="")</formula>
    </cfRule>
  </conditionalFormatting>
  <conditionalFormatting sqref="M56">
    <cfRule type="expression" dxfId="136" priority="181">
      <formula>O56=FALSE</formula>
    </cfRule>
    <cfRule type="expression" dxfId="135" priority="182">
      <formula>AND(O56,M56="")</formula>
    </cfRule>
  </conditionalFormatting>
  <conditionalFormatting sqref="M58">
    <cfRule type="expression" dxfId="133" priority="179">
      <formula>P58=FALSE</formula>
    </cfRule>
    <cfRule type="expression" dxfId="132" priority="180">
      <formula>AND(P58,M58="")</formula>
    </cfRule>
  </conditionalFormatting>
  <conditionalFormatting sqref="M60">
    <cfRule type="expression" dxfId="130" priority="382">
      <formula>AND(Q60,M60="")</formula>
    </cfRule>
    <cfRule type="expression" dxfId="129" priority="381">
      <formula>Q60=FALSE</formula>
    </cfRule>
  </conditionalFormatting>
  <conditionalFormatting sqref="M62">
    <cfRule type="expression" dxfId="127" priority="166">
      <formula>R62=FALSE</formula>
    </cfRule>
    <cfRule type="expression" dxfId="126" priority="167">
      <formula>AND(R62,M62="")</formula>
    </cfRule>
  </conditionalFormatting>
  <conditionalFormatting sqref="M64">
    <cfRule type="expression" dxfId="124" priority="164">
      <formula>S64=FALSE</formula>
    </cfRule>
    <cfRule type="expression" dxfId="123" priority="165">
      <formula>AND(S64,M64="")</formula>
    </cfRule>
  </conditionalFormatting>
  <conditionalFormatting sqref="M66">
    <cfRule type="expression" dxfId="121" priority="154">
      <formula>AND(T66,M66="")</formula>
    </cfRule>
    <cfRule type="expression" dxfId="120" priority="153">
      <formula>T66=FALSE</formula>
    </cfRule>
  </conditionalFormatting>
  <conditionalFormatting sqref="M70">
    <cfRule type="expression" dxfId="118" priority="323">
      <formula>O70=FALSE</formula>
    </cfRule>
    <cfRule type="expression" dxfId="117" priority="324">
      <formula>AND(O70,M70="")</formula>
    </cfRule>
  </conditionalFormatting>
  <conditionalFormatting sqref="M72">
    <cfRule type="expression" dxfId="115" priority="321">
      <formula>P72=FALSE</formula>
    </cfRule>
    <cfRule type="expression" dxfId="114" priority="322">
      <formula>AND(P72,M72="")</formula>
    </cfRule>
  </conditionalFormatting>
  <conditionalFormatting sqref="M74">
    <cfRule type="expression" dxfId="112" priority="319">
      <formula>Q74=FALSE</formula>
    </cfRule>
    <cfRule type="expression" dxfId="111" priority="320">
      <formula>AND(Q74,M74="")</formula>
    </cfRule>
  </conditionalFormatting>
  <conditionalFormatting sqref="M76">
    <cfRule type="expression" dxfId="109" priority="304">
      <formula>AND(R76,M76="")</formula>
    </cfRule>
    <cfRule type="expression" dxfId="108" priority="303">
      <formula>R76=FALSE</formula>
    </cfRule>
  </conditionalFormatting>
  <conditionalFormatting sqref="M78">
    <cfRule type="expression" dxfId="106" priority="302">
      <formula>AND(S78,M78="")</formula>
    </cfRule>
    <cfRule type="expression" dxfId="105" priority="301">
      <formula>S78=FALSE</formula>
    </cfRule>
  </conditionalFormatting>
  <conditionalFormatting sqref="M80">
    <cfRule type="expression" dxfId="103" priority="291">
      <formula>AND(T80,M80="")</formula>
    </cfRule>
    <cfRule type="expression" dxfId="102" priority="290">
      <formula>T80=FALSE</formula>
    </cfRule>
  </conditionalFormatting>
  <conditionalFormatting sqref="M84">
    <cfRule type="expression" dxfId="100" priority="276">
      <formula>O84=FALSE</formula>
    </cfRule>
    <cfRule type="expression" dxfId="99" priority="277">
      <formula>AND(O84,M84="")</formula>
    </cfRule>
  </conditionalFormatting>
  <conditionalFormatting sqref="M86">
    <cfRule type="expression" dxfId="97" priority="274">
      <formula>P86=FALSE</formula>
    </cfRule>
    <cfRule type="expression" dxfId="96" priority="275">
      <formula>AND(P86,M86="")</formula>
    </cfRule>
  </conditionalFormatting>
  <conditionalFormatting sqref="M88">
    <cfRule type="expression" dxfId="94" priority="272">
      <formula>Q88=FALSE</formula>
    </cfRule>
    <cfRule type="expression" dxfId="93" priority="273">
      <formula>AND(Q88,M88="")</formula>
    </cfRule>
  </conditionalFormatting>
  <conditionalFormatting sqref="M90">
    <cfRule type="expression" dxfId="91" priority="256">
      <formula>R90=FALSE</formula>
    </cfRule>
    <cfRule type="expression" dxfId="90" priority="257">
      <formula>AND(R90,M90="")</formula>
    </cfRule>
  </conditionalFormatting>
  <conditionalFormatting sqref="M92">
    <cfRule type="expression" dxfId="88" priority="255">
      <formula>AND(S92,M92="")</formula>
    </cfRule>
    <cfRule type="expression" dxfId="87" priority="254">
      <formula>S92=FALSE</formula>
    </cfRule>
  </conditionalFormatting>
  <conditionalFormatting sqref="M94">
    <cfRule type="expression" dxfId="85" priority="244">
      <formula>AND(T94,M94="")</formula>
    </cfRule>
    <cfRule type="expression" dxfId="84" priority="243">
      <formula>T94=FALSE</formula>
    </cfRule>
  </conditionalFormatting>
  <conditionalFormatting sqref="M98">
    <cfRule type="expression" dxfId="82" priority="229">
      <formula>O98=FALSE</formula>
    </cfRule>
    <cfRule type="expression" dxfId="81" priority="230">
      <formula>AND(O98,M98="")</formula>
    </cfRule>
  </conditionalFormatting>
  <conditionalFormatting sqref="M100">
    <cfRule type="expression" dxfId="79" priority="228">
      <formula>AND(P100,M100="")</formula>
    </cfRule>
    <cfRule type="expression" dxfId="78" priority="227">
      <formula>P100=FALSE</formula>
    </cfRule>
  </conditionalFormatting>
  <conditionalFormatting sqref="M102">
    <cfRule type="expression" dxfId="76" priority="226">
      <formula>AND(Q102,M102="")</formula>
    </cfRule>
    <cfRule type="expression" dxfId="75" priority="225">
      <formula>Q102=FALSE</formula>
    </cfRule>
  </conditionalFormatting>
  <conditionalFormatting sqref="M104">
    <cfRule type="expression" dxfId="73" priority="210">
      <formula>AND(R104,M104="")</formula>
    </cfRule>
    <cfRule type="expression" dxfId="72" priority="209">
      <formula>R104=FALSE</formula>
    </cfRule>
  </conditionalFormatting>
  <conditionalFormatting sqref="M106">
    <cfRule type="expression" dxfId="70" priority="207">
      <formula>S106=FALSE</formula>
    </cfRule>
    <cfRule type="expression" dxfId="69" priority="208">
      <formula>AND(S106,M106="")</formula>
    </cfRule>
  </conditionalFormatting>
  <conditionalFormatting sqref="M108">
    <cfRule type="expression" dxfId="67" priority="197">
      <formula>AND(T108,M108="")</formula>
    </cfRule>
    <cfRule type="expression" dxfId="66" priority="196">
      <formula>T108=FALSE</formula>
    </cfRule>
  </conditionalFormatting>
  <conditionalFormatting sqref="M112">
    <cfRule type="expression" dxfId="64" priority="581">
      <formula>AND(O112,M112="")</formula>
    </cfRule>
    <cfRule type="expression" dxfId="63" priority="580">
      <formula>O112=FALSE</formula>
    </cfRule>
  </conditionalFormatting>
  <conditionalFormatting sqref="M114">
    <cfRule type="expression" dxfId="61" priority="579">
      <formula>AND(P114,M114="")</formula>
    </cfRule>
    <cfRule type="expression" dxfId="60" priority="578">
      <formula>P114=FALSE</formula>
    </cfRule>
  </conditionalFormatting>
  <conditionalFormatting sqref="M116">
    <cfRule type="expression" dxfId="58" priority="577">
      <formula>AND(Q116,M116="")</formula>
    </cfRule>
    <cfRule type="expression" dxfId="57" priority="576">
      <formula>Q116=FALSE</formula>
    </cfRule>
  </conditionalFormatting>
  <conditionalFormatting sqref="M118">
    <cfRule type="expression" dxfId="55" priority="561">
      <formula>AND(R118,M118="")</formula>
    </cfRule>
    <cfRule type="expression" dxfId="54" priority="560">
      <formula>R118=FALSE</formula>
    </cfRule>
  </conditionalFormatting>
  <conditionalFormatting sqref="M120">
    <cfRule type="expression" dxfId="52" priority="559">
      <formula>AND(S120,M120="")</formula>
    </cfRule>
    <cfRule type="expression" dxfId="51" priority="558">
      <formula>S120=FALSE</formula>
    </cfRule>
  </conditionalFormatting>
  <conditionalFormatting sqref="M122">
    <cfRule type="expression" dxfId="49" priority="548">
      <formula>AND(T122,M122="")</formula>
    </cfRule>
    <cfRule type="expression" dxfId="48" priority="547">
      <formula>T122=FALSE</formula>
    </cfRule>
  </conditionalFormatting>
  <conditionalFormatting sqref="M124:M129">
    <cfRule type="expression" dxfId="46" priority="525">
      <formula>NOT($O124)</formula>
    </cfRule>
  </conditionalFormatting>
  <hyperlinks>
    <hyperlink ref="H16" location="E.1" display="E.1" xr:uid="{00000000-0004-0000-0A00-000000000000}"/>
    <hyperlink ref="H18" location="E.2" display="E.2" xr:uid="{00000000-0004-0000-0A00-000001000000}"/>
    <hyperlink ref="H20" location="E.3" display="E.3" xr:uid="{00000000-0004-0000-0A00-000002000000}"/>
    <hyperlink ref="H22" location="E.4" display="E.4" xr:uid="{00000000-0004-0000-0A00-000003000000}"/>
    <hyperlink ref="H24" location="E.5" display="E.5" xr:uid="{00000000-0004-0000-0A00-000004000000}"/>
    <hyperlink ref="H26" location="E.6" display="E.6" xr:uid="{00000000-0004-0000-0A00-000005000000}"/>
    <hyperlink ref="H28" location="E.7" display="E.7" xr:uid="{00000000-0004-0000-0A00-000006000000}"/>
    <hyperlink ref="H30" location="E.8" display="E.8" xr:uid="{00000000-0004-0000-0A00-000007000000}"/>
    <hyperlink ref="H32" location="E.9" display="E.9" xr:uid="{00000000-0004-0000-0A00-000008000000}"/>
    <hyperlink ref="H34" location="E.10" display="E.10" xr:uid="{00000000-0004-0000-0A00-000009000000}"/>
    <hyperlink ref="H36" location="E.11" display="E.11" xr:uid="{00000000-0004-0000-0A00-00000A000000}"/>
    <hyperlink ref="H38" location="E.12" display="E.12" xr:uid="{00000000-0004-0000-0A00-00000B000000}"/>
    <hyperlink ref="H40" location="E.13" display="E.13" xr:uid="{00000000-0004-0000-0A00-00000C000000}"/>
    <hyperlink ref="H42" location="E.14" display="E.14" xr:uid="{00000000-0004-0000-0A00-00000D000000}"/>
  </hyperlinks>
  <pageMargins left="0.39370078740157483" right="0.19685039370078741" top="0.39370078740157483" bottom="0.47244094488188981" header="0.31496062992125984" footer="0.31496062992125984"/>
  <pageSetup paperSize="9" scale="85" fitToHeight="0" orientation="portrait" r:id="rId1"/>
  <headerFooter scaleWithDoc="0">
    <oddFooter>&amp;L&amp;8©  VHF Bayern - Stand August 2024&amp;R&amp;P</oddFooter>
  </headerFooter>
  <rowBreaks count="3" manualBreakCount="3">
    <brk id="52" max="13" man="1"/>
    <brk id="91" max="13" man="1"/>
    <brk id="123"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83969" r:id="rId4" name="Kontrollkästchen 2">
              <controlPr defaultSize="0" autoFill="0" autoLine="0" autoPict="0" altText="">
                <anchor moveWithCells="1">
                  <from>
                    <xdr:col>1</xdr:col>
                    <xdr:colOff>0</xdr:colOff>
                    <xdr:row>15</xdr:row>
                    <xdr:rowOff>0</xdr:rowOff>
                  </from>
                  <to>
                    <xdr:col>1</xdr:col>
                    <xdr:colOff>219075</xdr:colOff>
                    <xdr:row>16</xdr:row>
                    <xdr:rowOff>0</xdr:rowOff>
                  </to>
                </anchor>
              </controlPr>
            </control>
          </mc:Choice>
        </mc:AlternateContent>
        <mc:AlternateContent xmlns:mc="http://schemas.openxmlformats.org/markup-compatibility/2006">
          <mc:Choice Requires="x14">
            <control shapeId="83970" r:id="rId5" name="Kontrollkästchen 2">
              <controlPr defaultSize="0" autoFill="0" autoLine="0" autoPict="0" altText="">
                <anchor moveWithCells="1">
                  <from>
                    <xdr:col>2</xdr:col>
                    <xdr:colOff>0</xdr:colOff>
                    <xdr:row>15</xdr:row>
                    <xdr:rowOff>0</xdr:rowOff>
                  </from>
                  <to>
                    <xdr:col>2</xdr:col>
                    <xdr:colOff>219075</xdr:colOff>
                    <xdr:row>16</xdr:row>
                    <xdr:rowOff>0</xdr:rowOff>
                  </to>
                </anchor>
              </controlPr>
            </control>
          </mc:Choice>
        </mc:AlternateContent>
        <mc:AlternateContent xmlns:mc="http://schemas.openxmlformats.org/markup-compatibility/2006">
          <mc:Choice Requires="x14">
            <control shapeId="83971" r:id="rId6" name="Kontrollkästchen 2">
              <controlPr defaultSize="0" autoFill="0" autoLine="0" autoPict="0" altText="">
                <anchor moveWithCells="1">
                  <from>
                    <xdr:col>3</xdr:col>
                    <xdr:colOff>0</xdr:colOff>
                    <xdr:row>15</xdr:row>
                    <xdr:rowOff>0</xdr:rowOff>
                  </from>
                  <to>
                    <xdr:col>3</xdr:col>
                    <xdr:colOff>219075</xdr:colOff>
                    <xdr:row>16</xdr:row>
                    <xdr:rowOff>0</xdr:rowOff>
                  </to>
                </anchor>
              </controlPr>
            </control>
          </mc:Choice>
        </mc:AlternateContent>
        <mc:AlternateContent xmlns:mc="http://schemas.openxmlformats.org/markup-compatibility/2006">
          <mc:Choice Requires="x14">
            <control shapeId="83972" r:id="rId7" name="Kontrollkästchen 2">
              <controlPr defaultSize="0" autoFill="0" autoLine="0" autoPict="0" altText="">
                <anchor moveWithCells="1">
                  <from>
                    <xdr:col>4</xdr:col>
                    <xdr:colOff>0</xdr:colOff>
                    <xdr:row>15</xdr:row>
                    <xdr:rowOff>0</xdr:rowOff>
                  </from>
                  <to>
                    <xdr:col>4</xdr:col>
                    <xdr:colOff>219075</xdr:colOff>
                    <xdr:row>16</xdr:row>
                    <xdr:rowOff>0</xdr:rowOff>
                  </to>
                </anchor>
              </controlPr>
            </control>
          </mc:Choice>
        </mc:AlternateContent>
        <mc:AlternateContent xmlns:mc="http://schemas.openxmlformats.org/markup-compatibility/2006">
          <mc:Choice Requires="x14">
            <control shapeId="83973" r:id="rId8" name="Kontrollkästchen 2">
              <controlPr defaultSize="0" autoFill="0" autoLine="0" autoPict="0" altText="">
                <anchor moveWithCells="1">
                  <from>
                    <xdr:col>5</xdr:col>
                    <xdr:colOff>0</xdr:colOff>
                    <xdr:row>15</xdr:row>
                    <xdr:rowOff>0</xdr:rowOff>
                  </from>
                  <to>
                    <xdr:col>5</xdr:col>
                    <xdr:colOff>219075</xdr:colOff>
                    <xdr:row>16</xdr:row>
                    <xdr:rowOff>0</xdr:rowOff>
                  </to>
                </anchor>
              </controlPr>
            </control>
          </mc:Choice>
        </mc:AlternateContent>
        <mc:AlternateContent xmlns:mc="http://schemas.openxmlformats.org/markup-compatibility/2006">
          <mc:Choice Requires="x14">
            <control shapeId="83974" r:id="rId9" name="Kontrollkästchen 2">
              <controlPr defaultSize="0" autoFill="0" autoLine="0" autoPict="0" altText="">
                <anchor moveWithCells="1">
                  <from>
                    <xdr:col>6</xdr:col>
                    <xdr:colOff>0</xdr:colOff>
                    <xdr:row>15</xdr:row>
                    <xdr:rowOff>0</xdr:rowOff>
                  </from>
                  <to>
                    <xdr:col>6</xdr:col>
                    <xdr:colOff>219075</xdr:colOff>
                    <xdr:row>16</xdr:row>
                    <xdr:rowOff>0</xdr:rowOff>
                  </to>
                </anchor>
              </controlPr>
            </control>
          </mc:Choice>
        </mc:AlternateContent>
        <mc:AlternateContent xmlns:mc="http://schemas.openxmlformats.org/markup-compatibility/2006">
          <mc:Choice Requires="x14">
            <control shapeId="83975" r:id="rId10" name="Kontrollkästchen 2">
              <controlPr defaultSize="0" autoFill="0" autoLine="0" autoPict="0" altText="">
                <anchor moveWithCells="1">
                  <from>
                    <xdr:col>1</xdr:col>
                    <xdr:colOff>0</xdr:colOff>
                    <xdr:row>17</xdr:row>
                    <xdr:rowOff>0</xdr:rowOff>
                  </from>
                  <to>
                    <xdr:col>1</xdr:col>
                    <xdr:colOff>219075</xdr:colOff>
                    <xdr:row>18</xdr:row>
                    <xdr:rowOff>0</xdr:rowOff>
                  </to>
                </anchor>
              </controlPr>
            </control>
          </mc:Choice>
        </mc:AlternateContent>
        <mc:AlternateContent xmlns:mc="http://schemas.openxmlformats.org/markup-compatibility/2006">
          <mc:Choice Requires="x14">
            <control shapeId="83976" r:id="rId11" name="Check Box 8">
              <controlPr defaultSize="0" autoFill="0" autoLine="0" autoPict="0" altText="">
                <anchor moveWithCells="1">
                  <from>
                    <xdr:col>2</xdr:col>
                    <xdr:colOff>0</xdr:colOff>
                    <xdr:row>17</xdr:row>
                    <xdr:rowOff>0</xdr:rowOff>
                  </from>
                  <to>
                    <xdr:col>2</xdr:col>
                    <xdr:colOff>219075</xdr:colOff>
                    <xdr:row>18</xdr:row>
                    <xdr:rowOff>0</xdr:rowOff>
                  </to>
                </anchor>
              </controlPr>
            </control>
          </mc:Choice>
        </mc:AlternateContent>
        <mc:AlternateContent xmlns:mc="http://schemas.openxmlformats.org/markup-compatibility/2006">
          <mc:Choice Requires="x14">
            <control shapeId="83977" r:id="rId12" name="Check Box 9">
              <controlPr defaultSize="0" autoFill="0" autoLine="0" autoPict="0" altText="">
                <anchor moveWithCells="1">
                  <from>
                    <xdr:col>3</xdr:col>
                    <xdr:colOff>0</xdr:colOff>
                    <xdr:row>17</xdr:row>
                    <xdr:rowOff>0</xdr:rowOff>
                  </from>
                  <to>
                    <xdr:col>3</xdr:col>
                    <xdr:colOff>219075</xdr:colOff>
                    <xdr:row>18</xdr:row>
                    <xdr:rowOff>0</xdr:rowOff>
                  </to>
                </anchor>
              </controlPr>
            </control>
          </mc:Choice>
        </mc:AlternateContent>
        <mc:AlternateContent xmlns:mc="http://schemas.openxmlformats.org/markup-compatibility/2006">
          <mc:Choice Requires="x14">
            <control shapeId="83978" r:id="rId13" name="Check Box 10">
              <controlPr defaultSize="0" autoFill="0" autoLine="0" autoPict="0" altText="">
                <anchor moveWithCells="1">
                  <from>
                    <xdr:col>4</xdr:col>
                    <xdr:colOff>0</xdr:colOff>
                    <xdr:row>17</xdr:row>
                    <xdr:rowOff>0</xdr:rowOff>
                  </from>
                  <to>
                    <xdr:col>4</xdr:col>
                    <xdr:colOff>219075</xdr:colOff>
                    <xdr:row>18</xdr:row>
                    <xdr:rowOff>0</xdr:rowOff>
                  </to>
                </anchor>
              </controlPr>
            </control>
          </mc:Choice>
        </mc:AlternateContent>
        <mc:AlternateContent xmlns:mc="http://schemas.openxmlformats.org/markup-compatibility/2006">
          <mc:Choice Requires="x14">
            <control shapeId="83979" r:id="rId14" name="Check Box 11">
              <controlPr defaultSize="0" autoFill="0" autoLine="0" autoPict="0" altText="">
                <anchor moveWithCells="1">
                  <from>
                    <xdr:col>5</xdr:col>
                    <xdr:colOff>0</xdr:colOff>
                    <xdr:row>17</xdr:row>
                    <xdr:rowOff>0</xdr:rowOff>
                  </from>
                  <to>
                    <xdr:col>5</xdr:col>
                    <xdr:colOff>219075</xdr:colOff>
                    <xdr:row>18</xdr:row>
                    <xdr:rowOff>0</xdr:rowOff>
                  </to>
                </anchor>
              </controlPr>
            </control>
          </mc:Choice>
        </mc:AlternateContent>
        <mc:AlternateContent xmlns:mc="http://schemas.openxmlformats.org/markup-compatibility/2006">
          <mc:Choice Requires="x14">
            <control shapeId="83980" r:id="rId15" name="Check Box 12">
              <controlPr defaultSize="0" autoFill="0" autoLine="0" autoPict="0" altText="">
                <anchor moveWithCells="1">
                  <from>
                    <xdr:col>6</xdr:col>
                    <xdr:colOff>0</xdr:colOff>
                    <xdr:row>17</xdr:row>
                    <xdr:rowOff>0</xdr:rowOff>
                  </from>
                  <to>
                    <xdr:col>6</xdr:col>
                    <xdr:colOff>219075</xdr:colOff>
                    <xdr:row>18</xdr:row>
                    <xdr:rowOff>0</xdr:rowOff>
                  </to>
                </anchor>
              </controlPr>
            </control>
          </mc:Choice>
        </mc:AlternateContent>
        <mc:AlternateContent xmlns:mc="http://schemas.openxmlformats.org/markup-compatibility/2006">
          <mc:Choice Requires="x14">
            <control shapeId="83981" r:id="rId16" name="Kontrollkästchen 2">
              <controlPr defaultSize="0" autoFill="0" autoLine="0" autoPict="0" altText="">
                <anchor moveWithCells="1">
                  <from>
                    <xdr:col>1</xdr:col>
                    <xdr:colOff>0</xdr:colOff>
                    <xdr:row>23</xdr:row>
                    <xdr:rowOff>0</xdr:rowOff>
                  </from>
                  <to>
                    <xdr:col>1</xdr:col>
                    <xdr:colOff>219075</xdr:colOff>
                    <xdr:row>24</xdr:row>
                    <xdr:rowOff>0</xdr:rowOff>
                  </to>
                </anchor>
              </controlPr>
            </control>
          </mc:Choice>
        </mc:AlternateContent>
        <mc:AlternateContent xmlns:mc="http://schemas.openxmlformats.org/markup-compatibility/2006">
          <mc:Choice Requires="x14">
            <control shapeId="83982" r:id="rId17" name="Check Box 14">
              <controlPr defaultSize="0" autoFill="0" autoLine="0" autoPict="0" altText="">
                <anchor moveWithCells="1">
                  <from>
                    <xdr:col>2</xdr:col>
                    <xdr:colOff>0</xdr:colOff>
                    <xdr:row>23</xdr:row>
                    <xdr:rowOff>0</xdr:rowOff>
                  </from>
                  <to>
                    <xdr:col>2</xdr:col>
                    <xdr:colOff>219075</xdr:colOff>
                    <xdr:row>24</xdr:row>
                    <xdr:rowOff>0</xdr:rowOff>
                  </to>
                </anchor>
              </controlPr>
            </control>
          </mc:Choice>
        </mc:AlternateContent>
        <mc:AlternateContent xmlns:mc="http://schemas.openxmlformats.org/markup-compatibility/2006">
          <mc:Choice Requires="x14">
            <control shapeId="83983" r:id="rId18" name="Check Box 15">
              <controlPr defaultSize="0" autoFill="0" autoLine="0" autoPict="0" altText="">
                <anchor moveWithCells="1">
                  <from>
                    <xdr:col>3</xdr:col>
                    <xdr:colOff>0</xdr:colOff>
                    <xdr:row>23</xdr:row>
                    <xdr:rowOff>0</xdr:rowOff>
                  </from>
                  <to>
                    <xdr:col>3</xdr:col>
                    <xdr:colOff>219075</xdr:colOff>
                    <xdr:row>24</xdr:row>
                    <xdr:rowOff>0</xdr:rowOff>
                  </to>
                </anchor>
              </controlPr>
            </control>
          </mc:Choice>
        </mc:AlternateContent>
        <mc:AlternateContent xmlns:mc="http://schemas.openxmlformats.org/markup-compatibility/2006">
          <mc:Choice Requires="x14">
            <control shapeId="83984" r:id="rId19" name="Check Box 16">
              <controlPr defaultSize="0" autoFill="0" autoLine="0" autoPict="0" altText="">
                <anchor moveWithCells="1">
                  <from>
                    <xdr:col>4</xdr:col>
                    <xdr:colOff>0</xdr:colOff>
                    <xdr:row>23</xdr:row>
                    <xdr:rowOff>0</xdr:rowOff>
                  </from>
                  <to>
                    <xdr:col>4</xdr:col>
                    <xdr:colOff>219075</xdr:colOff>
                    <xdr:row>24</xdr:row>
                    <xdr:rowOff>0</xdr:rowOff>
                  </to>
                </anchor>
              </controlPr>
            </control>
          </mc:Choice>
        </mc:AlternateContent>
        <mc:AlternateContent xmlns:mc="http://schemas.openxmlformats.org/markup-compatibility/2006">
          <mc:Choice Requires="x14">
            <control shapeId="83985" r:id="rId20" name="Check Box 17">
              <controlPr defaultSize="0" autoFill="0" autoLine="0" autoPict="0" altText="">
                <anchor moveWithCells="1">
                  <from>
                    <xdr:col>5</xdr:col>
                    <xdr:colOff>0</xdr:colOff>
                    <xdr:row>23</xdr:row>
                    <xdr:rowOff>0</xdr:rowOff>
                  </from>
                  <to>
                    <xdr:col>5</xdr:col>
                    <xdr:colOff>219075</xdr:colOff>
                    <xdr:row>24</xdr:row>
                    <xdr:rowOff>0</xdr:rowOff>
                  </to>
                </anchor>
              </controlPr>
            </control>
          </mc:Choice>
        </mc:AlternateContent>
        <mc:AlternateContent xmlns:mc="http://schemas.openxmlformats.org/markup-compatibility/2006">
          <mc:Choice Requires="x14">
            <control shapeId="83986" r:id="rId21" name="Check Box 18">
              <controlPr defaultSize="0" autoFill="0" autoLine="0" autoPict="0" altText="">
                <anchor moveWithCells="1">
                  <from>
                    <xdr:col>6</xdr:col>
                    <xdr:colOff>0</xdr:colOff>
                    <xdr:row>23</xdr:row>
                    <xdr:rowOff>0</xdr:rowOff>
                  </from>
                  <to>
                    <xdr:col>6</xdr:col>
                    <xdr:colOff>219075</xdr:colOff>
                    <xdr:row>24</xdr:row>
                    <xdr:rowOff>0</xdr:rowOff>
                  </to>
                </anchor>
              </controlPr>
            </control>
          </mc:Choice>
        </mc:AlternateContent>
        <mc:AlternateContent xmlns:mc="http://schemas.openxmlformats.org/markup-compatibility/2006">
          <mc:Choice Requires="x14">
            <control shapeId="83987" r:id="rId22" name="Kontrollkästchen 2">
              <controlPr defaultSize="0" autoFill="0" autoLine="0" autoPict="0" altText="">
                <anchor moveWithCells="1">
                  <from>
                    <xdr:col>1</xdr:col>
                    <xdr:colOff>0</xdr:colOff>
                    <xdr:row>23</xdr:row>
                    <xdr:rowOff>0</xdr:rowOff>
                  </from>
                  <to>
                    <xdr:col>1</xdr:col>
                    <xdr:colOff>219075</xdr:colOff>
                    <xdr:row>24</xdr:row>
                    <xdr:rowOff>0</xdr:rowOff>
                  </to>
                </anchor>
              </controlPr>
            </control>
          </mc:Choice>
        </mc:AlternateContent>
        <mc:AlternateContent xmlns:mc="http://schemas.openxmlformats.org/markup-compatibility/2006">
          <mc:Choice Requires="x14">
            <control shapeId="83988" r:id="rId23" name="Check Box 20">
              <controlPr defaultSize="0" autoFill="0" autoLine="0" autoPict="0" altText="">
                <anchor moveWithCells="1">
                  <from>
                    <xdr:col>2</xdr:col>
                    <xdr:colOff>0</xdr:colOff>
                    <xdr:row>23</xdr:row>
                    <xdr:rowOff>0</xdr:rowOff>
                  </from>
                  <to>
                    <xdr:col>2</xdr:col>
                    <xdr:colOff>219075</xdr:colOff>
                    <xdr:row>24</xdr:row>
                    <xdr:rowOff>0</xdr:rowOff>
                  </to>
                </anchor>
              </controlPr>
            </control>
          </mc:Choice>
        </mc:AlternateContent>
        <mc:AlternateContent xmlns:mc="http://schemas.openxmlformats.org/markup-compatibility/2006">
          <mc:Choice Requires="x14">
            <control shapeId="83989" r:id="rId24" name="Check Box 21">
              <controlPr defaultSize="0" autoFill="0" autoLine="0" autoPict="0" altText="">
                <anchor moveWithCells="1">
                  <from>
                    <xdr:col>3</xdr:col>
                    <xdr:colOff>0</xdr:colOff>
                    <xdr:row>23</xdr:row>
                    <xdr:rowOff>0</xdr:rowOff>
                  </from>
                  <to>
                    <xdr:col>3</xdr:col>
                    <xdr:colOff>219075</xdr:colOff>
                    <xdr:row>24</xdr:row>
                    <xdr:rowOff>0</xdr:rowOff>
                  </to>
                </anchor>
              </controlPr>
            </control>
          </mc:Choice>
        </mc:AlternateContent>
        <mc:AlternateContent xmlns:mc="http://schemas.openxmlformats.org/markup-compatibility/2006">
          <mc:Choice Requires="x14">
            <control shapeId="83990" r:id="rId25" name="Check Box 22">
              <controlPr defaultSize="0" autoFill="0" autoLine="0" autoPict="0" altText="">
                <anchor moveWithCells="1">
                  <from>
                    <xdr:col>4</xdr:col>
                    <xdr:colOff>0</xdr:colOff>
                    <xdr:row>23</xdr:row>
                    <xdr:rowOff>0</xdr:rowOff>
                  </from>
                  <to>
                    <xdr:col>4</xdr:col>
                    <xdr:colOff>219075</xdr:colOff>
                    <xdr:row>24</xdr:row>
                    <xdr:rowOff>0</xdr:rowOff>
                  </to>
                </anchor>
              </controlPr>
            </control>
          </mc:Choice>
        </mc:AlternateContent>
        <mc:AlternateContent xmlns:mc="http://schemas.openxmlformats.org/markup-compatibility/2006">
          <mc:Choice Requires="x14">
            <control shapeId="83991" r:id="rId26" name="Check Box 23">
              <controlPr defaultSize="0" autoFill="0" autoLine="0" autoPict="0" altText="">
                <anchor moveWithCells="1">
                  <from>
                    <xdr:col>5</xdr:col>
                    <xdr:colOff>0</xdr:colOff>
                    <xdr:row>23</xdr:row>
                    <xdr:rowOff>0</xdr:rowOff>
                  </from>
                  <to>
                    <xdr:col>5</xdr:col>
                    <xdr:colOff>219075</xdr:colOff>
                    <xdr:row>24</xdr:row>
                    <xdr:rowOff>0</xdr:rowOff>
                  </to>
                </anchor>
              </controlPr>
            </control>
          </mc:Choice>
        </mc:AlternateContent>
        <mc:AlternateContent xmlns:mc="http://schemas.openxmlformats.org/markup-compatibility/2006">
          <mc:Choice Requires="x14">
            <control shapeId="83992" r:id="rId27" name="Check Box 24">
              <controlPr defaultSize="0" autoFill="0" autoLine="0" autoPict="0" altText="">
                <anchor moveWithCells="1">
                  <from>
                    <xdr:col>6</xdr:col>
                    <xdr:colOff>0</xdr:colOff>
                    <xdr:row>23</xdr:row>
                    <xdr:rowOff>0</xdr:rowOff>
                  </from>
                  <to>
                    <xdr:col>6</xdr:col>
                    <xdr:colOff>219075</xdr:colOff>
                    <xdr:row>24</xdr:row>
                    <xdr:rowOff>0</xdr:rowOff>
                  </to>
                </anchor>
              </controlPr>
            </control>
          </mc:Choice>
        </mc:AlternateContent>
        <mc:AlternateContent xmlns:mc="http://schemas.openxmlformats.org/markup-compatibility/2006">
          <mc:Choice Requires="x14">
            <control shapeId="83993" r:id="rId28" name="Kontrollkästchen 2">
              <controlPr defaultSize="0" autoFill="0" autoLine="0" autoPict="0" altText="">
                <anchor moveWithCells="1">
                  <from>
                    <xdr:col>1</xdr:col>
                    <xdr:colOff>0</xdr:colOff>
                    <xdr:row>25</xdr:row>
                    <xdr:rowOff>0</xdr:rowOff>
                  </from>
                  <to>
                    <xdr:col>1</xdr:col>
                    <xdr:colOff>219075</xdr:colOff>
                    <xdr:row>26</xdr:row>
                    <xdr:rowOff>0</xdr:rowOff>
                  </to>
                </anchor>
              </controlPr>
            </control>
          </mc:Choice>
        </mc:AlternateContent>
        <mc:AlternateContent xmlns:mc="http://schemas.openxmlformats.org/markup-compatibility/2006">
          <mc:Choice Requires="x14">
            <control shapeId="83994" r:id="rId29" name="Check Box 26">
              <controlPr defaultSize="0" autoFill="0" autoLine="0" autoPict="0" altText="">
                <anchor moveWithCells="1">
                  <from>
                    <xdr:col>2</xdr:col>
                    <xdr:colOff>0</xdr:colOff>
                    <xdr:row>25</xdr:row>
                    <xdr:rowOff>0</xdr:rowOff>
                  </from>
                  <to>
                    <xdr:col>2</xdr:col>
                    <xdr:colOff>219075</xdr:colOff>
                    <xdr:row>26</xdr:row>
                    <xdr:rowOff>0</xdr:rowOff>
                  </to>
                </anchor>
              </controlPr>
            </control>
          </mc:Choice>
        </mc:AlternateContent>
        <mc:AlternateContent xmlns:mc="http://schemas.openxmlformats.org/markup-compatibility/2006">
          <mc:Choice Requires="x14">
            <control shapeId="83995" r:id="rId30" name="Check Box 27">
              <controlPr defaultSize="0" autoFill="0" autoLine="0" autoPict="0" altText="">
                <anchor moveWithCells="1">
                  <from>
                    <xdr:col>3</xdr:col>
                    <xdr:colOff>0</xdr:colOff>
                    <xdr:row>25</xdr:row>
                    <xdr:rowOff>0</xdr:rowOff>
                  </from>
                  <to>
                    <xdr:col>3</xdr:col>
                    <xdr:colOff>219075</xdr:colOff>
                    <xdr:row>26</xdr:row>
                    <xdr:rowOff>0</xdr:rowOff>
                  </to>
                </anchor>
              </controlPr>
            </control>
          </mc:Choice>
        </mc:AlternateContent>
        <mc:AlternateContent xmlns:mc="http://schemas.openxmlformats.org/markup-compatibility/2006">
          <mc:Choice Requires="x14">
            <control shapeId="83996" r:id="rId31" name="Check Box 28">
              <controlPr defaultSize="0" autoFill="0" autoLine="0" autoPict="0" altText="">
                <anchor moveWithCells="1">
                  <from>
                    <xdr:col>4</xdr:col>
                    <xdr:colOff>0</xdr:colOff>
                    <xdr:row>25</xdr:row>
                    <xdr:rowOff>0</xdr:rowOff>
                  </from>
                  <to>
                    <xdr:col>4</xdr:col>
                    <xdr:colOff>219075</xdr:colOff>
                    <xdr:row>26</xdr:row>
                    <xdr:rowOff>0</xdr:rowOff>
                  </to>
                </anchor>
              </controlPr>
            </control>
          </mc:Choice>
        </mc:AlternateContent>
        <mc:AlternateContent xmlns:mc="http://schemas.openxmlformats.org/markup-compatibility/2006">
          <mc:Choice Requires="x14">
            <control shapeId="83997" r:id="rId32" name="Check Box 29">
              <controlPr defaultSize="0" autoFill="0" autoLine="0" autoPict="0" altText="">
                <anchor moveWithCells="1">
                  <from>
                    <xdr:col>5</xdr:col>
                    <xdr:colOff>0</xdr:colOff>
                    <xdr:row>25</xdr:row>
                    <xdr:rowOff>0</xdr:rowOff>
                  </from>
                  <to>
                    <xdr:col>5</xdr:col>
                    <xdr:colOff>219075</xdr:colOff>
                    <xdr:row>26</xdr:row>
                    <xdr:rowOff>0</xdr:rowOff>
                  </to>
                </anchor>
              </controlPr>
            </control>
          </mc:Choice>
        </mc:AlternateContent>
        <mc:AlternateContent xmlns:mc="http://schemas.openxmlformats.org/markup-compatibility/2006">
          <mc:Choice Requires="x14">
            <control shapeId="83998" r:id="rId33" name="Check Box 30">
              <controlPr defaultSize="0" autoFill="0" autoLine="0" autoPict="0" altText="">
                <anchor moveWithCells="1">
                  <from>
                    <xdr:col>6</xdr:col>
                    <xdr:colOff>0</xdr:colOff>
                    <xdr:row>25</xdr:row>
                    <xdr:rowOff>0</xdr:rowOff>
                  </from>
                  <to>
                    <xdr:col>6</xdr:col>
                    <xdr:colOff>219075</xdr:colOff>
                    <xdr:row>26</xdr:row>
                    <xdr:rowOff>0</xdr:rowOff>
                  </to>
                </anchor>
              </controlPr>
            </control>
          </mc:Choice>
        </mc:AlternateContent>
        <mc:AlternateContent xmlns:mc="http://schemas.openxmlformats.org/markup-compatibility/2006">
          <mc:Choice Requires="x14">
            <control shapeId="83999" r:id="rId34" name="Kontrollkästchen 2">
              <controlPr defaultSize="0" autoFill="0" autoLine="0" autoPict="0" altText="">
                <anchor moveWithCells="1">
                  <from>
                    <xdr:col>1</xdr:col>
                    <xdr:colOff>0</xdr:colOff>
                    <xdr:row>27</xdr:row>
                    <xdr:rowOff>0</xdr:rowOff>
                  </from>
                  <to>
                    <xdr:col>1</xdr:col>
                    <xdr:colOff>219075</xdr:colOff>
                    <xdr:row>28</xdr:row>
                    <xdr:rowOff>0</xdr:rowOff>
                  </to>
                </anchor>
              </controlPr>
            </control>
          </mc:Choice>
        </mc:AlternateContent>
        <mc:AlternateContent xmlns:mc="http://schemas.openxmlformats.org/markup-compatibility/2006">
          <mc:Choice Requires="x14">
            <control shapeId="84000" r:id="rId35" name="Check Box 32">
              <controlPr defaultSize="0" autoFill="0" autoLine="0" autoPict="0" altText="">
                <anchor moveWithCells="1">
                  <from>
                    <xdr:col>2</xdr:col>
                    <xdr:colOff>0</xdr:colOff>
                    <xdr:row>27</xdr:row>
                    <xdr:rowOff>0</xdr:rowOff>
                  </from>
                  <to>
                    <xdr:col>2</xdr:col>
                    <xdr:colOff>219075</xdr:colOff>
                    <xdr:row>28</xdr:row>
                    <xdr:rowOff>0</xdr:rowOff>
                  </to>
                </anchor>
              </controlPr>
            </control>
          </mc:Choice>
        </mc:AlternateContent>
        <mc:AlternateContent xmlns:mc="http://schemas.openxmlformats.org/markup-compatibility/2006">
          <mc:Choice Requires="x14">
            <control shapeId="84001" r:id="rId36" name="Check Box 33">
              <controlPr defaultSize="0" autoFill="0" autoLine="0" autoPict="0" altText="">
                <anchor moveWithCells="1">
                  <from>
                    <xdr:col>3</xdr:col>
                    <xdr:colOff>0</xdr:colOff>
                    <xdr:row>27</xdr:row>
                    <xdr:rowOff>0</xdr:rowOff>
                  </from>
                  <to>
                    <xdr:col>3</xdr:col>
                    <xdr:colOff>219075</xdr:colOff>
                    <xdr:row>28</xdr:row>
                    <xdr:rowOff>0</xdr:rowOff>
                  </to>
                </anchor>
              </controlPr>
            </control>
          </mc:Choice>
        </mc:AlternateContent>
        <mc:AlternateContent xmlns:mc="http://schemas.openxmlformats.org/markup-compatibility/2006">
          <mc:Choice Requires="x14">
            <control shapeId="84002" r:id="rId37" name="Check Box 34">
              <controlPr defaultSize="0" autoFill="0" autoLine="0" autoPict="0" altText="">
                <anchor moveWithCells="1">
                  <from>
                    <xdr:col>4</xdr:col>
                    <xdr:colOff>0</xdr:colOff>
                    <xdr:row>27</xdr:row>
                    <xdr:rowOff>0</xdr:rowOff>
                  </from>
                  <to>
                    <xdr:col>4</xdr:col>
                    <xdr:colOff>219075</xdr:colOff>
                    <xdr:row>28</xdr:row>
                    <xdr:rowOff>0</xdr:rowOff>
                  </to>
                </anchor>
              </controlPr>
            </control>
          </mc:Choice>
        </mc:AlternateContent>
        <mc:AlternateContent xmlns:mc="http://schemas.openxmlformats.org/markup-compatibility/2006">
          <mc:Choice Requires="x14">
            <control shapeId="84003" r:id="rId38" name="Check Box 35">
              <controlPr defaultSize="0" autoFill="0" autoLine="0" autoPict="0" altText="">
                <anchor moveWithCells="1">
                  <from>
                    <xdr:col>5</xdr:col>
                    <xdr:colOff>0</xdr:colOff>
                    <xdr:row>27</xdr:row>
                    <xdr:rowOff>0</xdr:rowOff>
                  </from>
                  <to>
                    <xdr:col>5</xdr:col>
                    <xdr:colOff>219075</xdr:colOff>
                    <xdr:row>28</xdr:row>
                    <xdr:rowOff>0</xdr:rowOff>
                  </to>
                </anchor>
              </controlPr>
            </control>
          </mc:Choice>
        </mc:AlternateContent>
        <mc:AlternateContent xmlns:mc="http://schemas.openxmlformats.org/markup-compatibility/2006">
          <mc:Choice Requires="x14">
            <control shapeId="84004" r:id="rId39" name="Check Box 36">
              <controlPr defaultSize="0" autoFill="0" autoLine="0" autoPict="0" altText="">
                <anchor moveWithCells="1">
                  <from>
                    <xdr:col>6</xdr:col>
                    <xdr:colOff>0</xdr:colOff>
                    <xdr:row>27</xdr:row>
                    <xdr:rowOff>0</xdr:rowOff>
                  </from>
                  <to>
                    <xdr:col>6</xdr:col>
                    <xdr:colOff>219075</xdr:colOff>
                    <xdr:row>28</xdr:row>
                    <xdr:rowOff>0</xdr:rowOff>
                  </to>
                </anchor>
              </controlPr>
            </control>
          </mc:Choice>
        </mc:AlternateContent>
        <mc:AlternateContent xmlns:mc="http://schemas.openxmlformats.org/markup-compatibility/2006">
          <mc:Choice Requires="x14">
            <control shapeId="84005" r:id="rId40" name="Kontrollkästchen 2">
              <controlPr defaultSize="0" autoFill="0" autoLine="0" autoPict="0" altText="">
                <anchor moveWithCells="1">
                  <from>
                    <xdr:col>1</xdr:col>
                    <xdr:colOff>0</xdr:colOff>
                    <xdr:row>29</xdr:row>
                    <xdr:rowOff>0</xdr:rowOff>
                  </from>
                  <to>
                    <xdr:col>1</xdr:col>
                    <xdr:colOff>219075</xdr:colOff>
                    <xdr:row>30</xdr:row>
                    <xdr:rowOff>0</xdr:rowOff>
                  </to>
                </anchor>
              </controlPr>
            </control>
          </mc:Choice>
        </mc:AlternateContent>
        <mc:AlternateContent xmlns:mc="http://schemas.openxmlformats.org/markup-compatibility/2006">
          <mc:Choice Requires="x14">
            <control shapeId="84006" r:id="rId41" name="Check Box 38">
              <controlPr defaultSize="0" autoFill="0" autoLine="0" autoPict="0" altText="">
                <anchor moveWithCells="1">
                  <from>
                    <xdr:col>2</xdr:col>
                    <xdr:colOff>0</xdr:colOff>
                    <xdr:row>29</xdr:row>
                    <xdr:rowOff>0</xdr:rowOff>
                  </from>
                  <to>
                    <xdr:col>2</xdr:col>
                    <xdr:colOff>219075</xdr:colOff>
                    <xdr:row>30</xdr:row>
                    <xdr:rowOff>0</xdr:rowOff>
                  </to>
                </anchor>
              </controlPr>
            </control>
          </mc:Choice>
        </mc:AlternateContent>
        <mc:AlternateContent xmlns:mc="http://schemas.openxmlformats.org/markup-compatibility/2006">
          <mc:Choice Requires="x14">
            <control shapeId="84007" r:id="rId42" name="Check Box 39">
              <controlPr defaultSize="0" autoFill="0" autoLine="0" autoPict="0" altText="">
                <anchor moveWithCells="1">
                  <from>
                    <xdr:col>3</xdr:col>
                    <xdr:colOff>0</xdr:colOff>
                    <xdr:row>29</xdr:row>
                    <xdr:rowOff>0</xdr:rowOff>
                  </from>
                  <to>
                    <xdr:col>3</xdr:col>
                    <xdr:colOff>219075</xdr:colOff>
                    <xdr:row>30</xdr:row>
                    <xdr:rowOff>0</xdr:rowOff>
                  </to>
                </anchor>
              </controlPr>
            </control>
          </mc:Choice>
        </mc:AlternateContent>
        <mc:AlternateContent xmlns:mc="http://schemas.openxmlformats.org/markup-compatibility/2006">
          <mc:Choice Requires="x14">
            <control shapeId="84008" r:id="rId43" name="Check Box 40">
              <controlPr defaultSize="0" autoFill="0" autoLine="0" autoPict="0" altText="">
                <anchor moveWithCells="1">
                  <from>
                    <xdr:col>4</xdr:col>
                    <xdr:colOff>0</xdr:colOff>
                    <xdr:row>29</xdr:row>
                    <xdr:rowOff>0</xdr:rowOff>
                  </from>
                  <to>
                    <xdr:col>4</xdr:col>
                    <xdr:colOff>219075</xdr:colOff>
                    <xdr:row>30</xdr:row>
                    <xdr:rowOff>0</xdr:rowOff>
                  </to>
                </anchor>
              </controlPr>
            </control>
          </mc:Choice>
        </mc:AlternateContent>
        <mc:AlternateContent xmlns:mc="http://schemas.openxmlformats.org/markup-compatibility/2006">
          <mc:Choice Requires="x14">
            <control shapeId="84009" r:id="rId44" name="Check Box 41">
              <controlPr defaultSize="0" autoFill="0" autoLine="0" autoPict="0" altText="">
                <anchor moveWithCells="1">
                  <from>
                    <xdr:col>5</xdr:col>
                    <xdr:colOff>0</xdr:colOff>
                    <xdr:row>29</xdr:row>
                    <xdr:rowOff>0</xdr:rowOff>
                  </from>
                  <to>
                    <xdr:col>5</xdr:col>
                    <xdr:colOff>219075</xdr:colOff>
                    <xdr:row>30</xdr:row>
                    <xdr:rowOff>0</xdr:rowOff>
                  </to>
                </anchor>
              </controlPr>
            </control>
          </mc:Choice>
        </mc:AlternateContent>
        <mc:AlternateContent xmlns:mc="http://schemas.openxmlformats.org/markup-compatibility/2006">
          <mc:Choice Requires="x14">
            <control shapeId="84010" r:id="rId45" name="Check Box 42">
              <controlPr defaultSize="0" autoFill="0" autoLine="0" autoPict="0" altText="">
                <anchor moveWithCells="1">
                  <from>
                    <xdr:col>6</xdr:col>
                    <xdr:colOff>0</xdr:colOff>
                    <xdr:row>29</xdr:row>
                    <xdr:rowOff>0</xdr:rowOff>
                  </from>
                  <to>
                    <xdr:col>6</xdr:col>
                    <xdr:colOff>219075</xdr:colOff>
                    <xdr:row>30</xdr:row>
                    <xdr:rowOff>0</xdr:rowOff>
                  </to>
                </anchor>
              </controlPr>
            </control>
          </mc:Choice>
        </mc:AlternateContent>
        <mc:AlternateContent xmlns:mc="http://schemas.openxmlformats.org/markup-compatibility/2006">
          <mc:Choice Requires="x14">
            <control shapeId="84011" r:id="rId46" name="Kontrollkästchen 2">
              <controlPr defaultSize="0" autoFill="0" autoLine="0" autoPict="0" altText="">
                <anchor moveWithCells="1">
                  <from>
                    <xdr:col>1</xdr:col>
                    <xdr:colOff>0</xdr:colOff>
                    <xdr:row>33</xdr:row>
                    <xdr:rowOff>0</xdr:rowOff>
                  </from>
                  <to>
                    <xdr:col>1</xdr:col>
                    <xdr:colOff>219075</xdr:colOff>
                    <xdr:row>34</xdr:row>
                    <xdr:rowOff>0</xdr:rowOff>
                  </to>
                </anchor>
              </controlPr>
            </control>
          </mc:Choice>
        </mc:AlternateContent>
        <mc:AlternateContent xmlns:mc="http://schemas.openxmlformats.org/markup-compatibility/2006">
          <mc:Choice Requires="x14">
            <control shapeId="84012" r:id="rId47" name="Check Box 44">
              <controlPr defaultSize="0" autoFill="0" autoLine="0" autoPict="0" altText="">
                <anchor moveWithCells="1">
                  <from>
                    <xdr:col>2</xdr:col>
                    <xdr:colOff>0</xdr:colOff>
                    <xdr:row>33</xdr:row>
                    <xdr:rowOff>0</xdr:rowOff>
                  </from>
                  <to>
                    <xdr:col>2</xdr:col>
                    <xdr:colOff>219075</xdr:colOff>
                    <xdr:row>34</xdr:row>
                    <xdr:rowOff>0</xdr:rowOff>
                  </to>
                </anchor>
              </controlPr>
            </control>
          </mc:Choice>
        </mc:AlternateContent>
        <mc:AlternateContent xmlns:mc="http://schemas.openxmlformats.org/markup-compatibility/2006">
          <mc:Choice Requires="x14">
            <control shapeId="84013" r:id="rId48" name="Check Box 45">
              <controlPr defaultSize="0" autoFill="0" autoLine="0" autoPict="0" altText="">
                <anchor moveWithCells="1">
                  <from>
                    <xdr:col>3</xdr:col>
                    <xdr:colOff>0</xdr:colOff>
                    <xdr:row>33</xdr:row>
                    <xdr:rowOff>0</xdr:rowOff>
                  </from>
                  <to>
                    <xdr:col>3</xdr:col>
                    <xdr:colOff>219075</xdr:colOff>
                    <xdr:row>34</xdr:row>
                    <xdr:rowOff>0</xdr:rowOff>
                  </to>
                </anchor>
              </controlPr>
            </control>
          </mc:Choice>
        </mc:AlternateContent>
        <mc:AlternateContent xmlns:mc="http://schemas.openxmlformats.org/markup-compatibility/2006">
          <mc:Choice Requires="x14">
            <control shapeId="84014" r:id="rId49" name="Check Box 46">
              <controlPr defaultSize="0" autoFill="0" autoLine="0" autoPict="0" altText="">
                <anchor moveWithCells="1">
                  <from>
                    <xdr:col>4</xdr:col>
                    <xdr:colOff>0</xdr:colOff>
                    <xdr:row>33</xdr:row>
                    <xdr:rowOff>0</xdr:rowOff>
                  </from>
                  <to>
                    <xdr:col>4</xdr:col>
                    <xdr:colOff>219075</xdr:colOff>
                    <xdr:row>34</xdr:row>
                    <xdr:rowOff>0</xdr:rowOff>
                  </to>
                </anchor>
              </controlPr>
            </control>
          </mc:Choice>
        </mc:AlternateContent>
        <mc:AlternateContent xmlns:mc="http://schemas.openxmlformats.org/markup-compatibility/2006">
          <mc:Choice Requires="x14">
            <control shapeId="84015" r:id="rId50" name="Check Box 47">
              <controlPr defaultSize="0" autoFill="0" autoLine="0" autoPict="0" altText="">
                <anchor moveWithCells="1">
                  <from>
                    <xdr:col>5</xdr:col>
                    <xdr:colOff>0</xdr:colOff>
                    <xdr:row>33</xdr:row>
                    <xdr:rowOff>0</xdr:rowOff>
                  </from>
                  <to>
                    <xdr:col>5</xdr:col>
                    <xdr:colOff>219075</xdr:colOff>
                    <xdr:row>34</xdr:row>
                    <xdr:rowOff>0</xdr:rowOff>
                  </to>
                </anchor>
              </controlPr>
            </control>
          </mc:Choice>
        </mc:AlternateContent>
        <mc:AlternateContent xmlns:mc="http://schemas.openxmlformats.org/markup-compatibility/2006">
          <mc:Choice Requires="x14">
            <control shapeId="84016" r:id="rId51" name="Check Box 48">
              <controlPr defaultSize="0" autoFill="0" autoLine="0" autoPict="0" altText="">
                <anchor moveWithCells="1">
                  <from>
                    <xdr:col>6</xdr:col>
                    <xdr:colOff>0</xdr:colOff>
                    <xdr:row>33</xdr:row>
                    <xdr:rowOff>0</xdr:rowOff>
                  </from>
                  <to>
                    <xdr:col>6</xdr:col>
                    <xdr:colOff>219075</xdr:colOff>
                    <xdr:row>34</xdr:row>
                    <xdr:rowOff>0</xdr:rowOff>
                  </to>
                </anchor>
              </controlPr>
            </control>
          </mc:Choice>
        </mc:AlternateContent>
        <mc:AlternateContent xmlns:mc="http://schemas.openxmlformats.org/markup-compatibility/2006">
          <mc:Choice Requires="x14">
            <control shapeId="84018" r:id="rId52" name="Kontrollkästchen 2">
              <controlPr defaultSize="0" autoFill="0" autoLine="0" autoPict="0" altText="">
                <anchor moveWithCells="1">
                  <from>
                    <xdr:col>1</xdr:col>
                    <xdr:colOff>0</xdr:colOff>
                    <xdr:row>19</xdr:row>
                    <xdr:rowOff>0</xdr:rowOff>
                  </from>
                  <to>
                    <xdr:col>1</xdr:col>
                    <xdr:colOff>219075</xdr:colOff>
                    <xdr:row>20</xdr:row>
                    <xdr:rowOff>0</xdr:rowOff>
                  </to>
                </anchor>
              </controlPr>
            </control>
          </mc:Choice>
        </mc:AlternateContent>
        <mc:AlternateContent xmlns:mc="http://schemas.openxmlformats.org/markup-compatibility/2006">
          <mc:Choice Requires="x14">
            <control shapeId="84019" r:id="rId53" name="Check Box 51">
              <controlPr defaultSize="0" autoFill="0" autoLine="0" autoPict="0" altText="">
                <anchor moveWithCells="1">
                  <from>
                    <xdr:col>2</xdr:col>
                    <xdr:colOff>0</xdr:colOff>
                    <xdr:row>19</xdr:row>
                    <xdr:rowOff>0</xdr:rowOff>
                  </from>
                  <to>
                    <xdr:col>2</xdr:col>
                    <xdr:colOff>219075</xdr:colOff>
                    <xdr:row>20</xdr:row>
                    <xdr:rowOff>0</xdr:rowOff>
                  </to>
                </anchor>
              </controlPr>
            </control>
          </mc:Choice>
        </mc:AlternateContent>
        <mc:AlternateContent xmlns:mc="http://schemas.openxmlformats.org/markup-compatibility/2006">
          <mc:Choice Requires="x14">
            <control shapeId="84020" r:id="rId54" name="Check Box 52">
              <controlPr defaultSize="0" autoFill="0" autoLine="0" autoPict="0" altText="">
                <anchor moveWithCells="1">
                  <from>
                    <xdr:col>3</xdr:col>
                    <xdr:colOff>0</xdr:colOff>
                    <xdr:row>19</xdr:row>
                    <xdr:rowOff>0</xdr:rowOff>
                  </from>
                  <to>
                    <xdr:col>3</xdr:col>
                    <xdr:colOff>219075</xdr:colOff>
                    <xdr:row>20</xdr:row>
                    <xdr:rowOff>0</xdr:rowOff>
                  </to>
                </anchor>
              </controlPr>
            </control>
          </mc:Choice>
        </mc:AlternateContent>
        <mc:AlternateContent xmlns:mc="http://schemas.openxmlformats.org/markup-compatibility/2006">
          <mc:Choice Requires="x14">
            <control shapeId="84021" r:id="rId55" name="Check Box 53">
              <controlPr defaultSize="0" autoFill="0" autoLine="0" autoPict="0" altText="">
                <anchor moveWithCells="1">
                  <from>
                    <xdr:col>4</xdr:col>
                    <xdr:colOff>0</xdr:colOff>
                    <xdr:row>19</xdr:row>
                    <xdr:rowOff>0</xdr:rowOff>
                  </from>
                  <to>
                    <xdr:col>4</xdr:col>
                    <xdr:colOff>219075</xdr:colOff>
                    <xdr:row>20</xdr:row>
                    <xdr:rowOff>0</xdr:rowOff>
                  </to>
                </anchor>
              </controlPr>
            </control>
          </mc:Choice>
        </mc:AlternateContent>
        <mc:AlternateContent xmlns:mc="http://schemas.openxmlformats.org/markup-compatibility/2006">
          <mc:Choice Requires="x14">
            <control shapeId="84022" r:id="rId56" name="Check Box 54">
              <controlPr defaultSize="0" autoFill="0" autoLine="0" autoPict="0" altText="">
                <anchor moveWithCells="1">
                  <from>
                    <xdr:col>5</xdr:col>
                    <xdr:colOff>0</xdr:colOff>
                    <xdr:row>19</xdr:row>
                    <xdr:rowOff>0</xdr:rowOff>
                  </from>
                  <to>
                    <xdr:col>5</xdr:col>
                    <xdr:colOff>219075</xdr:colOff>
                    <xdr:row>20</xdr:row>
                    <xdr:rowOff>0</xdr:rowOff>
                  </to>
                </anchor>
              </controlPr>
            </control>
          </mc:Choice>
        </mc:AlternateContent>
        <mc:AlternateContent xmlns:mc="http://schemas.openxmlformats.org/markup-compatibility/2006">
          <mc:Choice Requires="x14">
            <control shapeId="84023" r:id="rId57" name="Check Box 55">
              <controlPr defaultSize="0" autoFill="0" autoLine="0" autoPict="0" altText="">
                <anchor moveWithCells="1">
                  <from>
                    <xdr:col>6</xdr:col>
                    <xdr:colOff>0</xdr:colOff>
                    <xdr:row>19</xdr:row>
                    <xdr:rowOff>0</xdr:rowOff>
                  </from>
                  <to>
                    <xdr:col>6</xdr:col>
                    <xdr:colOff>219075</xdr:colOff>
                    <xdr:row>20</xdr:row>
                    <xdr:rowOff>0</xdr:rowOff>
                  </to>
                </anchor>
              </controlPr>
            </control>
          </mc:Choice>
        </mc:AlternateContent>
        <mc:AlternateContent xmlns:mc="http://schemas.openxmlformats.org/markup-compatibility/2006">
          <mc:Choice Requires="x14">
            <control shapeId="84026" r:id="rId58" name="Check Box 58">
              <controlPr defaultSize="0" autoFill="0" autoLine="0" autoPict="0" altText="">
                <anchor moveWithCells="1">
                  <from>
                    <xdr:col>3</xdr:col>
                    <xdr:colOff>0</xdr:colOff>
                    <xdr:row>59</xdr:row>
                    <xdr:rowOff>0</xdr:rowOff>
                  </from>
                  <to>
                    <xdr:col>3</xdr:col>
                    <xdr:colOff>219075</xdr:colOff>
                    <xdr:row>60</xdr:row>
                    <xdr:rowOff>0</xdr:rowOff>
                  </to>
                </anchor>
              </controlPr>
            </control>
          </mc:Choice>
        </mc:AlternateContent>
        <mc:AlternateContent xmlns:mc="http://schemas.openxmlformats.org/markup-compatibility/2006">
          <mc:Choice Requires="x14">
            <control shapeId="84039" r:id="rId59" name="Check Box 71">
              <controlPr defaultSize="0" autoFill="0" autoLine="0" autoPict="0" altText="">
                <anchor moveWithCells="1">
                  <from>
                    <xdr:col>1</xdr:col>
                    <xdr:colOff>0</xdr:colOff>
                    <xdr:row>31</xdr:row>
                    <xdr:rowOff>0</xdr:rowOff>
                  </from>
                  <to>
                    <xdr:col>1</xdr:col>
                    <xdr:colOff>219075</xdr:colOff>
                    <xdr:row>32</xdr:row>
                    <xdr:rowOff>0</xdr:rowOff>
                  </to>
                </anchor>
              </controlPr>
            </control>
          </mc:Choice>
        </mc:AlternateContent>
        <mc:AlternateContent xmlns:mc="http://schemas.openxmlformats.org/markup-compatibility/2006">
          <mc:Choice Requires="x14">
            <control shapeId="84040" r:id="rId60" name="Check Box 72">
              <controlPr defaultSize="0" autoFill="0" autoLine="0" autoPict="0" altText="">
                <anchor moveWithCells="1">
                  <from>
                    <xdr:col>2</xdr:col>
                    <xdr:colOff>0</xdr:colOff>
                    <xdr:row>31</xdr:row>
                    <xdr:rowOff>0</xdr:rowOff>
                  </from>
                  <to>
                    <xdr:col>2</xdr:col>
                    <xdr:colOff>219075</xdr:colOff>
                    <xdr:row>32</xdr:row>
                    <xdr:rowOff>0</xdr:rowOff>
                  </to>
                </anchor>
              </controlPr>
            </control>
          </mc:Choice>
        </mc:AlternateContent>
        <mc:AlternateContent xmlns:mc="http://schemas.openxmlformats.org/markup-compatibility/2006">
          <mc:Choice Requires="x14">
            <control shapeId="84041" r:id="rId61" name="Check Box 73">
              <controlPr defaultSize="0" autoFill="0" autoLine="0" autoPict="0" altText="">
                <anchor moveWithCells="1">
                  <from>
                    <xdr:col>3</xdr:col>
                    <xdr:colOff>0</xdr:colOff>
                    <xdr:row>31</xdr:row>
                    <xdr:rowOff>0</xdr:rowOff>
                  </from>
                  <to>
                    <xdr:col>3</xdr:col>
                    <xdr:colOff>219075</xdr:colOff>
                    <xdr:row>32</xdr:row>
                    <xdr:rowOff>0</xdr:rowOff>
                  </to>
                </anchor>
              </controlPr>
            </control>
          </mc:Choice>
        </mc:AlternateContent>
        <mc:AlternateContent xmlns:mc="http://schemas.openxmlformats.org/markup-compatibility/2006">
          <mc:Choice Requires="x14">
            <control shapeId="84042" r:id="rId62" name="Check Box 74">
              <controlPr defaultSize="0" autoFill="0" autoLine="0" autoPict="0" altText="">
                <anchor moveWithCells="1">
                  <from>
                    <xdr:col>4</xdr:col>
                    <xdr:colOff>0</xdr:colOff>
                    <xdr:row>31</xdr:row>
                    <xdr:rowOff>0</xdr:rowOff>
                  </from>
                  <to>
                    <xdr:col>4</xdr:col>
                    <xdr:colOff>219075</xdr:colOff>
                    <xdr:row>32</xdr:row>
                    <xdr:rowOff>0</xdr:rowOff>
                  </to>
                </anchor>
              </controlPr>
            </control>
          </mc:Choice>
        </mc:AlternateContent>
        <mc:AlternateContent xmlns:mc="http://schemas.openxmlformats.org/markup-compatibility/2006">
          <mc:Choice Requires="x14">
            <control shapeId="84043" r:id="rId63" name="Check Box 75">
              <controlPr defaultSize="0" autoFill="0" autoLine="0" autoPict="0" altText="">
                <anchor moveWithCells="1">
                  <from>
                    <xdr:col>5</xdr:col>
                    <xdr:colOff>0</xdr:colOff>
                    <xdr:row>31</xdr:row>
                    <xdr:rowOff>0</xdr:rowOff>
                  </from>
                  <to>
                    <xdr:col>5</xdr:col>
                    <xdr:colOff>219075</xdr:colOff>
                    <xdr:row>32</xdr:row>
                    <xdr:rowOff>0</xdr:rowOff>
                  </to>
                </anchor>
              </controlPr>
            </control>
          </mc:Choice>
        </mc:AlternateContent>
        <mc:AlternateContent xmlns:mc="http://schemas.openxmlformats.org/markup-compatibility/2006">
          <mc:Choice Requires="x14">
            <control shapeId="84044" r:id="rId64" name="Check Box 76">
              <controlPr defaultSize="0" autoFill="0" autoLine="0" autoPict="0" altText="">
                <anchor moveWithCells="1">
                  <from>
                    <xdr:col>6</xdr:col>
                    <xdr:colOff>0</xdr:colOff>
                    <xdr:row>31</xdr:row>
                    <xdr:rowOff>0</xdr:rowOff>
                  </from>
                  <to>
                    <xdr:col>6</xdr:col>
                    <xdr:colOff>219075</xdr:colOff>
                    <xdr:row>32</xdr:row>
                    <xdr:rowOff>0</xdr:rowOff>
                  </to>
                </anchor>
              </controlPr>
            </control>
          </mc:Choice>
        </mc:AlternateContent>
        <mc:AlternateContent xmlns:mc="http://schemas.openxmlformats.org/markup-compatibility/2006">
          <mc:Choice Requires="x14">
            <control shapeId="84082" r:id="rId65" name="Check Box 114">
              <controlPr defaultSize="0" autoFill="0" autoLine="0" autoPict="0" altText="">
                <anchor moveWithCells="1">
                  <from>
                    <xdr:col>1</xdr:col>
                    <xdr:colOff>0</xdr:colOff>
                    <xdr:row>111</xdr:row>
                    <xdr:rowOff>0</xdr:rowOff>
                  </from>
                  <to>
                    <xdr:col>1</xdr:col>
                    <xdr:colOff>219075</xdr:colOff>
                    <xdr:row>112</xdr:row>
                    <xdr:rowOff>0</xdr:rowOff>
                  </to>
                </anchor>
              </controlPr>
            </control>
          </mc:Choice>
        </mc:AlternateContent>
        <mc:AlternateContent xmlns:mc="http://schemas.openxmlformats.org/markup-compatibility/2006">
          <mc:Choice Requires="x14">
            <control shapeId="84083" r:id="rId66" name="Check Box 115">
              <controlPr defaultSize="0" autoFill="0" autoLine="0" autoPict="0" altText="">
                <anchor moveWithCells="1">
                  <from>
                    <xdr:col>2</xdr:col>
                    <xdr:colOff>0</xdr:colOff>
                    <xdr:row>113</xdr:row>
                    <xdr:rowOff>0</xdr:rowOff>
                  </from>
                  <to>
                    <xdr:col>2</xdr:col>
                    <xdr:colOff>219075</xdr:colOff>
                    <xdr:row>114</xdr:row>
                    <xdr:rowOff>0</xdr:rowOff>
                  </to>
                </anchor>
              </controlPr>
            </control>
          </mc:Choice>
        </mc:AlternateContent>
        <mc:AlternateContent xmlns:mc="http://schemas.openxmlformats.org/markup-compatibility/2006">
          <mc:Choice Requires="x14">
            <control shapeId="84084" r:id="rId67" name="Check Box 116">
              <controlPr defaultSize="0" autoFill="0" autoLine="0" autoPict="0" altText="">
                <anchor moveWithCells="1">
                  <from>
                    <xdr:col>3</xdr:col>
                    <xdr:colOff>0</xdr:colOff>
                    <xdr:row>115</xdr:row>
                    <xdr:rowOff>0</xdr:rowOff>
                  </from>
                  <to>
                    <xdr:col>3</xdr:col>
                    <xdr:colOff>219075</xdr:colOff>
                    <xdr:row>116</xdr:row>
                    <xdr:rowOff>0</xdr:rowOff>
                  </to>
                </anchor>
              </controlPr>
            </control>
          </mc:Choice>
        </mc:AlternateContent>
        <mc:AlternateContent xmlns:mc="http://schemas.openxmlformats.org/markup-compatibility/2006">
          <mc:Choice Requires="x14">
            <control shapeId="84085" r:id="rId68" name="Check Box 117">
              <controlPr defaultSize="0" autoFill="0" autoLine="0" autoPict="0" altText="">
                <anchor moveWithCells="1">
                  <from>
                    <xdr:col>4</xdr:col>
                    <xdr:colOff>0</xdr:colOff>
                    <xdr:row>117</xdr:row>
                    <xdr:rowOff>0</xdr:rowOff>
                  </from>
                  <to>
                    <xdr:col>4</xdr:col>
                    <xdr:colOff>219075</xdr:colOff>
                    <xdr:row>118</xdr:row>
                    <xdr:rowOff>0</xdr:rowOff>
                  </to>
                </anchor>
              </controlPr>
            </control>
          </mc:Choice>
        </mc:AlternateContent>
        <mc:AlternateContent xmlns:mc="http://schemas.openxmlformats.org/markup-compatibility/2006">
          <mc:Choice Requires="x14">
            <control shapeId="84086" r:id="rId69" name="Check Box 118">
              <controlPr defaultSize="0" autoFill="0" autoLine="0" autoPict="0" altText="">
                <anchor moveWithCells="1">
                  <from>
                    <xdr:col>5</xdr:col>
                    <xdr:colOff>0</xdr:colOff>
                    <xdr:row>119</xdr:row>
                    <xdr:rowOff>0</xdr:rowOff>
                  </from>
                  <to>
                    <xdr:col>5</xdr:col>
                    <xdr:colOff>219075</xdr:colOff>
                    <xdr:row>120</xdr:row>
                    <xdr:rowOff>0</xdr:rowOff>
                  </to>
                </anchor>
              </controlPr>
            </control>
          </mc:Choice>
        </mc:AlternateContent>
        <mc:AlternateContent xmlns:mc="http://schemas.openxmlformats.org/markup-compatibility/2006">
          <mc:Choice Requires="x14">
            <control shapeId="84087" r:id="rId70" name="Check Box 119">
              <controlPr defaultSize="0" autoFill="0" autoLine="0" autoPict="0" altText="">
                <anchor moveWithCells="1">
                  <from>
                    <xdr:col>6</xdr:col>
                    <xdr:colOff>0</xdr:colOff>
                    <xdr:row>121</xdr:row>
                    <xdr:rowOff>0</xdr:rowOff>
                  </from>
                  <to>
                    <xdr:col>6</xdr:col>
                    <xdr:colOff>219075</xdr:colOff>
                    <xdr:row>122</xdr:row>
                    <xdr:rowOff>0</xdr:rowOff>
                  </to>
                </anchor>
              </controlPr>
            </control>
          </mc:Choice>
        </mc:AlternateContent>
        <mc:AlternateContent xmlns:mc="http://schemas.openxmlformats.org/markup-compatibility/2006">
          <mc:Choice Requires="x14">
            <control shapeId="84088" r:id="rId71" name="Check Box 120">
              <controlPr defaultSize="0" autoFill="0" autoLine="0" autoPict="0" altText="">
                <anchor moveWithCells="1">
                  <from>
                    <xdr:col>1</xdr:col>
                    <xdr:colOff>0</xdr:colOff>
                    <xdr:row>41</xdr:row>
                    <xdr:rowOff>0</xdr:rowOff>
                  </from>
                  <to>
                    <xdr:col>1</xdr:col>
                    <xdr:colOff>219075</xdr:colOff>
                    <xdr:row>42</xdr:row>
                    <xdr:rowOff>0</xdr:rowOff>
                  </to>
                </anchor>
              </controlPr>
            </control>
          </mc:Choice>
        </mc:AlternateContent>
        <mc:AlternateContent xmlns:mc="http://schemas.openxmlformats.org/markup-compatibility/2006">
          <mc:Choice Requires="x14">
            <control shapeId="84089" r:id="rId72" name="Check Box 121">
              <controlPr defaultSize="0" autoFill="0" autoLine="0" autoPict="0" altText="">
                <anchor moveWithCells="1">
                  <from>
                    <xdr:col>2</xdr:col>
                    <xdr:colOff>0</xdr:colOff>
                    <xdr:row>41</xdr:row>
                    <xdr:rowOff>0</xdr:rowOff>
                  </from>
                  <to>
                    <xdr:col>2</xdr:col>
                    <xdr:colOff>219075</xdr:colOff>
                    <xdr:row>42</xdr:row>
                    <xdr:rowOff>0</xdr:rowOff>
                  </to>
                </anchor>
              </controlPr>
            </control>
          </mc:Choice>
        </mc:AlternateContent>
        <mc:AlternateContent xmlns:mc="http://schemas.openxmlformats.org/markup-compatibility/2006">
          <mc:Choice Requires="x14">
            <control shapeId="84090" r:id="rId73" name="Check Box 122">
              <controlPr defaultSize="0" autoFill="0" autoLine="0" autoPict="0" altText="">
                <anchor moveWithCells="1">
                  <from>
                    <xdr:col>3</xdr:col>
                    <xdr:colOff>0</xdr:colOff>
                    <xdr:row>41</xdr:row>
                    <xdr:rowOff>0</xdr:rowOff>
                  </from>
                  <to>
                    <xdr:col>3</xdr:col>
                    <xdr:colOff>219075</xdr:colOff>
                    <xdr:row>42</xdr:row>
                    <xdr:rowOff>0</xdr:rowOff>
                  </to>
                </anchor>
              </controlPr>
            </control>
          </mc:Choice>
        </mc:AlternateContent>
        <mc:AlternateContent xmlns:mc="http://schemas.openxmlformats.org/markup-compatibility/2006">
          <mc:Choice Requires="x14">
            <control shapeId="84091" r:id="rId74" name="Check Box 123">
              <controlPr defaultSize="0" autoFill="0" autoLine="0" autoPict="0" altText="">
                <anchor moveWithCells="1">
                  <from>
                    <xdr:col>4</xdr:col>
                    <xdr:colOff>0</xdr:colOff>
                    <xdr:row>41</xdr:row>
                    <xdr:rowOff>0</xdr:rowOff>
                  </from>
                  <to>
                    <xdr:col>4</xdr:col>
                    <xdr:colOff>219075</xdr:colOff>
                    <xdr:row>42</xdr:row>
                    <xdr:rowOff>0</xdr:rowOff>
                  </to>
                </anchor>
              </controlPr>
            </control>
          </mc:Choice>
        </mc:AlternateContent>
        <mc:AlternateContent xmlns:mc="http://schemas.openxmlformats.org/markup-compatibility/2006">
          <mc:Choice Requires="x14">
            <control shapeId="84092" r:id="rId75" name="Check Box 124">
              <controlPr defaultSize="0" autoFill="0" autoLine="0" autoPict="0" altText="">
                <anchor moveWithCells="1">
                  <from>
                    <xdr:col>5</xdr:col>
                    <xdr:colOff>0</xdr:colOff>
                    <xdr:row>41</xdr:row>
                    <xdr:rowOff>0</xdr:rowOff>
                  </from>
                  <to>
                    <xdr:col>5</xdr:col>
                    <xdr:colOff>219075</xdr:colOff>
                    <xdr:row>42</xdr:row>
                    <xdr:rowOff>0</xdr:rowOff>
                  </to>
                </anchor>
              </controlPr>
            </control>
          </mc:Choice>
        </mc:AlternateContent>
        <mc:AlternateContent xmlns:mc="http://schemas.openxmlformats.org/markup-compatibility/2006">
          <mc:Choice Requires="x14">
            <control shapeId="84093" r:id="rId76" name="Check Box 125">
              <controlPr defaultSize="0" autoFill="0" autoLine="0" autoPict="0" altText="">
                <anchor moveWithCells="1">
                  <from>
                    <xdr:col>6</xdr:col>
                    <xdr:colOff>0</xdr:colOff>
                    <xdr:row>41</xdr:row>
                    <xdr:rowOff>0</xdr:rowOff>
                  </from>
                  <to>
                    <xdr:col>6</xdr:col>
                    <xdr:colOff>219075</xdr:colOff>
                    <xdr:row>42</xdr:row>
                    <xdr:rowOff>0</xdr:rowOff>
                  </to>
                </anchor>
              </controlPr>
            </control>
          </mc:Choice>
        </mc:AlternateContent>
        <mc:AlternateContent xmlns:mc="http://schemas.openxmlformats.org/markup-compatibility/2006">
          <mc:Choice Requires="x14">
            <control shapeId="84094" r:id="rId77" name="Check Box 126">
              <controlPr defaultSize="0" autoFill="0" autoLine="0" autoPict="0" altText="">
                <anchor moveWithCells="1">
                  <from>
                    <xdr:col>1</xdr:col>
                    <xdr:colOff>0</xdr:colOff>
                    <xdr:row>39</xdr:row>
                    <xdr:rowOff>0</xdr:rowOff>
                  </from>
                  <to>
                    <xdr:col>1</xdr:col>
                    <xdr:colOff>219075</xdr:colOff>
                    <xdr:row>40</xdr:row>
                    <xdr:rowOff>0</xdr:rowOff>
                  </to>
                </anchor>
              </controlPr>
            </control>
          </mc:Choice>
        </mc:AlternateContent>
        <mc:AlternateContent xmlns:mc="http://schemas.openxmlformats.org/markup-compatibility/2006">
          <mc:Choice Requires="x14">
            <control shapeId="84095" r:id="rId78" name="Check Box 127">
              <controlPr defaultSize="0" autoFill="0" autoLine="0" autoPict="0" altText="">
                <anchor moveWithCells="1">
                  <from>
                    <xdr:col>2</xdr:col>
                    <xdr:colOff>0</xdr:colOff>
                    <xdr:row>39</xdr:row>
                    <xdr:rowOff>0</xdr:rowOff>
                  </from>
                  <to>
                    <xdr:col>2</xdr:col>
                    <xdr:colOff>219075</xdr:colOff>
                    <xdr:row>40</xdr:row>
                    <xdr:rowOff>0</xdr:rowOff>
                  </to>
                </anchor>
              </controlPr>
            </control>
          </mc:Choice>
        </mc:AlternateContent>
        <mc:AlternateContent xmlns:mc="http://schemas.openxmlformats.org/markup-compatibility/2006">
          <mc:Choice Requires="x14">
            <control shapeId="84096" r:id="rId79" name="Check Box 128">
              <controlPr defaultSize="0" autoFill="0" autoLine="0" autoPict="0" altText="">
                <anchor moveWithCells="1">
                  <from>
                    <xdr:col>3</xdr:col>
                    <xdr:colOff>0</xdr:colOff>
                    <xdr:row>39</xdr:row>
                    <xdr:rowOff>0</xdr:rowOff>
                  </from>
                  <to>
                    <xdr:col>3</xdr:col>
                    <xdr:colOff>219075</xdr:colOff>
                    <xdr:row>40</xdr:row>
                    <xdr:rowOff>0</xdr:rowOff>
                  </to>
                </anchor>
              </controlPr>
            </control>
          </mc:Choice>
        </mc:AlternateContent>
        <mc:AlternateContent xmlns:mc="http://schemas.openxmlformats.org/markup-compatibility/2006">
          <mc:Choice Requires="x14">
            <control shapeId="84097" r:id="rId80" name="Check Box 129">
              <controlPr defaultSize="0" autoFill="0" autoLine="0" autoPict="0" altText="">
                <anchor moveWithCells="1">
                  <from>
                    <xdr:col>4</xdr:col>
                    <xdr:colOff>0</xdr:colOff>
                    <xdr:row>39</xdr:row>
                    <xdr:rowOff>0</xdr:rowOff>
                  </from>
                  <to>
                    <xdr:col>4</xdr:col>
                    <xdr:colOff>219075</xdr:colOff>
                    <xdr:row>40</xdr:row>
                    <xdr:rowOff>0</xdr:rowOff>
                  </to>
                </anchor>
              </controlPr>
            </control>
          </mc:Choice>
        </mc:AlternateContent>
        <mc:AlternateContent xmlns:mc="http://schemas.openxmlformats.org/markup-compatibility/2006">
          <mc:Choice Requires="x14">
            <control shapeId="84098" r:id="rId81" name="Check Box 130">
              <controlPr defaultSize="0" autoFill="0" autoLine="0" autoPict="0" altText="">
                <anchor moveWithCells="1">
                  <from>
                    <xdr:col>5</xdr:col>
                    <xdr:colOff>0</xdr:colOff>
                    <xdr:row>39</xdr:row>
                    <xdr:rowOff>0</xdr:rowOff>
                  </from>
                  <to>
                    <xdr:col>5</xdr:col>
                    <xdr:colOff>219075</xdr:colOff>
                    <xdr:row>40</xdr:row>
                    <xdr:rowOff>0</xdr:rowOff>
                  </to>
                </anchor>
              </controlPr>
            </control>
          </mc:Choice>
        </mc:AlternateContent>
        <mc:AlternateContent xmlns:mc="http://schemas.openxmlformats.org/markup-compatibility/2006">
          <mc:Choice Requires="x14">
            <control shapeId="84099" r:id="rId82" name="Check Box 131">
              <controlPr defaultSize="0" autoFill="0" autoLine="0" autoPict="0" altText="">
                <anchor moveWithCells="1">
                  <from>
                    <xdr:col>6</xdr:col>
                    <xdr:colOff>0</xdr:colOff>
                    <xdr:row>39</xdr:row>
                    <xdr:rowOff>0</xdr:rowOff>
                  </from>
                  <to>
                    <xdr:col>6</xdr:col>
                    <xdr:colOff>219075</xdr:colOff>
                    <xdr:row>40</xdr:row>
                    <xdr:rowOff>0</xdr:rowOff>
                  </to>
                </anchor>
              </controlPr>
            </control>
          </mc:Choice>
        </mc:AlternateContent>
        <mc:AlternateContent xmlns:mc="http://schemas.openxmlformats.org/markup-compatibility/2006">
          <mc:Choice Requires="x14">
            <control shapeId="84100" r:id="rId83" name="Check Box 132">
              <controlPr defaultSize="0" autoFill="0" autoLine="0" autoPict="0" altText="">
                <anchor moveWithCells="1">
                  <from>
                    <xdr:col>1</xdr:col>
                    <xdr:colOff>0</xdr:colOff>
                    <xdr:row>37</xdr:row>
                    <xdr:rowOff>0</xdr:rowOff>
                  </from>
                  <to>
                    <xdr:col>1</xdr:col>
                    <xdr:colOff>219075</xdr:colOff>
                    <xdr:row>38</xdr:row>
                    <xdr:rowOff>0</xdr:rowOff>
                  </to>
                </anchor>
              </controlPr>
            </control>
          </mc:Choice>
        </mc:AlternateContent>
        <mc:AlternateContent xmlns:mc="http://schemas.openxmlformats.org/markup-compatibility/2006">
          <mc:Choice Requires="x14">
            <control shapeId="84101" r:id="rId84" name="Check Box 133">
              <controlPr defaultSize="0" autoFill="0" autoLine="0" autoPict="0" altText="">
                <anchor moveWithCells="1">
                  <from>
                    <xdr:col>2</xdr:col>
                    <xdr:colOff>0</xdr:colOff>
                    <xdr:row>37</xdr:row>
                    <xdr:rowOff>0</xdr:rowOff>
                  </from>
                  <to>
                    <xdr:col>2</xdr:col>
                    <xdr:colOff>219075</xdr:colOff>
                    <xdr:row>38</xdr:row>
                    <xdr:rowOff>0</xdr:rowOff>
                  </to>
                </anchor>
              </controlPr>
            </control>
          </mc:Choice>
        </mc:AlternateContent>
        <mc:AlternateContent xmlns:mc="http://schemas.openxmlformats.org/markup-compatibility/2006">
          <mc:Choice Requires="x14">
            <control shapeId="84102" r:id="rId85" name="Check Box 134">
              <controlPr defaultSize="0" autoFill="0" autoLine="0" autoPict="0" altText="">
                <anchor moveWithCells="1">
                  <from>
                    <xdr:col>3</xdr:col>
                    <xdr:colOff>0</xdr:colOff>
                    <xdr:row>37</xdr:row>
                    <xdr:rowOff>0</xdr:rowOff>
                  </from>
                  <to>
                    <xdr:col>3</xdr:col>
                    <xdr:colOff>219075</xdr:colOff>
                    <xdr:row>38</xdr:row>
                    <xdr:rowOff>0</xdr:rowOff>
                  </to>
                </anchor>
              </controlPr>
            </control>
          </mc:Choice>
        </mc:AlternateContent>
        <mc:AlternateContent xmlns:mc="http://schemas.openxmlformats.org/markup-compatibility/2006">
          <mc:Choice Requires="x14">
            <control shapeId="84103" r:id="rId86" name="Check Box 135">
              <controlPr defaultSize="0" autoFill="0" autoLine="0" autoPict="0" altText="">
                <anchor moveWithCells="1">
                  <from>
                    <xdr:col>4</xdr:col>
                    <xdr:colOff>0</xdr:colOff>
                    <xdr:row>37</xdr:row>
                    <xdr:rowOff>0</xdr:rowOff>
                  </from>
                  <to>
                    <xdr:col>4</xdr:col>
                    <xdr:colOff>219075</xdr:colOff>
                    <xdr:row>38</xdr:row>
                    <xdr:rowOff>0</xdr:rowOff>
                  </to>
                </anchor>
              </controlPr>
            </control>
          </mc:Choice>
        </mc:AlternateContent>
        <mc:AlternateContent xmlns:mc="http://schemas.openxmlformats.org/markup-compatibility/2006">
          <mc:Choice Requires="x14">
            <control shapeId="84104" r:id="rId87" name="Check Box 136">
              <controlPr defaultSize="0" autoFill="0" autoLine="0" autoPict="0" altText="">
                <anchor moveWithCells="1">
                  <from>
                    <xdr:col>5</xdr:col>
                    <xdr:colOff>0</xdr:colOff>
                    <xdr:row>37</xdr:row>
                    <xdr:rowOff>0</xdr:rowOff>
                  </from>
                  <to>
                    <xdr:col>5</xdr:col>
                    <xdr:colOff>219075</xdr:colOff>
                    <xdr:row>38</xdr:row>
                    <xdr:rowOff>0</xdr:rowOff>
                  </to>
                </anchor>
              </controlPr>
            </control>
          </mc:Choice>
        </mc:AlternateContent>
        <mc:AlternateContent xmlns:mc="http://schemas.openxmlformats.org/markup-compatibility/2006">
          <mc:Choice Requires="x14">
            <control shapeId="84105" r:id="rId88" name="Check Box 137">
              <controlPr defaultSize="0" autoFill="0" autoLine="0" autoPict="0" altText="">
                <anchor moveWithCells="1">
                  <from>
                    <xdr:col>6</xdr:col>
                    <xdr:colOff>0</xdr:colOff>
                    <xdr:row>37</xdr:row>
                    <xdr:rowOff>0</xdr:rowOff>
                  </from>
                  <to>
                    <xdr:col>6</xdr:col>
                    <xdr:colOff>219075</xdr:colOff>
                    <xdr:row>38</xdr:row>
                    <xdr:rowOff>0</xdr:rowOff>
                  </to>
                </anchor>
              </controlPr>
            </control>
          </mc:Choice>
        </mc:AlternateContent>
        <mc:AlternateContent xmlns:mc="http://schemas.openxmlformats.org/markup-compatibility/2006">
          <mc:Choice Requires="x14">
            <control shapeId="84106" r:id="rId89" name="Check Box 138">
              <controlPr defaultSize="0" autoFill="0" autoLine="0" autoPict="0" altText="">
                <anchor moveWithCells="1">
                  <from>
                    <xdr:col>1</xdr:col>
                    <xdr:colOff>0</xdr:colOff>
                    <xdr:row>35</xdr:row>
                    <xdr:rowOff>0</xdr:rowOff>
                  </from>
                  <to>
                    <xdr:col>1</xdr:col>
                    <xdr:colOff>219075</xdr:colOff>
                    <xdr:row>36</xdr:row>
                    <xdr:rowOff>0</xdr:rowOff>
                  </to>
                </anchor>
              </controlPr>
            </control>
          </mc:Choice>
        </mc:AlternateContent>
        <mc:AlternateContent xmlns:mc="http://schemas.openxmlformats.org/markup-compatibility/2006">
          <mc:Choice Requires="x14">
            <control shapeId="84107" r:id="rId90" name="Check Box 139">
              <controlPr defaultSize="0" autoFill="0" autoLine="0" autoPict="0" altText="">
                <anchor moveWithCells="1">
                  <from>
                    <xdr:col>2</xdr:col>
                    <xdr:colOff>0</xdr:colOff>
                    <xdr:row>35</xdr:row>
                    <xdr:rowOff>0</xdr:rowOff>
                  </from>
                  <to>
                    <xdr:col>2</xdr:col>
                    <xdr:colOff>219075</xdr:colOff>
                    <xdr:row>36</xdr:row>
                    <xdr:rowOff>0</xdr:rowOff>
                  </to>
                </anchor>
              </controlPr>
            </control>
          </mc:Choice>
        </mc:AlternateContent>
        <mc:AlternateContent xmlns:mc="http://schemas.openxmlformats.org/markup-compatibility/2006">
          <mc:Choice Requires="x14">
            <control shapeId="84108" r:id="rId91" name="Check Box 140">
              <controlPr defaultSize="0" autoFill="0" autoLine="0" autoPict="0" altText="">
                <anchor moveWithCells="1">
                  <from>
                    <xdr:col>3</xdr:col>
                    <xdr:colOff>0</xdr:colOff>
                    <xdr:row>35</xdr:row>
                    <xdr:rowOff>0</xdr:rowOff>
                  </from>
                  <to>
                    <xdr:col>3</xdr:col>
                    <xdr:colOff>219075</xdr:colOff>
                    <xdr:row>36</xdr:row>
                    <xdr:rowOff>0</xdr:rowOff>
                  </to>
                </anchor>
              </controlPr>
            </control>
          </mc:Choice>
        </mc:AlternateContent>
        <mc:AlternateContent xmlns:mc="http://schemas.openxmlformats.org/markup-compatibility/2006">
          <mc:Choice Requires="x14">
            <control shapeId="84109" r:id="rId92" name="Check Box 141">
              <controlPr defaultSize="0" autoFill="0" autoLine="0" autoPict="0" altText="">
                <anchor moveWithCells="1">
                  <from>
                    <xdr:col>4</xdr:col>
                    <xdr:colOff>0</xdr:colOff>
                    <xdr:row>35</xdr:row>
                    <xdr:rowOff>0</xdr:rowOff>
                  </from>
                  <to>
                    <xdr:col>4</xdr:col>
                    <xdr:colOff>219075</xdr:colOff>
                    <xdr:row>36</xdr:row>
                    <xdr:rowOff>0</xdr:rowOff>
                  </to>
                </anchor>
              </controlPr>
            </control>
          </mc:Choice>
        </mc:AlternateContent>
        <mc:AlternateContent xmlns:mc="http://schemas.openxmlformats.org/markup-compatibility/2006">
          <mc:Choice Requires="x14">
            <control shapeId="84110" r:id="rId93" name="Check Box 142">
              <controlPr defaultSize="0" autoFill="0" autoLine="0" autoPict="0" altText="">
                <anchor moveWithCells="1">
                  <from>
                    <xdr:col>5</xdr:col>
                    <xdr:colOff>0</xdr:colOff>
                    <xdr:row>35</xdr:row>
                    <xdr:rowOff>0</xdr:rowOff>
                  </from>
                  <to>
                    <xdr:col>5</xdr:col>
                    <xdr:colOff>219075</xdr:colOff>
                    <xdr:row>36</xdr:row>
                    <xdr:rowOff>0</xdr:rowOff>
                  </to>
                </anchor>
              </controlPr>
            </control>
          </mc:Choice>
        </mc:AlternateContent>
        <mc:AlternateContent xmlns:mc="http://schemas.openxmlformats.org/markup-compatibility/2006">
          <mc:Choice Requires="x14">
            <control shapeId="84111" r:id="rId94" name="Check Box 143">
              <controlPr defaultSize="0" autoFill="0" autoLine="0" autoPict="0" altText="">
                <anchor moveWithCells="1">
                  <from>
                    <xdr:col>6</xdr:col>
                    <xdr:colOff>0</xdr:colOff>
                    <xdr:row>35</xdr:row>
                    <xdr:rowOff>0</xdr:rowOff>
                  </from>
                  <to>
                    <xdr:col>6</xdr:col>
                    <xdr:colOff>219075</xdr:colOff>
                    <xdr:row>36</xdr:row>
                    <xdr:rowOff>0</xdr:rowOff>
                  </to>
                </anchor>
              </controlPr>
            </control>
          </mc:Choice>
        </mc:AlternateContent>
        <mc:AlternateContent xmlns:mc="http://schemas.openxmlformats.org/markup-compatibility/2006">
          <mc:Choice Requires="x14">
            <control shapeId="84112" r:id="rId95" name="Check Box 144">
              <controlPr defaultSize="0" autoFill="0" autoLine="0" autoPict="0" altText="">
                <anchor moveWithCells="1">
                  <from>
                    <xdr:col>1</xdr:col>
                    <xdr:colOff>0</xdr:colOff>
                    <xdr:row>21</xdr:row>
                    <xdr:rowOff>0</xdr:rowOff>
                  </from>
                  <to>
                    <xdr:col>1</xdr:col>
                    <xdr:colOff>219075</xdr:colOff>
                    <xdr:row>22</xdr:row>
                    <xdr:rowOff>0</xdr:rowOff>
                  </to>
                </anchor>
              </controlPr>
            </control>
          </mc:Choice>
        </mc:AlternateContent>
        <mc:AlternateContent xmlns:mc="http://schemas.openxmlformats.org/markup-compatibility/2006">
          <mc:Choice Requires="x14">
            <control shapeId="84113" r:id="rId96" name="Check Box 145">
              <controlPr defaultSize="0" autoFill="0" autoLine="0" autoPict="0" altText="">
                <anchor moveWithCells="1">
                  <from>
                    <xdr:col>2</xdr:col>
                    <xdr:colOff>0</xdr:colOff>
                    <xdr:row>21</xdr:row>
                    <xdr:rowOff>0</xdr:rowOff>
                  </from>
                  <to>
                    <xdr:col>2</xdr:col>
                    <xdr:colOff>219075</xdr:colOff>
                    <xdr:row>22</xdr:row>
                    <xdr:rowOff>0</xdr:rowOff>
                  </to>
                </anchor>
              </controlPr>
            </control>
          </mc:Choice>
        </mc:AlternateContent>
        <mc:AlternateContent xmlns:mc="http://schemas.openxmlformats.org/markup-compatibility/2006">
          <mc:Choice Requires="x14">
            <control shapeId="84114" r:id="rId97" name="Check Box 146">
              <controlPr defaultSize="0" autoFill="0" autoLine="0" autoPict="0" altText="">
                <anchor moveWithCells="1">
                  <from>
                    <xdr:col>3</xdr:col>
                    <xdr:colOff>0</xdr:colOff>
                    <xdr:row>21</xdr:row>
                    <xdr:rowOff>0</xdr:rowOff>
                  </from>
                  <to>
                    <xdr:col>3</xdr:col>
                    <xdr:colOff>219075</xdr:colOff>
                    <xdr:row>22</xdr:row>
                    <xdr:rowOff>0</xdr:rowOff>
                  </to>
                </anchor>
              </controlPr>
            </control>
          </mc:Choice>
        </mc:AlternateContent>
        <mc:AlternateContent xmlns:mc="http://schemas.openxmlformats.org/markup-compatibility/2006">
          <mc:Choice Requires="x14">
            <control shapeId="84115" r:id="rId98" name="Check Box 147">
              <controlPr defaultSize="0" autoFill="0" autoLine="0" autoPict="0" altText="">
                <anchor moveWithCells="1">
                  <from>
                    <xdr:col>4</xdr:col>
                    <xdr:colOff>0</xdr:colOff>
                    <xdr:row>21</xdr:row>
                    <xdr:rowOff>0</xdr:rowOff>
                  </from>
                  <to>
                    <xdr:col>4</xdr:col>
                    <xdr:colOff>219075</xdr:colOff>
                    <xdr:row>22</xdr:row>
                    <xdr:rowOff>0</xdr:rowOff>
                  </to>
                </anchor>
              </controlPr>
            </control>
          </mc:Choice>
        </mc:AlternateContent>
        <mc:AlternateContent xmlns:mc="http://schemas.openxmlformats.org/markup-compatibility/2006">
          <mc:Choice Requires="x14">
            <control shapeId="84116" r:id="rId99" name="Check Box 148">
              <controlPr defaultSize="0" autoFill="0" autoLine="0" autoPict="0" altText="">
                <anchor moveWithCells="1">
                  <from>
                    <xdr:col>5</xdr:col>
                    <xdr:colOff>0</xdr:colOff>
                    <xdr:row>21</xdr:row>
                    <xdr:rowOff>0</xdr:rowOff>
                  </from>
                  <to>
                    <xdr:col>5</xdr:col>
                    <xdr:colOff>219075</xdr:colOff>
                    <xdr:row>22</xdr:row>
                    <xdr:rowOff>0</xdr:rowOff>
                  </to>
                </anchor>
              </controlPr>
            </control>
          </mc:Choice>
        </mc:AlternateContent>
        <mc:AlternateContent xmlns:mc="http://schemas.openxmlformats.org/markup-compatibility/2006">
          <mc:Choice Requires="x14">
            <control shapeId="84117" r:id="rId100" name="Check Box 149">
              <controlPr defaultSize="0" autoFill="0" autoLine="0" autoPict="0" altText="">
                <anchor moveWithCells="1">
                  <from>
                    <xdr:col>6</xdr:col>
                    <xdr:colOff>0</xdr:colOff>
                    <xdr:row>21</xdr:row>
                    <xdr:rowOff>0</xdr:rowOff>
                  </from>
                  <to>
                    <xdr:col>6</xdr:col>
                    <xdr:colOff>219075</xdr:colOff>
                    <xdr:row>22</xdr:row>
                    <xdr:rowOff>0</xdr:rowOff>
                  </to>
                </anchor>
              </controlPr>
            </control>
          </mc:Choice>
        </mc:AlternateContent>
        <mc:AlternateContent xmlns:mc="http://schemas.openxmlformats.org/markup-compatibility/2006">
          <mc:Choice Requires="x14">
            <control shapeId="84118" r:id="rId101" name="Check Box 150">
              <controlPr defaultSize="0" autoFill="0" autoLine="0" autoPict="0" altText="">
                <anchor moveWithCells="1">
                  <from>
                    <xdr:col>1</xdr:col>
                    <xdr:colOff>0</xdr:colOff>
                    <xdr:row>69</xdr:row>
                    <xdr:rowOff>0</xdr:rowOff>
                  </from>
                  <to>
                    <xdr:col>1</xdr:col>
                    <xdr:colOff>219075</xdr:colOff>
                    <xdr:row>70</xdr:row>
                    <xdr:rowOff>0</xdr:rowOff>
                  </to>
                </anchor>
              </controlPr>
            </control>
          </mc:Choice>
        </mc:AlternateContent>
        <mc:AlternateContent xmlns:mc="http://schemas.openxmlformats.org/markup-compatibility/2006">
          <mc:Choice Requires="x14">
            <control shapeId="84119" r:id="rId102" name="Check Box 151">
              <controlPr defaultSize="0" autoFill="0" autoLine="0" autoPict="0" altText="">
                <anchor moveWithCells="1">
                  <from>
                    <xdr:col>2</xdr:col>
                    <xdr:colOff>0</xdr:colOff>
                    <xdr:row>71</xdr:row>
                    <xdr:rowOff>0</xdr:rowOff>
                  </from>
                  <to>
                    <xdr:col>2</xdr:col>
                    <xdr:colOff>219075</xdr:colOff>
                    <xdr:row>72</xdr:row>
                    <xdr:rowOff>0</xdr:rowOff>
                  </to>
                </anchor>
              </controlPr>
            </control>
          </mc:Choice>
        </mc:AlternateContent>
        <mc:AlternateContent xmlns:mc="http://schemas.openxmlformats.org/markup-compatibility/2006">
          <mc:Choice Requires="x14">
            <control shapeId="84120" r:id="rId103" name="Check Box 152">
              <controlPr defaultSize="0" autoFill="0" autoLine="0" autoPict="0" altText="">
                <anchor moveWithCells="1">
                  <from>
                    <xdr:col>3</xdr:col>
                    <xdr:colOff>0</xdr:colOff>
                    <xdr:row>73</xdr:row>
                    <xdr:rowOff>0</xdr:rowOff>
                  </from>
                  <to>
                    <xdr:col>3</xdr:col>
                    <xdr:colOff>219075</xdr:colOff>
                    <xdr:row>74</xdr:row>
                    <xdr:rowOff>0</xdr:rowOff>
                  </to>
                </anchor>
              </controlPr>
            </control>
          </mc:Choice>
        </mc:AlternateContent>
        <mc:AlternateContent xmlns:mc="http://schemas.openxmlformats.org/markup-compatibility/2006">
          <mc:Choice Requires="x14">
            <control shapeId="84121" r:id="rId104" name="Check Box 153">
              <controlPr defaultSize="0" autoFill="0" autoLine="0" autoPict="0" altText="">
                <anchor moveWithCells="1">
                  <from>
                    <xdr:col>4</xdr:col>
                    <xdr:colOff>0</xdr:colOff>
                    <xdr:row>75</xdr:row>
                    <xdr:rowOff>0</xdr:rowOff>
                  </from>
                  <to>
                    <xdr:col>4</xdr:col>
                    <xdr:colOff>219075</xdr:colOff>
                    <xdr:row>76</xdr:row>
                    <xdr:rowOff>0</xdr:rowOff>
                  </to>
                </anchor>
              </controlPr>
            </control>
          </mc:Choice>
        </mc:AlternateContent>
        <mc:AlternateContent xmlns:mc="http://schemas.openxmlformats.org/markup-compatibility/2006">
          <mc:Choice Requires="x14">
            <control shapeId="84122" r:id="rId105" name="Check Box 154">
              <controlPr defaultSize="0" autoFill="0" autoLine="0" autoPict="0" altText="">
                <anchor moveWithCells="1">
                  <from>
                    <xdr:col>5</xdr:col>
                    <xdr:colOff>0</xdr:colOff>
                    <xdr:row>77</xdr:row>
                    <xdr:rowOff>0</xdr:rowOff>
                  </from>
                  <to>
                    <xdr:col>5</xdr:col>
                    <xdr:colOff>219075</xdr:colOff>
                    <xdr:row>78</xdr:row>
                    <xdr:rowOff>0</xdr:rowOff>
                  </to>
                </anchor>
              </controlPr>
            </control>
          </mc:Choice>
        </mc:AlternateContent>
        <mc:AlternateContent xmlns:mc="http://schemas.openxmlformats.org/markup-compatibility/2006">
          <mc:Choice Requires="x14">
            <control shapeId="84123" r:id="rId106" name="Check Box 155">
              <controlPr defaultSize="0" autoFill="0" autoLine="0" autoPict="0" altText="">
                <anchor moveWithCells="1">
                  <from>
                    <xdr:col>6</xdr:col>
                    <xdr:colOff>0</xdr:colOff>
                    <xdr:row>79</xdr:row>
                    <xdr:rowOff>0</xdr:rowOff>
                  </from>
                  <to>
                    <xdr:col>6</xdr:col>
                    <xdr:colOff>219075</xdr:colOff>
                    <xdr:row>80</xdr:row>
                    <xdr:rowOff>0</xdr:rowOff>
                  </to>
                </anchor>
              </controlPr>
            </control>
          </mc:Choice>
        </mc:AlternateContent>
        <mc:AlternateContent xmlns:mc="http://schemas.openxmlformats.org/markup-compatibility/2006">
          <mc:Choice Requires="x14">
            <control shapeId="84124" r:id="rId107" name="Check Box 156">
              <controlPr defaultSize="0" autoFill="0" autoLine="0" autoPict="0" altText="">
                <anchor moveWithCells="1">
                  <from>
                    <xdr:col>1</xdr:col>
                    <xdr:colOff>0</xdr:colOff>
                    <xdr:row>83</xdr:row>
                    <xdr:rowOff>0</xdr:rowOff>
                  </from>
                  <to>
                    <xdr:col>1</xdr:col>
                    <xdr:colOff>219075</xdr:colOff>
                    <xdr:row>84</xdr:row>
                    <xdr:rowOff>0</xdr:rowOff>
                  </to>
                </anchor>
              </controlPr>
            </control>
          </mc:Choice>
        </mc:AlternateContent>
        <mc:AlternateContent xmlns:mc="http://schemas.openxmlformats.org/markup-compatibility/2006">
          <mc:Choice Requires="x14">
            <control shapeId="84125" r:id="rId108" name="Check Box 157">
              <controlPr defaultSize="0" autoFill="0" autoLine="0" autoPict="0" altText="">
                <anchor moveWithCells="1">
                  <from>
                    <xdr:col>2</xdr:col>
                    <xdr:colOff>0</xdr:colOff>
                    <xdr:row>85</xdr:row>
                    <xdr:rowOff>0</xdr:rowOff>
                  </from>
                  <to>
                    <xdr:col>2</xdr:col>
                    <xdr:colOff>219075</xdr:colOff>
                    <xdr:row>86</xdr:row>
                    <xdr:rowOff>0</xdr:rowOff>
                  </to>
                </anchor>
              </controlPr>
            </control>
          </mc:Choice>
        </mc:AlternateContent>
        <mc:AlternateContent xmlns:mc="http://schemas.openxmlformats.org/markup-compatibility/2006">
          <mc:Choice Requires="x14">
            <control shapeId="84126" r:id="rId109" name="Check Box 158">
              <controlPr defaultSize="0" autoFill="0" autoLine="0" autoPict="0" altText="">
                <anchor moveWithCells="1">
                  <from>
                    <xdr:col>3</xdr:col>
                    <xdr:colOff>0</xdr:colOff>
                    <xdr:row>87</xdr:row>
                    <xdr:rowOff>0</xdr:rowOff>
                  </from>
                  <to>
                    <xdr:col>3</xdr:col>
                    <xdr:colOff>219075</xdr:colOff>
                    <xdr:row>88</xdr:row>
                    <xdr:rowOff>0</xdr:rowOff>
                  </to>
                </anchor>
              </controlPr>
            </control>
          </mc:Choice>
        </mc:AlternateContent>
        <mc:AlternateContent xmlns:mc="http://schemas.openxmlformats.org/markup-compatibility/2006">
          <mc:Choice Requires="x14">
            <control shapeId="84127" r:id="rId110" name="Check Box 159">
              <controlPr defaultSize="0" autoFill="0" autoLine="0" autoPict="0" altText="">
                <anchor moveWithCells="1">
                  <from>
                    <xdr:col>4</xdr:col>
                    <xdr:colOff>0</xdr:colOff>
                    <xdr:row>89</xdr:row>
                    <xdr:rowOff>0</xdr:rowOff>
                  </from>
                  <to>
                    <xdr:col>4</xdr:col>
                    <xdr:colOff>219075</xdr:colOff>
                    <xdr:row>90</xdr:row>
                    <xdr:rowOff>0</xdr:rowOff>
                  </to>
                </anchor>
              </controlPr>
            </control>
          </mc:Choice>
        </mc:AlternateContent>
        <mc:AlternateContent xmlns:mc="http://schemas.openxmlformats.org/markup-compatibility/2006">
          <mc:Choice Requires="x14">
            <control shapeId="84128" r:id="rId111" name="Check Box 160">
              <controlPr defaultSize="0" autoFill="0" autoLine="0" autoPict="0" altText="">
                <anchor moveWithCells="1">
                  <from>
                    <xdr:col>5</xdr:col>
                    <xdr:colOff>0</xdr:colOff>
                    <xdr:row>91</xdr:row>
                    <xdr:rowOff>0</xdr:rowOff>
                  </from>
                  <to>
                    <xdr:col>5</xdr:col>
                    <xdr:colOff>219075</xdr:colOff>
                    <xdr:row>92</xdr:row>
                    <xdr:rowOff>0</xdr:rowOff>
                  </to>
                </anchor>
              </controlPr>
            </control>
          </mc:Choice>
        </mc:AlternateContent>
        <mc:AlternateContent xmlns:mc="http://schemas.openxmlformats.org/markup-compatibility/2006">
          <mc:Choice Requires="x14">
            <control shapeId="84129" r:id="rId112" name="Check Box 161">
              <controlPr defaultSize="0" autoFill="0" autoLine="0" autoPict="0" altText="">
                <anchor moveWithCells="1">
                  <from>
                    <xdr:col>6</xdr:col>
                    <xdr:colOff>0</xdr:colOff>
                    <xdr:row>93</xdr:row>
                    <xdr:rowOff>0</xdr:rowOff>
                  </from>
                  <to>
                    <xdr:col>6</xdr:col>
                    <xdr:colOff>219075</xdr:colOff>
                    <xdr:row>94</xdr:row>
                    <xdr:rowOff>0</xdr:rowOff>
                  </to>
                </anchor>
              </controlPr>
            </control>
          </mc:Choice>
        </mc:AlternateContent>
        <mc:AlternateContent xmlns:mc="http://schemas.openxmlformats.org/markup-compatibility/2006">
          <mc:Choice Requires="x14">
            <control shapeId="84130" r:id="rId113" name="Check Box 162">
              <controlPr defaultSize="0" autoFill="0" autoLine="0" autoPict="0" altText="">
                <anchor moveWithCells="1">
                  <from>
                    <xdr:col>1</xdr:col>
                    <xdr:colOff>0</xdr:colOff>
                    <xdr:row>97</xdr:row>
                    <xdr:rowOff>0</xdr:rowOff>
                  </from>
                  <to>
                    <xdr:col>1</xdr:col>
                    <xdr:colOff>219075</xdr:colOff>
                    <xdr:row>98</xdr:row>
                    <xdr:rowOff>0</xdr:rowOff>
                  </to>
                </anchor>
              </controlPr>
            </control>
          </mc:Choice>
        </mc:AlternateContent>
        <mc:AlternateContent xmlns:mc="http://schemas.openxmlformats.org/markup-compatibility/2006">
          <mc:Choice Requires="x14">
            <control shapeId="84131" r:id="rId114" name="Check Box 163">
              <controlPr defaultSize="0" autoFill="0" autoLine="0" autoPict="0" altText="">
                <anchor moveWithCells="1">
                  <from>
                    <xdr:col>2</xdr:col>
                    <xdr:colOff>0</xdr:colOff>
                    <xdr:row>99</xdr:row>
                    <xdr:rowOff>0</xdr:rowOff>
                  </from>
                  <to>
                    <xdr:col>2</xdr:col>
                    <xdr:colOff>219075</xdr:colOff>
                    <xdr:row>100</xdr:row>
                    <xdr:rowOff>0</xdr:rowOff>
                  </to>
                </anchor>
              </controlPr>
            </control>
          </mc:Choice>
        </mc:AlternateContent>
        <mc:AlternateContent xmlns:mc="http://schemas.openxmlformats.org/markup-compatibility/2006">
          <mc:Choice Requires="x14">
            <control shapeId="84132" r:id="rId115" name="Check Box 164">
              <controlPr defaultSize="0" autoFill="0" autoLine="0" autoPict="0" altText="">
                <anchor moveWithCells="1">
                  <from>
                    <xdr:col>3</xdr:col>
                    <xdr:colOff>0</xdr:colOff>
                    <xdr:row>101</xdr:row>
                    <xdr:rowOff>0</xdr:rowOff>
                  </from>
                  <to>
                    <xdr:col>3</xdr:col>
                    <xdr:colOff>219075</xdr:colOff>
                    <xdr:row>102</xdr:row>
                    <xdr:rowOff>0</xdr:rowOff>
                  </to>
                </anchor>
              </controlPr>
            </control>
          </mc:Choice>
        </mc:AlternateContent>
        <mc:AlternateContent xmlns:mc="http://schemas.openxmlformats.org/markup-compatibility/2006">
          <mc:Choice Requires="x14">
            <control shapeId="84133" r:id="rId116" name="Check Box 165">
              <controlPr defaultSize="0" autoFill="0" autoLine="0" autoPict="0" altText="">
                <anchor moveWithCells="1">
                  <from>
                    <xdr:col>4</xdr:col>
                    <xdr:colOff>0</xdr:colOff>
                    <xdr:row>103</xdr:row>
                    <xdr:rowOff>0</xdr:rowOff>
                  </from>
                  <to>
                    <xdr:col>4</xdr:col>
                    <xdr:colOff>219075</xdr:colOff>
                    <xdr:row>104</xdr:row>
                    <xdr:rowOff>0</xdr:rowOff>
                  </to>
                </anchor>
              </controlPr>
            </control>
          </mc:Choice>
        </mc:AlternateContent>
        <mc:AlternateContent xmlns:mc="http://schemas.openxmlformats.org/markup-compatibility/2006">
          <mc:Choice Requires="x14">
            <control shapeId="84134" r:id="rId117" name="Check Box 166">
              <controlPr defaultSize="0" autoFill="0" autoLine="0" autoPict="0" altText="">
                <anchor moveWithCells="1">
                  <from>
                    <xdr:col>5</xdr:col>
                    <xdr:colOff>0</xdr:colOff>
                    <xdr:row>105</xdr:row>
                    <xdr:rowOff>0</xdr:rowOff>
                  </from>
                  <to>
                    <xdr:col>5</xdr:col>
                    <xdr:colOff>219075</xdr:colOff>
                    <xdr:row>106</xdr:row>
                    <xdr:rowOff>0</xdr:rowOff>
                  </to>
                </anchor>
              </controlPr>
            </control>
          </mc:Choice>
        </mc:AlternateContent>
        <mc:AlternateContent xmlns:mc="http://schemas.openxmlformats.org/markup-compatibility/2006">
          <mc:Choice Requires="x14">
            <control shapeId="84135" r:id="rId118" name="Check Box 167">
              <controlPr defaultSize="0" autoFill="0" autoLine="0" autoPict="0" altText="">
                <anchor moveWithCells="1">
                  <from>
                    <xdr:col>6</xdr:col>
                    <xdr:colOff>0</xdr:colOff>
                    <xdr:row>107</xdr:row>
                    <xdr:rowOff>0</xdr:rowOff>
                  </from>
                  <to>
                    <xdr:col>6</xdr:col>
                    <xdr:colOff>219075</xdr:colOff>
                    <xdr:row>108</xdr:row>
                    <xdr:rowOff>0</xdr:rowOff>
                  </to>
                </anchor>
              </controlPr>
            </control>
          </mc:Choice>
        </mc:AlternateContent>
        <mc:AlternateContent xmlns:mc="http://schemas.openxmlformats.org/markup-compatibility/2006">
          <mc:Choice Requires="x14">
            <control shapeId="84136" r:id="rId119" name="Check Box 168">
              <controlPr defaultSize="0" autoFill="0" autoLine="0" autoPict="0" altText="">
                <anchor moveWithCells="1">
                  <from>
                    <xdr:col>1</xdr:col>
                    <xdr:colOff>0</xdr:colOff>
                    <xdr:row>55</xdr:row>
                    <xdr:rowOff>0</xdr:rowOff>
                  </from>
                  <to>
                    <xdr:col>1</xdr:col>
                    <xdr:colOff>219075</xdr:colOff>
                    <xdr:row>56</xdr:row>
                    <xdr:rowOff>0</xdr:rowOff>
                  </to>
                </anchor>
              </controlPr>
            </control>
          </mc:Choice>
        </mc:AlternateContent>
        <mc:AlternateContent xmlns:mc="http://schemas.openxmlformats.org/markup-compatibility/2006">
          <mc:Choice Requires="x14">
            <control shapeId="84137" r:id="rId120" name="Check Box 169">
              <controlPr defaultSize="0" autoFill="0" autoLine="0" autoPict="0" altText="">
                <anchor moveWithCells="1">
                  <from>
                    <xdr:col>2</xdr:col>
                    <xdr:colOff>0</xdr:colOff>
                    <xdr:row>57</xdr:row>
                    <xdr:rowOff>0</xdr:rowOff>
                  </from>
                  <to>
                    <xdr:col>2</xdr:col>
                    <xdr:colOff>219075</xdr:colOff>
                    <xdr:row>58</xdr:row>
                    <xdr:rowOff>0</xdr:rowOff>
                  </to>
                </anchor>
              </controlPr>
            </control>
          </mc:Choice>
        </mc:AlternateContent>
        <mc:AlternateContent xmlns:mc="http://schemas.openxmlformats.org/markup-compatibility/2006">
          <mc:Choice Requires="x14">
            <control shapeId="84138" r:id="rId121" name="Check Box 170">
              <controlPr defaultSize="0" autoFill="0" autoLine="0" autoPict="0" altText="">
                <anchor moveWithCells="1">
                  <from>
                    <xdr:col>4</xdr:col>
                    <xdr:colOff>0</xdr:colOff>
                    <xdr:row>61</xdr:row>
                    <xdr:rowOff>0</xdr:rowOff>
                  </from>
                  <to>
                    <xdr:col>4</xdr:col>
                    <xdr:colOff>219075</xdr:colOff>
                    <xdr:row>62</xdr:row>
                    <xdr:rowOff>0</xdr:rowOff>
                  </to>
                </anchor>
              </controlPr>
            </control>
          </mc:Choice>
        </mc:AlternateContent>
        <mc:AlternateContent xmlns:mc="http://schemas.openxmlformats.org/markup-compatibility/2006">
          <mc:Choice Requires="x14">
            <control shapeId="84139" r:id="rId122" name="Check Box 171">
              <controlPr defaultSize="0" autoFill="0" autoLine="0" autoPict="0" altText="">
                <anchor moveWithCells="1">
                  <from>
                    <xdr:col>5</xdr:col>
                    <xdr:colOff>0</xdr:colOff>
                    <xdr:row>63</xdr:row>
                    <xdr:rowOff>0</xdr:rowOff>
                  </from>
                  <to>
                    <xdr:col>5</xdr:col>
                    <xdr:colOff>219075</xdr:colOff>
                    <xdr:row>64</xdr:row>
                    <xdr:rowOff>0</xdr:rowOff>
                  </to>
                </anchor>
              </controlPr>
            </control>
          </mc:Choice>
        </mc:AlternateContent>
        <mc:AlternateContent xmlns:mc="http://schemas.openxmlformats.org/markup-compatibility/2006">
          <mc:Choice Requires="x14">
            <control shapeId="84140" r:id="rId123" name="Check Box 172">
              <controlPr defaultSize="0" autoFill="0" autoLine="0" autoPict="0" altText="">
                <anchor moveWithCells="1">
                  <from>
                    <xdr:col>6</xdr:col>
                    <xdr:colOff>0</xdr:colOff>
                    <xdr:row>65</xdr:row>
                    <xdr:rowOff>0</xdr:rowOff>
                  </from>
                  <to>
                    <xdr:col>6</xdr:col>
                    <xdr:colOff>219075</xdr:colOff>
                    <xdr:row>66</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16" id="{2D024A74-62E6-4278-8D59-7E8E6A020C78}">
            <xm:f>NOT(Projektgrundlagen!$I$24)</xm:f>
            <x14:dxf>
              <font>
                <strike/>
                <color theme="0" tint="-0.14996795556505021"/>
              </font>
              <fill>
                <patternFill>
                  <bgColor theme="0"/>
                </patternFill>
              </fill>
            </x14:dxf>
          </x14:cfRule>
          <xm:sqref>B21 B23 F78 F92 F106 C114 F120</xm:sqref>
        </x14:conditionalFormatting>
        <x14:conditionalFormatting xmlns:xm="http://schemas.microsoft.com/office/excel/2006/main">
          <x14:cfRule type="expression" priority="184" id="{E9375C98-43A5-453C-A716-7ED7FE2B7B91}">
            <xm:f>NOT(Projektgrundlagen!$I$24)</xm:f>
            <x14:dxf>
              <font>
                <strike/>
                <color theme="0" tint="-0.14996795556505021"/>
              </font>
              <fill>
                <patternFill>
                  <bgColor theme="0"/>
                </patternFill>
              </fill>
            </x14:dxf>
          </x14:cfRule>
          <xm:sqref>B56</xm:sqref>
        </x14:conditionalFormatting>
        <x14:conditionalFormatting xmlns:xm="http://schemas.microsoft.com/office/excel/2006/main">
          <x14:cfRule type="expression" priority="327" id="{956CBCA9-06D2-4A1F-B404-A82FB569F895}">
            <xm:f>NOT(Projektgrundlagen!$I$24)</xm:f>
            <x14:dxf>
              <font>
                <strike/>
                <color theme="0" tint="-0.14996795556505021"/>
              </font>
              <fill>
                <patternFill>
                  <bgColor theme="0"/>
                </patternFill>
              </fill>
            </x14:dxf>
          </x14:cfRule>
          <xm:sqref>B70</xm:sqref>
        </x14:conditionalFormatting>
        <x14:conditionalFormatting xmlns:xm="http://schemas.microsoft.com/office/excel/2006/main">
          <x14:cfRule type="expression" priority="280" id="{5C9EE77E-9A5B-430F-81B8-460BACAC4F95}">
            <xm:f>NOT(Projektgrundlagen!$I$24)</xm:f>
            <x14:dxf>
              <font>
                <strike/>
                <color theme="0" tint="-0.14996795556505021"/>
              </font>
              <fill>
                <patternFill>
                  <bgColor theme="0"/>
                </patternFill>
              </fill>
            </x14:dxf>
          </x14:cfRule>
          <xm:sqref>B84</xm:sqref>
        </x14:conditionalFormatting>
        <x14:conditionalFormatting xmlns:xm="http://schemas.microsoft.com/office/excel/2006/main">
          <x14:cfRule type="expression" priority="233" id="{0CAB1515-C5CC-470C-AE44-746A298AFC5F}">
            <xm:f>NOT(Projektgrundlagen!$I$24)</xm:f>
            <x14:dxf>
              <font>
                <strike/>
                <color theme="0" tint="-0.14996795556505021"/>
              </font>
              <fill>
                <patternFill>
                  <bgColor theme="0"/>
                </patternFill>
              </fill>
            </x14:dxf>
          </x14:cfRule>
          <xm:sqref>B98</xm:sqref>
        </x14:conditionalFormatting>
        <x14:conditionalFormatting xmlns:xm="http://schemas.microsoft.com/office/excel/2006/main">
          <x14:cfRule type="expression" priority="584" id="{9F7C626B-2E49-46CD-9497-B1A3EBBEC1A7}">
            <xm:f>NOT(Projektgrundlagen!$I$24)</xm:f>
            <x14:dxf>
              <font>
                <strike/>
                <color theme="0" tint="-0.14996795556505021"/>
              </font>
              <fill>
                <patternFill>
                  <bgColor theme="0"/>
                </patternFill>
              </fill>
            </x14:dxf>
          </x14:cfRule>
          <xm:sqref>B112</xm:sqref>
        </x14:conditionalFormatting>
        <x14:conditionalFormatting xmlns:xm="http://schemas.microsoft.com/office/excel/2006/main">
          <x14:cfRule type="expression" priority="148" id="{B150F37C-0DFE-491F-8795-1BF064B89EF1}">
            <xm:f>NOT(Projektgrundlagen!$I$24)</xm:f>
            <x14:dxf>
              <font>
                <strike/>
                <color theme="0" tint="-0.14996795556505021"/>
              </font>
              <fill>
                <patternFill>
                  <bgColor theme="0"/>
                </patternFill>
              </fill>
            </x14:dxf>
          </x14:cfRule>
          <xm:sqref>B16:H16</xm:sqref>
        </x14:conditionalFormatting>
        <x14:conditionalFormatting xmlns:xm="http://schemas.microsoft.com/office/excel/2006/main">
          <x14:cfRule type="expression" priority="334" id="{6FFAED0A-9489-459A-8C8C-6A8FA2A74050}">
            <xm:f>NOT(Projektgrundlagen!$I$24)</xm:f>
            <x14:dxf>
              <font>
                <strike/>
                <color theme="0" tint="-0.14996795556505021"/>
              </font>
              <fill>
                <patternFill>
                  <bgColor theme="0"/>
                </patternFill>
              </fill>
            </x14:dxf>
          </x14:cfRule>
          <xm:sqref>B22:H22</xm:sqref>
        </x14:conditionalFormatting>
        <x14:conditionalFormatting xmlns:xm="http://schemas.microsoft.com/office/excel/2006/main">
          <x14:cfRule type="expression" priority="489" id="{02FF0908-E44E-4166-BA1E-B9CE741ED7F5}">
            <xm:f>NOT(Projektgrundlagen!$I$24)</xm:f>
            <x14:dxf>
              <font>
                <strike/>
                <color theme="0" tint="-0.14996795556505021"/>
              </font>
              <fill>
                <patternFill>
                  <bgColor theme="0"/>
                </patternFill>
              </fill>
            </x14:dxf>
          </x14:cfRule>
          <xm:sqref>B24:H24</xm:sqref>
        </x14:conditionalFormatting>
        <x14:conditionalFormatting xmlns:xm="http://schemas.microsoft.com/office/excel/2006/main">
          <x14:cfRule type="expression" priority="488" id="{8969FC56-3727-4B74-9B5B-F07CEB05AB77}">
            <xm:f>NOT(Projektgrundlagen!$I$24)</xm:f>
            <x14:dxf>
              <font>
                <strike/>
                <color theme="0" tint="-0.14996795556505021"/>
              </font>
              <fill>
                <patternFill>
                  <bgColor theme="0"/>
                </patternFill>
              </fill>
            </x14:dxf>
          </x14:cfRule>
          <xm:sqref>B26:H26</xm:sqref>
        </x14:conditionalFormatting>
        <x14:conditionalFormatting xmlns:xm="http://schemas.microsoft.com/office/excel/2006/main">
          <x14:cfRule type="expression" priority="487" id="{B818A4F0-F235-4103-9E42-868678A2556B}">
            <xm:f>NOT(Projektgrundlagen!$I$24)</xm:f>
            <x14:dxf>
              <font>
                <strike/>
                <color theme="0" tint="-0.14996795556505021"/>
              </font>
              <fill>
                <patternFill>
                  <bgColor theme="0"/>
                </patternFill>
              </fill>
            </x14:dxf>
          </x14:cfRule>
          <xm:sqref>B28:H28</xm:sqref>
        </x14:conditionalFormatting>
        <x14:conditionalFormatting xmlns:xm="http://schemas.microsoft.com/office/excel/2006/main">
          <x14:cfRule type="expression" priority="486" id="{87C056B0-AC90-48B0-87EC-52D30248B528}">
            <xm:f>NOT(Projektgrundlagen!$I$24)</xm:f>
            <x14:dxf>
              <font>
                <strike/>
                <color theme="0" tint="-0.14996795556505021"/>
              </font>
              <fill>
                <patternFill>
                  <bgColor theme="0"/>
                </patternFill>
              </fill>
            </x14:dxf>
          </x14:cfRule>
          <xm:sqref>B30:H30</xm:sqref>
        </x14:conditionalFormatting>
        <x14:conditionalFormatting xmlns:xm="http://schemas.microsoft.com/office/excel/2006/main">
          <x14:cfRule type="expression" priority="402" id="{F58B7487-F66A-4046-9ABA-1004874AD06D}">
            <xm:f>NOT(Projektgrundlagen!$I$24)</xm:f>
            <x14:dxf>
              <font>
                <strike/>
                <color theme="0" tint="-0.14996795556505021"/>
              </font>
              <fill>
                <patternFill>
                  <bgColor theme="0"/>
                </patternFill>
              </fill>
            </x14:dxf>
          </x14:cfRule>
          <xm:sqref>B36:H36</xm:sqref>
        </x14:conditionalFormatting>
        <x14:conditionalFormatting xmlns:xm="http://schemas.microsoft.com/office/excel/2006/main">
          <x14:cfRule type="expression" priority="419" id="{D5F5BE60-8DCF-4D6E-9DB3-02D6004833A3}">
            <xm:f>NOT(Projektgrundlagen!$I$24)</xm:f>
            <x14:dxf>
              <font>
                <strike/>
                <color theme="0" tint="-0.14996795556505021"/>
              </font>
              <fill>
                <patternFill>
                  <bgColor theme="0"/>
                </patternFill>
              </fill>
            </x14:dxf>
          </x14:cfRule>
          <xm:sqref>B38:H38</xm:sqref>
        </x14:conditionalFormatting>
        <x14:conditionalFormatting xmlns:xm="http://schemas.microsoft.com/office/excel/2006/main">
          <x14:cfRule type="expression" priority="439" id="{EC92B05B-0B22-4BB0-A185-BD10E14B6033}">
            <xm:f>NOT(Projektgrundlagen!$I$24)</xm:f>
            <x14:dxf>
              <font>
                <strike/>
                <color theme="0" tint="-0.14996795556505021"/>
              </font>
              <fill>
                <patternFill>
                  <bgColor theme="0"/>
                </patternFill>
              </fill>
            </x14:dxf>
          </x14:cfRule>
          <xm:sqref>B40:H40</xm:sqref>
        </x14:conditionalFormatting>
        <x14:conditionalFormatting xmlns:xm="http://schemas.microsoft.com/office/excel/2006/main">
          <x14:cfRule type="expression" priority="458" id="{73D7FB11-D1CB-45DA-AD8E-0CE31C605804}">
            <xm:f>NOT(Projektgrundlagen!$I$24)</xm:f>
            <x14:dxf>
              <font>
                <strike/>
                <color theme="0" tint="-0.14996795556505021"/>
              </font>
              <fill>
                <patternFill>
                  <bgColor theme="0"/>
                </patternFill>
              </fill>
            </x14:dxf>
          </x14:cfRule>
          <xm:sqref>B42:H42</xm:sqref>
        </x14:conditionalFormatting>
        <x14:conditionalFormatting xmlns:xm="http://schemas.microsoft.com/office/excel/2006/main">
          <x14:cfRule type="expression" priority="996" id="{40020AAA-480C-4F7B-8F9D-B771D21715F5}">
            <xm:f>NOT(Projektgrundlagen!$I$24)</xm:f>
            <x14:dxf>
              <font>
                <strike/>
                <color theme="0" tint="-0.14996795556505021"/>
              </font>
              <fill>
                <patternFill>
                  <bgColor theme="0"/>
                </patternFill>
              </fill>
            </x14:dxf>
          </x14:cfRule>
          <xm:sqref>B18:I18</xm:sqref>
        </x14:conditionalFormatting>
        <x14:conditionalFormatting xmlns:xm="http://schemas.microsoft.com/office/excel/2006/main">
          <x14:cfRule type="expression" priority="938" id="{FC17E776-DA05-4E63-ABC6-112AAF124FA6}">
            <xm:f>NOT(Projektgrundlagen!$I$24)</xm:f>
            <x14:dxf>
              <font>
                <strike/>
                <color theme="0" tint="-0.14996795556505021"/>
              </font>
              <fill>
                <patternFill>
                  <bgColor theme="0"/>
                </patternFill>
              </fill>
            </x14:dxf>
          </x14:cfRule>
          <xm:sqref>B20:I20</xm:sqref>
        </x14:conditionalFormatting>
        <x14:conditionalFormatting xmlns:xm="http://schemas.microsoft.com/office/excel/2006/main">
          <x14:cfRule type="expression" priority="833" id="{CDD41223-CFC7-4122-A51B-BA17A7F7FC85}">
            <xm:f>NOT(Projektgrundlagen!$I$24)</xm:f>
            <x14:dxf>
              <font>
                <strike/>
                <color theme="0" tint="-0.14996795556505021"/>
              </font>
              <fill>
                <patternFill>
                  <bgColor theme="0"/>
                </patternFill>
              </fill>
            </x14:dxf>
          </x14:cfRule>
          <xm:sqref>B32:I32</xm:sqref>
        </x14:conditionalFormatting>
        <x14:conditionalFormatting xmlns:xm="http://schemas.microsoft.com/office/excel/2006/main">
          <x14:cfRule type="expression" priority="948" id="{99331F9E-B82F-43EE-A94B-8B4B0EB3D785}">
            <xm:f>NOT(Projektgrundlagen!$I$24)</xm:f>
            <x14:dxf>
              <font>
                <strike/>
                <color theme="0" tint="-0.14996795556505021"/>
              </font>
              <fill>
                <patternFill>
                  <bgColor theme="0"/>
                </patternFill>
              </fill>
            </x14:dxf>
          </x14:cfRule>
          <xm:sqref>B34:I34</xm:sqref>
        </x14:conditionalFormatting>
        <x14:conditionalFormatting xmlns:xm="http://schemas.microsoft.com/office/excel/2006/main">
          <x14:cfRule type="expression" priority="185" id="{CDDB9DAB-6349-4F48-B7E6-DF5F0D427D14}">
            <xm:f>NOT(Projektgrundlagen!$I$24)</xm:f>
            <x14:dxf>
              <font>
                <strike/>
                <color theme="0" tint="-0.14996795556505021"/>
              </font>
              <fill>
                <patternFill>
                  <bgColor theme="0"/>
                </patternFill>
              </fill>
            </x14:dxf>
          </x14:cfRule>
          <xm:sqref>C58</xm:sqref>
        </x14:conditionalFormatting>
        <x14:conditionalFormatting xmlns:xm="http://schemas.microsoft.com/office/excel/2006/main">
          <x14:cfRule type="expression" priority="328" id="{8EB5969D-796D-463F-B60F-06A97B2039B4}">
            <xm:f>NOT(Projektgrundlagen!$I$24)</xm:f>
            <x14:dxf>
              <font>
                <strike/>
                <color theme="0" tint="-0.14996795556505021"/>
              </font>
              <fill>
                <patternFill>
                  <bgColor theme="0"/>
                </patternFill>
              </fill>
            </x14:dxf>
          </x14:cfRule>
          <xm:sqref>C72</xm:sqref>
        </x14:conditionalFormatting>
        <x14:conditionalFormatting xmlns:xm="http://schemas.microsoft.com/office/excel/2006/main">
          <x14:cfRule type="expression" priority="281" id="{BC3CF56A-6D38-4D74-9C57-5B5F53EFBABA}">
            <xm:f>NOT(Projektgrundlagen!$I$24)</xm:f>
            <x14:dxf>
              <font>
                <strike/>
                <color theme="0" tint="-0.14996795556505021"/>
              </font>
              <fill>
                <patternFill>
                  <bgColor theme="0"/>
                </patternFill>
              </fill>
            </x14:dxf>
          </x14:cfRule>
          <xm:sqref>C86</xm:sqref>
        </x14:conditionalFormatting>
        <x14:conditionalFormatting xmlns:xm="http://schemas.microsoft.com/office/excel/2006/main">
          <x14:cfRule type="expression" priority="234" id="{ABB0FCEE-C74D-407B-93CC-A6F9CB34315B}">
            <xm:f>NOT(Projektgrundlagen!$I$24)</xm:f>
            <x14:dxf>
              <font>
                <strike/>
                <color theme="0" tint="-0.14996795556505021"/>
              </font>
              <fill>
                <patternFill>
                  <bgColor theme="0"/>
                </patternFill>
              </fill>
            </x14:dxf>
          </x14:cfRule>
          <xm:sqref>C100</xm:sqref>
        </x14:conditionalFormatting>
        <x14:conditionalFormatting xmlns:xm="http://schemas.microsoft.com/office/excel/2006/main">
          <x14:cfRule type="expression" priority="271" id="{8C8FCD1C-CDB7-4243-8D3F-945EEDFE6BDB}">
            <xm:f>NOT(Projektgrundlagen!$I$21)</xm:f>
            <x14:dxf>
              <font>
                <strike/>
                <color theme="0" tint="-0.14996795556505021"/>
              </font>
              <fill>
                <patternFill>
                  <bgColor theme="0"/>
                </patternFill>
              </fill>
            </x14:dxf>
          </x14:cfRule>
          <xm:sqref>C85:G85</xm:sqref>
        </x14:conditionalFormatting>
        <x14:conditionalFormatting xmlns:xm="http://schemas.microsoft.com/office/excel/2006/main">
          <x14:cfRule type="expression" priority="575" id="{AB8BB07E-CCCA-4741-99B6-CD33C312D217}">
            <xm:f>NOT(Projektgrundlagen!$I$21)</xm:f>
            <x14:dxf>
              <font>
                <strike/>
                <color theme="0" tint="-0.14996795556505021"/>
              </font>
              <fill>
                <patternFill>
                  <bgColor theme="0"/>
                </patternFill>
              </fill>
            </x14:dxf>
          </x14:cfRule>
          <xm:sqref>C113:G113</xm:sqref>
        </x14:conditionalFormatting>
        <x14:conditionalFormatting xmlns:xm="http://schemas.microsoft.com/office/excel/2006/main">
          <x14:cfRule type="expression" priority="178" id="{732AFE0D-7536-46F2-B95A-D4631CF05401}">
            <xm:f>NOT(Projektgrundlagen!$I$21)</xm:f>
            <x14:dxf>
              <font>
                <strike/>
                <color theme="0" tint="-0.14996795556505021"/>
              </font>
              <fill>
                <patternFill>
                  <bgColor theme="0"/>
                </patternFill>
              </fill>
            </x14:dxf>
          </x14:cfRule>
          <xm:sqref>C57:H57</xm:sqref>
        </x14:conditionalFormatting>
        <x14:conditionalFormatting xmlns:xm="http://schemas.microsoft.com/office/excel/2006/main">
          <x14:cfRule type="expression" priority="318" id="{A7175BFF-42C0-43F6-A310-94751817A8B8}">
            <xm:f>NOT(Projektgrundlagen!$I$21)</xm:f>
            <x14:dxf>
              <font>
                <strike/>
                <color theme="0" tint="-0.14996795556505021"/>
              </font>
              <fill>
                <patternFill>
                  <bgColor theme="0"/>
                </patternFill>
              </fill>
            </x14:dxf>
          </x14:cfRule>
          <xm:sqref>C71:H71</xm:sqref>
        </x14:conditionalFormatting>
        <x14:conditionalFormatting xmlns:xm="http://schemas.microsoft.com/office/excel/2006/main">
          <x14:cfRule type="expression" priority="224" id="{EAAE2947-E45D-4C7F-8C64-C9707A4A809E}">
            <xm:f>NOT(Projektgrundlagen!$I$21)</xm:f>
            <x14:dxf>
              <font>
                <strike/>
                <color theme="0" tint="-0.14996795556505021"/>
              </font>
              <fill>
                <patternFill>
                  <bgColor theme="0"/>
                </patternFill>
              </fill>
            </x14:dxf>
          </x14:cfRule>
          <xm:sqref>C99:H99</xm:sqref>
        </x14:conditionalFormatting>
        <x14:conditionalFormatting xmlns:xm="http://schemas.microsoft.com/office/excel/2006/main">
          <x14:cfRule type="expression" priority="928" id="{02AEFD79-BC78-4154-BC03-E0342FDEC627}">
            <xm:f>NOT(Projektgrundlagen!$I$24)</xm:f>
            <x14:dxf>
              <font>
                <strike/>
                <color theme="0" tint="-0.14996795556505021"/>
              </font>
              <fill>
                <patternFill>
                  <bgColor theme="0"/>
                </patternFill>
              </fill>
            </x14:dxf>
          </x14:cfRule>
          <xm:sqref>D60</xm:sqref>
        </x14:conditionalFormatting>
        <x14:conditionalFormatting xmlns:xm="http://schemas.microsoft.com/office/excel/2006/main">
          <x14:cfRule type="expression" priority="325" id="{C7C6C3B1-A005-4A03-B365-0095C567F09A}">
            <xm:f>NOT(Projektgrundlagen!$I$24)</xm:f>
            <x14:dxf>
              <font>
                <strike/>
                <color theme="0" tint="-0.14996795556505021"/>
              </font>
              <fill>
                <patternFill>
                  <bgColor theme="0"/>
                </patternFill>
              </fill>
            </x14:dxf>
          </x14:cfRule>
          <xm:sqref>D74</xm:sqref>
        </x14:conditionalFormatting>
        <x14:conditionalFormatting xmlns:xm="http://schemas.microsoft.com/office/excel/2006/main">
          <x14:cfRule type="expression" priority="278" id="{F013B9C2-A626-4AE7-B212-0602B036CB9C}">
            <xm:f>NOT(Projektgrundlagen!$I$24)</xm:f>
            <x14:dxf>
              <font>
                <strike/>
                <color theme="0" tint="-0.14996795556505021"/>
              </font>
              <fill>
                <patternFill>
                  <bgColor theme="0"/>
                </patternFill>
              </fill>
            </x14:dxf>
          </x14:cfRule>
          <xm:sqref>D88</xm:sqref>
        </x14:conditionalFormatting>
        <x14:conditionalFormatting xmlns:xm="http://schemas.microsoft.com/office/excel/2006/main">
          <x14:cfRule type="expression" priority="231" id="{46E85270-9805-4A6C-8BFA-1BBBBB5A96A2}">
            <xm:f>NOT(Projektgrundlagen!$I$24)</xm:f>
            <x14:dxf>
              <font>
                <strike/>
                <color theme="0" tint="-0.14996795556505021"/>
              </font>
              <fill>
                <patternFill>
                  <bgColor theme="0"/>
                </patternFill>
              </fill>
            </x14:dxf>
          </x14:cfRule>
          <xm:sqref>D102</xm:sqref>
        </x14:conditionalFormatting>
        <x14:conditionalFormatting xmlns:xm="http://schemas.microsoft.com/office/excel/2006/main">
          <x14:cfRule type="expression" priority="582" id="{9323EBE6-05E9-4BF0-8F0C-86FA645F2AC5}">
            <xm:f>NOT(Projektgrundlagen!$I$24)</xm:f>
            <x14:dxf>
              <font>
                <strike/>
                <color theme="0" tint="-0.14996795556505021"/>
              </font>
              <fill>
                <patternFill>
                  <bgColor theme="0"/>
                </patternFill>
              </fill>
            </x14:dxf>
          </x14:cfRule>
          <xm:sqref>D116</xm:sqref>
        </x14:conditionalFormatting>
        <x14:conditionalFormatting xmlns:xm="http://schemas.microsoft.com/office/excel/2006/main">
          <x14:cfRule type="expression" priority="169" id="{A5451013-C9FA-4A0A-9B0B-3904C3406AD9}">
            <xm:f>NOT(Projektgrundlagen!$I$24)</xm:f>
            <x14:dxf>
              <font>
                <strike/>
                <color theme="0" tint="-0.14996795556505021"/>
              </font>
              <fill>
                <patternFill>
                  <bgColor theme="0"/>
                </patternFill>
              </fill>
            </x14:dxf>
          </x14:cfRule>
          <xm:sqref>E62</xm:sqref>
        </x14:conditionalFormatting>
        <x14:conditionalFormatting xmlns:xm="http://schemas.microsoft.com/office/excel/2006/main">
          <x14:cfRule type="expression" priority="306" id="{ABA2CB68-3050-48CF-90B4-3F75161DE97A}">
            <xm:f>NOT(Projektgrundlagen!$I$24)</xm:f>
            <x14:dxf>
              <font>
                <strike/>
                <color theme="0" tint="-0.14996795556505021"/>
              </font>
              <fill>
                <patternFill>
                  <bgColor theme="0"/>
                </patternFill>
              </fill>
            </x14:dxf>
          </x14:cfRule>
          <xm:sqref>E76</xm:sqref>
        </x14:conditionalFormatting>
        <x14:conditionalFormatting xmlns:xm="http://schemas.microsoft.com/office/excel/2006/main">
          <x14:cfRule type="expression" priority="259" id="{D0E5584D-38BB-48EF-B2CC-38FCC8F5B68C}">
            <xm:f>NOT(Projektgrundlagen!$I$24)</xm:f>
            <x14:dxf>
              <font>
                <strike/>
                <color theme="0" tint="-0.14996795556505021"/>
              </font>
              <fill>
                <patternFill>
                  <bgColor theme="0"/>
                </patternFill>
              </fill>
            </x14:dxf>
          </x14:cfRule>
          <xm:sqref>E90</xm:sqref>
        </x14:conditionalFormatting>
        <x14:conditionalFormatting xmlns:xm="http://schemas.microsoft.com/office/excel/2006/main">
          <x14:cfRule type="expression" priority="212" id="{B2587AA9-1F5A-48BC-BEF2-1AF4223CD635}">
            <xm:f>NOT(Projektgrundlagen!$I$24)</xm:f>
            <x14:dxf>
              <font>
                <strike/>
                <color theme="0" tint="-0.14996795556505021"/>
              </font>
              <fill>
                <patternFill>
                  <bgColor theme="0"/>
                </patternFill>
              </fill>
            </x14:dxf>
          </x14:cfRule>
          <xm:sqref>E104</xm:sqref>
        </x14:conditionalFormatting>
        <x14:conditionalFormatting xmlns:xm="http://schemas.microsoft.com/office/excel/2006/main">
          <x14:cfRule type="expression" priority="563" id="{51C9C617-14EF-4812-9589-7845524195AB}">
            <xm:f>NOT(Projektgrundlagen!$I$24)</xm:f>
            <x14:dxf>
              <font>
                <strike/>
                <color theme="0" tint="-0.14996795556505021"/>
              </font>
              <fill>
                <patternFill>
                  <bgColor theme="0"/>
                </patternFill>
              </fill>
            </x14:dxf>
          </x14:cfRule>
          <xm:sqref>E118</xm:sqref>
        </x14:conditionalFormatting>
        <x14:conditionalFormatting xmlns:xm="http://schemas.microsoft.com/office/excel/2006/main">
          <x14:cfRule type="expression" priority="170" id="{6D9C3BEC-E03C-47F2-B594-0EB6407C6A32}">
            <xm:f>NOT(Projektgrundlagen!$I$24)</xm:f>
            <x14:dxf>
              <font>
                <strike/>
                <color theme="0" tint="-0.14996795556505021"/>
              </font>
              <fill>
                <patternFill>
                  <bgColor theme="0"/>
                </patternFill>
              </fill>
            </x14:dxf>
          </x14:cfRule>
          <xm:sqref>F64</xm:sqref>
        </x14:conditionalFormatting>
        <x14:conditionalFormatting xmlns:xm="http://schemas.microsoft.com/office/excel/2006/main">
          <x14:cfRule type="expression" priority="156" id="{532186C1-23B8-4584-9CB2-BD818E856B0D}">
            <xm:f>NOT(Projektgrundlagen!$I$24)</xm:f>
            <x14:dxf>
              <font>
                <strike/>
                <color theme="0" tint="-0.14996795556505021"/>
              </font>
              <fill>
                <patternFill>
                  <bgColor theme="0"/>
                </patternFill>
              </fill>
            </x14:dxf>
          </x14:cfRule>
          <xm:sqref>G66</xm:sqref>
        </x14:conditionalFormatting>
        <x14:conditionalFormatting xmlns:xm="http://schemas.microsoft.com/office/excel/2006/main">
          <x14:cfRule type="expression" priority="293" id="{9277E236-4CFF-4177-9DB2-9C2EB4AB4061}">
            <xm:f>NOT(Projektgrundlagen!$I$24)</xm:f>
            <x14:dxf>
              <font>
                <strike/>
                <color theme="0" tint="-0.14996795556505021"/>
              </font>
              <fill>
                <patternFill>
                  <bgColor theme="0"/>
                </patternFill>
              </fill>
            </x14:dxf>
          </x14:cfRule>
          <xm:sqref>G80</xm:sqref>
        </x14:conditionalFormatting>
        <x14:conditionalFormatting xmlns:xm="http://schemas.microsoft.com/office/excel/2006/main">
          <x14:cfRule type="expression" priority="246" id="{FF1889AE-8CE2-4AF9-B67E-02BFC99371EF}">
            <xm:f>NOT(Projektgrundlagen!$I$24)</xm:f>
            <x14:dxf>
              <font>
                <strike/>
                <color theme="0" tint="-0.14996795556505021"/>
              </font>
              <fill>
                <patternFill>
                  <bgColor theme="0"/>
                </patternFill>
              </fill>
            </x14:dxf>
          </x14:cfRule>
          <xm:sqref>G94</xm:sqref>
        </x14:conditionalFormatting>
        <x14:conditionalFormatting xmlns:xm="http://schemas.microsoft.com/office/excel/2006/main">
          <x14:cfRule type="expression" priority="199" id="{B04B5D66-5E8B-4168-A755-27104DDF69BB}">
            <xm:f>NOT(Projektgrundlagen!$I$24)</xm:f>
            <x14:dxf>
              <font>
                <strike/>
                <color theme="0" tint="-0.14996795556505021"/>
              </font>
              <fill>
                <patternFill>
                  <bgColor theme="0"/>
                </patternFill>
              </fill>
            </x14:dxf>
          </x14:cfRule>
          <xm:sqref>G108</xm:sqref>
        </x14:conditionalFormatting>
        <x14:conditionalFormatting xmlns:xm="http://schemas.microsoft.com/office/excel/2006/main">
          <x14:cfRule type="expression" priority="550" id="{BA24D6E9-63C3-4BD8-9365-979C1EA0ADCD}">
            <xm:f>NOT(Projektgrundlagen!$I$24)</xm:f>
            <x14:dxf>
              <font>
                <strike/>
                <color theme="0" tint="-0.14996795556505021"/>
              </font>
              <fill>
                <patternFill>
                  <bgColor theme="0"/>
                </patternFill>
              </fill>
            </x14:dxf>
          </x14:cfRule>
          <xm:sqref>G122</xm:sqref>
        </x14:conditionalFormatting>
        <x14:conditionalFormatting xmlns:xm="http://schemas.microsoft.com/office/excel/2006/main">
          <x14:cfRule type="expression" priority="924" id="{3F14830C-2727-496E-9B23-FC9FAAE3C83F}">
            <xm:f>NOT(Projektgrundlagen!$I$24)</xm:f>
            <x14:dxf>
              <font>
                <strike/>
                <color theme="0" tint="-0.14996795556505021"/>
              </font>
              <fill>
                <patternFill>
                  <bgColor theme="0"/>
                </patternFill>
              </fill>
            </x14:dxf>
          </x14:cfRule>
          <xm:sqref>H54</xm:sqref>
        </x14:conditionalFormatting>
        <x14:conditionalFormatting xmlns:xm="http://schemas.microsoft.com/office/excel/2006/main">
          <x14:cfRule type="expression" priority="155" id="{0C147652-7E50-493A-A550-0C50A5AF4463}">
            <xm:f>NOT(Projektgrundlagen!$I$21)</xm:f>
            <x14:dxf>
              <font>
                <strike/>
                <color theme="0" tint="-0.14996795556505021"/>
              </font>
              <fill>
                <patternFill>
                  <bgColor theme="0"/>
                </patternFill>
              </fill>
            </x14:dxf>
          </x14:cfRule>
          <xm:sqref>H66</xm:sqref>
        </x14:conditionalFormatting>
        <x14:conditionalFormatting xmlns:xm="http://schemas.microsoft.com/office/excel/2006/main">
          <x14:cfRule type="expression" priority="285" id="{A535A7CA-CB5C-4B1E-A8A8-81B32FC60ADD}">
            <xm:f>NOT(Projektgrundlagen!$I$24)</xm:f>
            <x14:dxf>
              <font>
                <strike/>
                <color theme="0" tint="-0.14996795556505021"/>
              </font>
              <fill>
                <patternFill>
                  <bgColor theme="0"/>
                </patternFill>
              </fill>
            </x14:dxf>
          </x14:cfRule>
          <xm:sqref>H68</xm:sqref>
        </x14:conditionalFormatting>
        <x14:conditionalFormatting xmlns:xm="http://schemas.microsoft.com/office/excel/2006/main">
          <x14:cfRule type="expression" priority="238" id="{4A76AB64-ADBB-4C4A-A81A-243D3540D9AC}">
            <xm:f>NOT(Projektgrundlagen!$I$24)</xm:f>
            <x14:dxf>
              <font>
                <strike/>
                <color theme="0" tint="-0.14996795556505021"/>
              </font>
              <fill>
                <patternFill>
                  <bgColor theme="0"/>
                </patternFill>
              </fill>
            </x14:dxf>
          </x14:cfRule>
          <xm:sqref>H82</xm:sqref>
        </x14:conditionalFormatting>
        <x14:conditionalFormatting xmlns:xm="http://schemas.microsoft.com/office/excel/2006/main">
          <x14:cfRule type="expression" priority="191" id="{6B50DE2E-5BCF-480B-86E6-F4262E08324D}">
            <xm:f>NOT(Projektgrundlagen!$I$24)</xm:f>
            <x14:dxf>
              <font>
                <strike/>
                <color theme="0" tint="-0.14996795556505021"/>
              </font>
              <fill>
                <patternFill>
                  <bgColor theme="0"/>
                </patternFill>
              </fill>
            </x14:dxf>
          </x14:cfRule>
          <xm:sqref>H96</xm:sqref>
        </x14:conditionalFormatting>
        <x14:conditionalFormatting xmlns:xm="http://schemas.microsoft.com/office/excel/2006/main">
          <x14:cfRule type="expression" priority="377" id="{84E12E6C-5113-4672-97DE-1A515B5522CF}">
            <xm:f>NOT(Projektgrundlagen!$I$24)</xm:f>
            <x14:dxf>
              <font>
                <strike/>
                <color theme="0" tint="-0.14996795556505021"/>
              </font>
              <fill>
                <patternFill>
                  <bgColor theme="0"/>
                </patternFill>
              </fill>
            </x14:dxf>
          </x14:cfRule>
          <xm:sqref>H110</xm:sqref>
        </x14:conditionalFormatting>
        <x14:conditionalFormatting xmlns:xm="http://schemas.microsoft.com/office/excel/2006/main">
          <x14:cfRule type="expression" priority="372" id="{7AE82AC7-5F93-44F4-8DFC-12FFC40109C9}">
            <xm:f>NOT(Projektgrundlagen!$I$24)</xm:f>
            <x14:dxf>
              <font>
                <strike/>
                <color theme="0" tint="-0.14996795556505021"/>
              </font>
              <fill>
                <patternFill>
                  <bgColor theme="0"/>
                </patternFill>
              </fill>
            </x14:dxf>
          </x14:cfRule>
          <xm:sqref>I16:I17</xm:sqref>
        </x14:conditionalFormatting>
        <x14:conditionalFormatting xmlns:xm="http://schemas.microsoft.com/office/excel/2006/main">
          <x14:cfRule type="expression" priority="373" id="{011E6FA0-21DE-436B-BCD5-3DFEBD7BA549}">
            <xm:f>NOT(Projektgrundlagen!$I$24)</xm:f>
            <x14:dxf>
              <font>
                <strike/>
                <color theme="0" tint="-0.14996795556505021"/>
              </font>
              <fill>
                <patternFill>
                  <bgColor theme="0"/>
                </patternFill>
              </fill>
            </x14:dxf>
          </x14:cfRule>
          <xm:sqref>I19</xm:sqref>
        </x14:conditionalFormatting>
        <x14:conditionalFormatting xmlns:xm="http://schemas.microsoft.com/office/excel/2006/main">
          <x14:cfRule type="expression" priority="333" id="{1BEC185F-5802-4A30-BD41-330E0F21FAD2}">
            <xm:f>NOT(Projektgrundlagen!$I$24)</xm:f>
            <x14:dxf>
              <font>
                <strike/>
                <color theme="0" tint="-0.14996795556505021"/>
              </font>
              <fill>
                <patternFill>
                  <bgColor theme="0"/>
                </patternFill>
              </fill>
            </x14:dxf>
          </x14:cfRule>
          <xm:sqref>I21:I31</xm:sqref>
        </x14:conditionalFormatting>
        <x14:conditionalFormatting xmlns:xm="http://schemas.microsoft.com/office/excel/2006/main">
          <x14:cfRule type="expression" priority="468" id="{6C07AF04-078C-48B8-AFBA-3BD54B124713}">
            <xm:f>NOT(Projektgrundlagen!$I$24)</xm:f>
            <x14:dxf>
              <font>
                <strike/>
                <color theme="0" tint="-0.14996795556505021"/>
              </font>
              <fill>
                <patternFill>
                  <bgColor theme="0"/>
                </patternFill>
              </fill>
            </x14:dxf>
          </x14:cfRule>
          <xm:sqref>I33</xm:sqref>
        </x14:conditionalFormatting>
        <x14:conditionalFormatting xmlns:xm="http://schemas.microsoft.com/office/excel/2006/main">
          <x14:cfRule type="expression" priority="375" id="{1ECCDC30-9690-4349-8CBA-E65FFB14B980}">
            <xm:f>NOT(Projektgrundlagen!$I$24)</xm:f>
            <x14:dxf>
              <font>
                <strike/>
                <color theme="0" tint="-0.14996795556505021"/>
              </font>
              <fill>
                <patternFill>
                  <bgColor theme="0"/>
                </patternFill>
              </fill>
            </x14:dxf>
          </x14:cfRule>
          <xm:sqref>I35:I43</xm:sqref>
        </x14:conditionalFormatting>
        <x14:conditionalFormatting xmlns:xm="http://schemas.microsoft.com/office/excel/2006/main">
          <x14:cfRule type="expression" priority="1" id="{BE73EA92-F477-4152-B040-589A18D0CBFC}">
            <xm:f>NOT(Projektgrundlagen!$I$24)</xm:f>
            <x14:dxf>
              <font>
                <strike/>
                <color theme="0" tint="-0.14996795556505021"/>
              </font>
              <fill>
                <patternFill>
                  <bgColor theme="0"/>
                </patternFill>
              </fill>
            </x14:dxf>
          </x14:cfRule>
          <xm:sqref>I54:I109</xm:sqref>
        </x14:conditionalFormatting>
        <x14:conditionalFormatting xmlns:xm="http://schemas.microsoft.com/office/excel/2006/main">
          <x14:cfRule type="expression" priority="187" id="{AED13EBE-DA60-4A46-A025-2EFCF09D07A5}">
            <xm:f>NOT(Projektgrundlagen!$I$24)</xm:f>
            <x14:dxf>
              <font>
                <strike/>
                <color theme="0" tint="-0.14996795556505021"/>
              </font>
              <fill>
                <patternFill>
                  <bgColor theme="0"/>
                </patternFill>
              </fill>
            </x14:dxf>
          </x14:cfRule>
          <xm:sqref>I110:I111</xm:sqref>
        </x14:conditionalFormatting>
        <x14:conditionalFormatting xmlns:xm="http://schemas.microsoft.com/office/excel/2006/main">
          <x14:cfRule type="expression" priority="121" id="{B2ECC6C7-FD2A-4F58-A8DF-939793700048}">
            <xm:f>NOT(Projektgrundlagen!$I$24)</xm:f>
            <x14:dxf>
              <font>
                <strike/>
                <color theme="0" tint="-0.14996795556505021"/>
              </font>
              <fill>
                <patternFill>
                  <bgColor theme="0"/>
                </patternFill>
              </fill>
            </x14:dxf>
          </x14:cfRule>
          <xm:sqref>I112:I123</xm:sqref>
        </x14:conditionalFormatting>
        <x14:conditionalFormatting xmlns:xm="http://schemas.microsoft.com/office/excel/2006/main">
          <x14:cfRule type="expression" priority="932" id="{F61F640F-0A2F-4A4D-A112-31BE17F21DE0}">
            <xm:f>NOT(Projektgrundlagen!$I$21)</xm:f>
            <x14:dxf>
              <font>
                <strike/>
                <color theme="0" tint="-0.14996795556505021"/>
              </font>
              <fill>
                <patternFill>
                  <bgColor theme="0"/>
                </patternFill>
              </fill>
            </x14:dxf>
          </x14:cfRule>
          <xm:sqref>M16</xm:sqref>
        </x14:conditionalFormatting>
        <x14:conditionalFormatting xmlns:xm="http://schemas.microsoft.com/office/excel/2006/main">
          <x14:cfRule type="expression" priority="841" id="{4B1AC4C8-BA03-46C0-BF5A-F47761ACF0D1}">
            <xm:f>NOT(Projektgrundlagen!$I$21)</xm:f>
            <x14:dxf>
              <font>
                <strike/>
                <color theme="0" tint="-0.14996795556505021"/>
              </font>
              <fill>
                <patternFill>
                  <bgColor theme="0"/>
                </patternFill>
              </fill>
            </x14:dxf>
          </x14:cfRule>
          <xm:sqref>M32</xm:sqref>
        </x14:conditionalFormatting>
        <x14:conditionalFormatting xmlns:xm="http://schemas.microsoft.com/office/excel/2006/main">
          <x14:cfRule type="expression" priority="176" id="{161F74E3-4F29-443D-AA5E-36A5355ADEE9}">
            <xm:f>NOT(Projektgrundlagen!$I$21)</xm:f>
            <x14:dxf>
              <font>
                <strike/>
                <color theme="0" tint="-0.14996795556505021"/>
              </font>
              <fill>
                <patternFill>
                  <bgColor theme="0"/>
                </patternFill>
              </fill>
            </x14:dxf>
          </x14:cfRule>
          <xm:sqref>M57</xm:sqref>
        </x14:conditionalFormatting>
        <x14:conditionalFormatting xmlns:xm="http://schemas.microsoft.com/office/excel/2006/main">
          <x14:cfRule type="expression" priority="174" id="{13C9FC1C-F31A-4FAC-8E2F-F2029C53797A}">
            <xm:f>NOT(Projektgrundlagen!$I$21)</xm:f>
            <x14:dxf>
              <font>
                <strike/>
                <color theme="0" tint="-0.14996795556505021"/>
              </font>
              <fill>
                <patternFill>
                  <bgColor theme="0"/>
                </patternFill>
              </fill>
            </x14:dxf>
          </x14:cfRule>
          <xm:sqref>M59</xm:sqref>
        </x14:conditionalFormatting>
        <x14:conditionalFormatting xmlns:xm="http://schemas.microsoft.com/office/excel/2006/main">
          <x14:cfRule type="expression" priority="536" id="{A0DC12EB-B3B0-460E-AF02-038F57EF7B1C}">
            <xm:f>NOT(Projektgrundlagen!$I$21)</xm:f>
            <x14:dxf>
              <font>
                <strike/>
                <color theme="0" tint="-0.14996795556505021"/>
              </font>
              <fill>
                <patternFill>
                  <bgColor theme="0"/>
                </patternFill>
              </fill>
            </x14:dxf>
          </x14:cfRule>
          <xm:sqref>M61</xm:sqref>
        </x14:conditionalFormatting>
        <x14:conditionalFormatting xmlns:xm="http://schemas.microsoft.com/office/excel/2006/main">
          <x14:cfRule type="expression" priority="162" id="{A09D9CDE-B893-4E7C-BA12-F62BE150B880}">
            <xm:f>NOT(Projektgrundlagen!$I$21)</xm:f>
            <x14:dxf>
              <font>
                <strike/>
                <color theme="0" tint="-0.14996795556505021"/>
              </font>
              <fill>
                <patternFill>
                  <bgColor theme="0"/>
                </patternFill>
              </fill>
            </x14:dxf>
          </x14:cfRule>
          <xm:sqref>M63</xm:sqref>
        </x14:conditionalFormatting>
        <x14:conditionalFormatting xmlns:xm="http://schemas.microsoft.com/office/excel/2006/main">
          <x14:cfRule type="expression" priority="160" id="{A28CA883-CC20-450C-9685-9DF746F9CB73}">
            <xm:f>NOT(Projektgrundlagen!$I$21)</xm:f>
            <x14:dxf>
              <font>
                <strike/>
                <color theme="0" tint="-0.14996795556505021"/>
              </font>
              <fill>
                <patternFill>
                  <bgColor theme="0"/>
                </patternFill>
              </fill>
            </x14:dxf>
          </x14:cfRule>
          <xm:sqref>M65</xm:sqref>
        </x14:conditionalFormatting>
        <x14:conditionalFormatting xmlns:xm="http://schemas.microsoft.com/office/excel/2006/main">
          <x14:cfRule type="expression" priority="151" id="{0A057C22-66D9-47E6-9130-968EBF652081}">
            <xm:f>NOT(Projektgrundlagen!$I$21)</xm:f>
            <x14:dxf>
              <font>
                <strike/>
                <color theme="0" tint="-0.14996795556505021"/>
              </font>
              <fill>
                <patternFill>
                  <bgColor theme="0"/>
                </patternFill>
              </fill>
            </x14:dxf>
          </x14:cfRule>
          <xm:sqref>M67</xm:sqref>
        </x14:conditionalFormatting>
        <x14:conditionalFormatting xmlns:xm="http://schemas.microsoft.com/office/excel/2006/main">
          <x14:cfRule type="expression" priority="316" id="{7DCFF098-A944-43DF-BB8D-5FCB7750F874}">
            <xm:f>NOT(Projektgrundlagen!$I$21)</xm:f>
            <x14:dxf>
              <font>
                <strike/>
                <color theme="0" tint="-0.14996795556505021"/>
              </font>
              <fill>
                <patternFill>
                  <bgColor theme="0"/>
                </patternFill>
              </fill>
            </x14:dxf>
          </x14:cfRule>
          <xm:sqref>M71</xm:sqref>
        </x14:conditionalFormatting>
        <x14:conditionalFormatting xmlns:xm="http://schemas.microsoft.com/office/excel/2006/main">
          <x14:cfRule type="expression" priority="314" id="{950EC858-094A-426E-A2DB-13BC5C8697C0}">
            <xm:f>NOT(Projektgrundlagen!$I$21)</xm:f>
            <x14:dxf>
              <font>
                <strike/>
                <color theme="0" tint="-0.14996795556505021"/>
              </font>
              <fill>
                <patternFill>
                  <bgColor theme="0"/>
                </patternFill>
              </fill>
            </x14:dxf>
          </x14:cfRule>
          <xm:sqref>M73</xm:sqref>
        </x14:conditionalFormatting>
        <x14:conditionalFormatting xmlns:xm="http://schemas.microsoft.com/office/excel/2006/main">
          <x14:cfRule type="expression" priority="312" id="{37F26C58-37EB-4F8A-98CF-1C4E0FAB5667}">
            <xm:f>NOT(Projektgrundlagen!$I$21)</xm:f>
            <x14:dxf>
              <font>
                <strike/>
                <color theme="0" tint="-0.14996795556505021"/>
              </font>
              <fill>
                <patternFill>
                  <bgColor theme="0"/>
                </patternFill>
              </fill>
            </x14:dxf>
          </x14:cfRule>
          <xm:sqref>M75</xm:sqref>
        </x14:conditionalFormatting>
        <x14:conditionalFormatting xmlns:xm="http://schemas.microsoft.com/office/excel/2006/main">
          <x14:cfRule type="expression" priority="299" id="{7C98F924-4FAB-4C7B-BCB0-E0B8D97A9541}">
            <xm:f>NOT(Projektgrundlagen!$I$21)</xm:f>
            <x14:dxf>
              <font>
                <strike/>
                <color theme="0" tint="-0.14996795556505021"/>
              </font>
              <fill>
                <patternFill>
                  <bgColor theme="0"/>
                </patternFill>
              </fill>
            </x14:dxf>
          </x14:cfRule>
          <xm:sqref>M77</xm:sqref>
        </x14:conditionalFormatting>
        <x14:conditionalFormatting xmlns:xm="http://schemas.microsoft.com/office/excel/2006/main">
          <x14:cfRule type="expression" priority="297" id="{BD12C88E-7A2A-41B2-B945-8CCE43AB3C5D}">
            <xm:f>NOT(Projektgrundlagen!$I$21)</xm:f>
            <x14:dxf>
              <font>
                <strike/>
                <color theme="0" tint="-0.14996795556505021"/>
              </font>
              <fill>
                <patternFill>
                  <bgColor theme="0"/>
                </patternFill>
              </fill>
            </x14:dxf>
          </x14:cfRule>
          <xm:sqref>M79</xm:sqref>
        </x14:conditionalFormatting>
        <x14:conditionalFormatting xmlns:xm="http://schemas.microsoft.com/office/excel/2006/main">
          <x14:cfRule type="expression" priority="288" id="{4DD7FB5C-78B7-4097-9761-02C2E193F239}">
            <xm:f>NOT(Projektgrundlagen!$I$21)</xm:f>
            <x14:dxf>
              <font>
                <strike/>
                <color theme="0" tint="-0.14996795556505021"/>
              </font>
              <fill>
                <patternFill>
                  <bgColor theme="0"/>
                </patternFill>
              </fill>
            </x14:dxf>
          </x14:cfRule>
          <xm:sqref>M81</xm:sqref>
        </x14:conditionalFormatting>
        <x14:conditionalFormatting xmlns:xm="http://schemas.microsoft.com/office/excel/2006/main">
          <x14:cfRule type="expression" priority="269" id="{364F0364-F125-49A8-B0D3-EA4753517E14}">
            <xm:f>NOT(Projektgrundlagen!$I$21)</xm:f>
            <x14:dxf>
              <font>
                <strike/>
                <color theme="0" tint="-0.14996795556505021"/>
              </font>
              <fill>
                <patternFill>
                  <bgColor theme="0"/>
                </patternFill>
              </fill>
            </x14:dxf>
          </x14:cfRule>
          <xm:sqref>M85</xm:sqref>
        </x14:conditionalFormatting>
        <x14:conditionalFormatting xmlns:xm="http://schemas.microsoft.com/office/excel/2006/main">
          <x14:cfRule type="expression" priority="267" id="{40EDFF13-BBA3-4759-9332-DD4F8DF0D4A0}">
            <xm:f>NOT(Projektgrundlagen!$I$21)</xm:f>
            <x14:dxf>
              <font>
                <strike/>
                <color theme="0" tint="-0.14996795556505021"/>
              </font>
              <fill>
                <patternFill>
                  <bgColor theme="0"/>
                </patternFill>
              </fill>
            </x14:dxf>
          </x14:cfRule>
          <xm:sqref>M87</xm:sqref>
        </x14:conditionalFormatting>
        <x14:conditionalFormatting xmlns:xm="http://schemas.microsoft.com/office/excel/2006/main">
          <x14:cfRule type="expression" priority="265" id="{FE32EF02-E9ED-4713-8B0C-A9CB319C61B8}">
            <xm:f>NOT(Projektgrundlagen!$I$21)</xm:f>
            <x14:dxf>
              <font>
                <strike/>
                <color theme="0" tint="-0.14996795556505021"/>
              </font>
              <fill>
                <patternFill>
                  <bgColor theme="0"/>
                </patternFill>
              </fill>
            </x14:dxf>
          </x14:cfRule>
          <xm:sqref>M89</xm:sqref>
        </x14:conditionalFormatting>
        <x14:conditionalFormatting xmlns:xm="http://schemas.microsoft.com/office/excel/2006/main">
          <x14:cfRule type="expression" priority="252" id="{FD191C56-A6A9-4C10-BFC5-5C258A9406BF}">
            <xm:f>NOT(Projektgrundlagen!$I$21)</xm:f>
            <x14:dxf>
              <font>
                <strike/>
                <color theme="0" tint="-0.14996795556505021"/>
              </font>
              <fill>
                <patternFill>
                  <bgColor theme="0"/>
                </patternFill>
              </fill>
            </x14:dxf>
          </x14:cfRule>
          <xm:sqref>M91</xm:sqref>
        </x14:conditionalFormatting>
        <x14:conditionalFormatting xmlns:xm="http://schemas.microsoft.com/office/excel/2006/main">
          <x14:cfRule type="expression" priority="250" id="{EAD80C6A-C047-43ED-BB91-4DC6C82F6446}">
            <xm:f>NOT(Projektgrundlagen!$I$21)</xm:f>
            <x14:dxf>
              <font>
                <strike/>
                <color theme="0" tint="-0.14996795556505021"/>
              </font>
              <fill>
                <patternFill>
                  <bgColor theme="0"/>
                </patternFill>
              </fill>
            </x14:dxf>
          </x14:cfRule>
          <xm:sqref>M93</xm:sqref>
        </x14:conditionalFormatting>
        <x14:conditionalFormatting xmlns:xm="http://schemas.microsoft.com/office/excel/2006/main">
          <x14:cfRule type="expression" priority="241" id="{04872AD3-942B-4FFE-B9FF-B92AE4EB7194}">
            <xm:f>NOT(Projektgrundlagen!$I$21)</xm:f>
            <x14:dxf>
              <font>
                <strike/>
                <color theme="0" tint="-0.14996795556505021"/>
              </font>
              <fill>
                <patternFill>
                  <bgColor theme="0"/>
                </patternFill>
              </fill>
            </x14:dxf>
          </x14:cfRule>
          <xm:sqref>M95</xm:sqref>
        </x14:conditionalFormatting>
        <x14:conditionalFormatting xmlns:xm="http://schemas.microsoft.com/office/excel/2006/main">
          <x14:cfRule type="expression" priority="222" id="{AFB783A3-7413-40BC-8A78-404A1DEA4FFE}">
            <xm:f>NOT(Projektgrundlagen!$I$21)</xm:f>
            <x14:dxf>
              <font>
                <strike/>
                <color theme="0" tint="-0.14996795556505021"/>
              </font>
              <fill>
                <patternFill>
                  <bgColor theme="0"/>
                </patternFill>
              </fill>
            </x14:dxf>
          </x14:cfRule>
          <xm:sqref>M99</xm:sqref>
        </x14:conditionalFormatting>
        <x14:conditionalFormatting xmlns:xm="http://schemas.microsoft.com/office/excel/2006/main">
          <x14:cfRule type="expression" priority="220" id="{7ACF6F69-5354-427D-89B8-33A0CE142F7C}">
            <xm:f>NOT(Projektgrundlagen!$I$21)</xm:f>
            <x14:dxf>
              <font>
                <strike/>
                <color theme="0" tint="-0.14996795556505021"/>
              </font>
              <fill>
                <patternFill>
                  <bgColor theme="0"/>
                </patternFill>
              </fill>
            </x14:dxf>
          </x14:cfRule>
          <xm:sqref>M101</xm:sqref>
        </x14:conditionalFormatting>
        <x14:conditionalFormatting xmlns:xm="http://schemas.microsoft.com/office/excel/2006/main">
          <x14:cfRule type="expression" priority="218" id="{0EFC4D7A-FAA7-4BE9-9301-B764FE84A295}">
            <xm:f>NOT(Projektgrundlagen!$I$21)</xm:f>
            <x14:dxf>
              <font>
                <strike/>
                <color theme="0" tint="-0.14996795556505021"/>
              </font>
              <fill>
                <patternFill>
                  <bgColor theme="0"/>
                </patternFill>
              </fill>
            </x14:dxf>
          </x14:cfRule>
          <xm:sqref>M103</xm:sqref>
        </x14:conditionalFormatting>
        <x14:conditionalFormatting xmlns:xm="http://schemas.microsoft.com/office/excel/2006/main">
          <x14:cfRule type="expression" priority="205" id="{1A2FDC63-AF88-4237-987C-19E0DCC770F0}">
            <xm:f>NOT(Projektgrundlagen!$I$21)</xm:f>
            <x14:dxf>
              <font>
                <strike/>
                <color theme="0" tint="-0.14996795556505021"/>
              </font>
              <fill>
                <patternFill>
                  <bgColor theme="0"/>
                </patternFill>
              </fill>
            </x14:dxf>
          </x14:cfRule>
          <xm:sqref>M105</xm:sqref>
        </x14:conditionalFormatting>
        <x14:conditionalFormatting xmlns:xm="http://schemas.microsoft.com/office/excel/2006/main">
          <x14:cfRule type="expression" priority="203" id="{B0B54200-32B4-4AE7-A8A3-06E955D74548}">
            <xm:f>NOT(Projektgrundlagen!$I$21)</xm:f>
            <x14:dxf>
              <font>
                <strike/>
                <color theme="0" tint="-0.14996795556505021"/>
              </font>
              <fill>
                <patternFill>
                  <bgColor theme="0"/>
                </patternFill>
              </fill>
            </x14:dxf>
          </x14:cfRule>
          <xm:sqref>M107</xm:sqref>
        </x14:conditionalFormatting>
        <x14:conditionalFormatting xmlns:xm="http://schemas.microsoft.com/office/excel/2006/main">
          <x14:cfRule type="expression" priority="194" id="{9C44CFCB-0B03-44AD-BB2C-B54DA815E0EA}">
            <xm:f>NOT(Projektgrundlagen!$I$21)</xm:f>
            <x14:dxf>
              <font>
                <strike/>
                <color theme="0" tint="-0.14996795556505021"/>
              </font>
              <fill>
                <patternFill>
                  <bgColor theme="0"/>
                </patternFill>
              </fill>
            </x14:dxf>
          </x14:cfRule>
          <xm:sqref>M109</xm:sqref>
        </x14:conditionalFormatting>
        <x14:conditionalFormatting xmlns:xm="http://schemas.microsoft.com/office/excel/2006/main">
          <x14:cfRule type="expression" priority="573" id="{6623A8F6-2602-4E2C-9BA4-DC977D6CBF70}">
            <xm:f>NOT(Projektgrundlagen!$I$21)</xm:f>
            <x14:dxf>
              <font>
                <strike/>
                <color theme="0" tint="-0.14996795556505021"/>
              </font>
              <fill>
                <patternFill>
                  <bgColor theme="0"/>
                </patternFill>
              </fill>
            </x14:dxf>
          </x14:cfRule>
          <xm:sqref>M113</xm:sqref>
        </x14:conditionalFormatting>
        <x14:conditionalFormatting xmlns:xm="http://schemas.microsoft.com/office/excel/2006/main">
          <x14:cfRule type="expression" priority="571" id="{FA30DB4D-B602-44DC-B009-C4C06546702A}">
            <xm:f>NOT(Projektgrundlagen!$I$21)</xm:f>
            <x14:dxf>
              <font>
                <strike/>
                <color theme="0" tint="-0.14996795556505021"/>
              </font>
              <fill>
                <patternFill>
                  <bgColor theme="0"/>
                </patternFill>
              </fill>
            </x14:dxf>
          </x14:cfRule>
          <xm:sqref>M115</xm:sqref>
        </x14:conditionalFormatting>
        <x14:conditionalFormatting xmlns:xm="http://schemas.microsoft.com/office/excel/2006/main">
          <x14:cfRule type="expression" priority="569" id="{E01A3ABE-C6A3-449E-B11B-DA8E974ED060}">
            <xm:f>NOT(Projektgrundlagen!$I$21)</xm:f>
            <x14:dxf>
              <font>
                <strike/>
                <color theme="0" tint="-0.14996795556505021"/>
              </font>
              <fill>
                <patternFill>
                  <bgColor theme="0"/>
                </patternFill>
              </fill>
            </x14:dxf>
          </x14:cfRule>
          <xm:sqref>M117</xm:sqref>
        </x14:conditionalFormatting>
        <x14:conditionalFormatting xmlns:xm="http://schemas.microsoft.com/office/excel/2006/main">
          <x14:cfRule type="expression" priority="556" id="{653C7D13-EA6B-4D1D-A033-B6CF5D302524}">
            <xm:f>NOT(Projektgrundlagen!$I$21)</xm:f>
            <x14:dxf>
              <font>
                <strike/>
                <color theme="0" tint="-0.14996795556505021"/>
              </font>
              <fill>
                <patternFill>
                  <bgColor theme="0"/>
                </patternFill>
              </fill>
            </x14:dxf>
          </x14:cfRule>
          <xm:sqref>M119</xm:sqref>
        </x14:conditionalFormatting>
        <x14:conditionalFormatting xmlns:xm="http://schemas.microsoft.com/office/excel/2006/main">
          <x14:cfRule type="expression" priority="554" id="{53380EA0-E120-4A8F-B2AD-5A8306741563}">
            <xm:f>NOT(Projektgrundlagen!$I$21)</xm:f>
            <x14:dxf>
              <font>
                <strike/>
                <color theme="0" tint="-0.14996795556505021"/>
              </font>
              <fill>
                <patternFill>
                  <bgColor theme="0"/>
                </patternFill>
              </fill>
            </x14:dxf>
          </x14:cfRule>
          <xm:sqref>M121</xm:sqref>
        </x14:conditionalFormatting>
        <x14:conditionalFormatting xmlns:xm="http://schemas.microsoft.com/office/excel/2006/main">
          <x14:cfRule type="expression" priority="545" id="{A48375DE-3873-4804-A9B9-3679B9522A8C}">
            <xm:f>NOT(Projektgrundlagen!$I$21)</xm:f>
            <x14:dxf>
              <font>
                <strike/>
                <color theme="0" tint="-0.14996795556505021"/>
              </font>
              <fill>
                <patternFill>
                  <bgColor theme="0"/>
                </patternFill>
              </fill>
            </x14:dxf>
          </x14:cfRule>
          <xm:sqref>M123</xm:sqref>
        </x14:conditionalFormatting>
        <x14:conditionalFormatting xmlns:xm="http://schemas.microsoft.com/office/excel/2006/main">
          <x14:cfRule type="expression" priority="7100" id="{FAC92955-D497-47A3-A77C-68885F245323}">
            <xm:f>Projektgrundlagen!$I$23</xm:f>
            <x14:dxf>
              <fill>
                <patternFill>
                  <bgColor theme="7" tint="0.79998168889431442"/>
                </patternFill>
              </fill>
            </x14:dxf>
          </x14:cfRule>
          <x14:cfRule type="expression" priority="7101" id="{1DF766EC-8573-4561-BAEC-2EE5E8FC0BE3}">
            <xm:f>Projektgrundlagen!$I$22</xm:f>
            <x14:dxf>
              <fill>
                <patternFill>
                  <bgColor theme="9" tint="0.79998168889431442"/>
                </patternFill>
              </fill>
            </x14:dxf>
          </x14:cfRule>
          <x14:cfRule type="expression" priority="7102" id="{78440756-0BB6-4817-9FF5-D5CE30D48DA5}">
            <xm:f>Projektgrundlagen!$I$21</xm:f>
            <x14:dxf>
              <fill>
                <patternFill>
                  <bgColor theme="6" tint="0.79998168889431442"/>
                </patternFill>
              </fill>
            </x14:dxf>
          </x14:cfRule>
          <xm:sqref>N2:N8 B10:M11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tabColor theme="1" tint="0.249977111117893"/>
    <pageSetUpPr fitToPage="1"/>
  </sheetPr>
  <dimension ref="A1:U74"/>
  <sheetViews>
    <sheetView showGridLines="0" workbookViewId="0">
      <selection activeCell="I63" sqref="I63"/>
    </sheetView>
  </sheetViews>
  <sheetFormatPr baseColWidth="10" defaultColWidth="0" defaultRowHeight="16.5" zeroHeight="1"/>
  <cols>
    <col min="1" max="1" width="5.5703125" style="172" customWidth="1"/>
    <col min="2" max="2" width="4.42578125" style="358" customWidth="1"/>
    <col min="3" max="5" width="3.42578125" style="1" customWidth="1"/>
    <col min="6" max="6" width="22.42578125" style="1" customWidth="1"/>
    <col min="7" max="7" width="10.5703125" style="1" customWidth="1"/>
    <col min="8" max="10" width="19" style="1" customWidth="1"/>
    <col min="11" max="11" width="2.5703125" style="1" customWidth="1"/>
    <col min="12" max="12" width="12.5703125" style="75" hidden="1" customWidth="1"/>
    <col min="13" max="14" width="14.5703125" style="40" hidden="1" customWidth="1"/>
    <col min="15" max="15" width="16.5703125" style="40" hidden="1" customWidth="1"/>
    <col min="16" max="16" width="12.140625" style="1" hidden="1" customWidth="1"/>
    <col min="17" max="17" width="12.42578125" style="1" hidden="1" customWidth="1"/>
    <col min="18" max="23" width="11.42578125" style="1" hidden="1" customWidth="1"/>
    <col min="24" max="16384" width="11.42578125" style="1" hidden="1"/>
  </cols>
  <sheetData>
    <row r="1" spans="1:21"/>
    <row r="2" spans="1:21" ht="16.5" customHeight="1">
      <c r="B2" s="641" t="str">
        <f>IF(Projektgrundlagen!B2="","",Projektgrundlagen!B2)</f>
        <v>Projektsteuerung / Projektmanagement</v>
      </c>
      <c r="C2" s="641"/>
      <c r="D2" s="641"/>
      <c r="E2" s="641"/>
      <c r="F2" s="641"/>
      <c r="G2" s="641"/>
      <c r="H2" s="642"/>
      <c r="I2" s="169" t="str">
        <f>IF(Projektgrundlagen!F2="","",Projektgrundlagen!F2)</f>
        <v>VII.27.4</v>
      </c>
      <c r="J2" s="119" t="s">
        <v>293</v>
      </c>
      <c r="K2" s="763" t="s">
        <v>46</v>
      </c>
      <c r="L2" s="393" t="s">
        <v>5</v>
      </c>
      <c r="P2" s="72" t="s">
        <v>43</v>
      </c>
      <c r="U2" s="72"/>
    </row>
    <row r="3" spans="1:21" ht="16.5" customHeight="1">
      <c r="B3" s="771" t="s">
        <v>46</v>
      </c>
      <c r="C3" s="771"/>
      <c r="D3" s="771"/>
      <c r="E3" s="771"/>
      <c r="F3" s="771"/>
      <c r="G3" s="771"/>
      <c r="H3" s="772"/>
      <c r="I3" s="159" t="str">
        <f>IF(Projektgrundlagen!F3="","",Projektgrundlagen!F3)</f>
        <v>Vertragsnr.:</v>
      </c>
      <c r="J3" s="162" t="str">
        <f>IF(Projektgrundlagen!G3="","",Projektgrundlagen!G3)</f>
        <v>000.738.308</v>
      </c>
      <c r="K3" s="764"/>
      <c r="P3" s="1" t="str">
        <f ca="1">MID(CELL("dateiname",A2),FIND("]",CELL("dateiname",A2))+1,255)</f>
        <v>E Honorarberechnung</v>
      </c>
    </row>
    <row r="4" spans="1:21" ht="7.5" customHeight="1">
      <c r="B4" s="359"/>
      <c r="C4" s="150"/>
      <c r="D4" s="150"/>
      <c r="E4" s="150"/>
      <c r="F4" s="150"/>
      <c r="G4" s="150"/>
      <c r="H4" s="149"/>
      <c r="I4" s="149"/>
      <c r="J4" s="149"/>
      <c r="K4" s="764"/>
    </row>
    <row r="5" spans="1:21">
      <c r="B5" s="626" t="str">
        <f>IF(Projektgrundlagen!B5="","",Projektgrundlagen!B5)</f>
        <v>Maßnahmennr:</v>
      </c>
      <c r="C5" s="627"/>
      <c r="D5" s="627"/>
      <c r="E5" s="627"/>
      <c r="F5" s="702" t="str">
        <f>IF(Projektgrundlagen!E5="","",Projektgrundlagen!E5)</f>
        <v>07002 E 0002</v>
      </c>
      <c r="G5" s="702"/>
      <c r="H5" s="702"/>
      <c r="I5" s="156" t="str">
        <f>IF(Projektgrundlagen!F5="","",Projektgrundlagen!F5)</f>
        <v>Vergabenr.:</v>
      </c>
      <c r="J5" s="163" t="str">
        <f>IF(Projektgrundlagen!G5="","",Projektgrundlagen!G5)</f>
        <v>25-105605</v>
      </c>
      <c r="K5" s="764"/>
      <c r="P5" s="68"/>
    </row>
    <row r="6" spans="1:21">
      <c r="B6" s="628" t="str">
        <f>IF(Projektgrundlagen!B6="","",Projektgrundlagen!B6)</f>
        <v>Maßnahme:</v>
      </c>
      <c r="C6" s="629"/>
      <c r="D6" s="629"/>
      <c r="E6" s="629"/>
      <c r="F6" s="774" t="str">
        <f>IF(Projektgrundlagen!E6="","",Projektgrundlagen!E6)</f>
        <v>Neubau Eich- und Beschussamt Fürstenfeldbruck</v>
      </c>
      <c r="G6" s="774"/>
      <c r="H6" s="774"/>
      <c r="I6" s="774"/>
      <c r="J6" s="775"/>
      <c r="K6" s="764"/>
      <c r="P6" s="68"/>
    </row>
    <row r="7" spans="1:21">
      <c r="B7" s="630"/>
      <c r="C7" s="631"/>
      <c r="D7" s="631"/>
      <c r="E7" s="631"/>
      <c r="F7" s="767" t="str">
        <f>IF(Projektgrundlagen!E7="","",Projektgrundlagen!E7)</f>
        <v/>
      </c>
      <c r="G7" s="767"/>
      <c r="H7" s="767"/>
      <c r="I7" s="767"/>
      <c r="J7" s="768"/>
      <c r="K7" s="764"/>
    </row>
    <row r="8" spans="1:21">
      <c r="B8" s="668" t="s">
        <v>23</v>
      </c>
      <c r="C8" s="669"/>
      <c r="D8" s="669"/>
      <c r="E8" s="669"/>
      <c r="F8" s="769" t="str">
        <f>IF(Projektgrundlagen!E8="","",Projektgrundlagen!E8)</f>
        <v/>
      </c>
      <c r="G8" s="769"/>
      <c r="H8" s="769"/>
      <c r="I8" s="769"/>
      <c r="J8" s="770"/>
      <c r="K8" s="764"/>
      <c r="P8" s="68"/>
    </row>
    <row r="9" spans="1:21">
      <c r="B9" s="360"/>
      <c r="C9" s="135"/>
      <c r="D9" s="135"/>
      <c r="E9" s="135"/>
      <c r="F9" s="153"/>
      <c r="G9" s="153"/>
      <c r="H9" s="153"/>
      <c r="I9" s="153"/>
      <c r="J9" s="153"/>
    </row>
    <row r="10" spans="1:21" s="54" customFormat="1" ht="30" customHeight="1">
      <c r="A10" s="388"/>
      <c r="B10" s="773" t="s">
        <v>46</v>
      </c>
      <c r="C10" s="773"/>
      <c r="D10" s="773"/>
      <c r="E10" s="773"/>
      <c r="F10" s="773"/>
      <c r="G10" s="773" t="str">
        <f>IF(NOT(Projektgrundlagen!I24),"",LOOKUP(TRUE,Projektgrundlagen!I19:I23,Projektgrundlagen!J19:J23))</f>
        <v>Hochbau  Land</v>
      </c>
      <c r="H10" s="773"/>
      <c r="I10" s="185"/>
      <c r="J10" s="185"/>
      <c r="K10" s="55"/>
      <c r="L10" s="55"/>
      <c r="M10" s="55"/>
      <c r="N10" s="55"/>
    </row>
    <row r="11" spans="1:21" ht="15" customHeight="1">
      <c r="A11" s="388"/>
      <c r="B11" s="400" t="s">
        <v>0</v>
      </c>
      <c r="C11" s="188"/>
      <c r="D11" s="116"/>
      <c r="E11" s="116"/>
      <c r="F11" s="186"/>
      <c r="G11" s="187"/>
      <c r="H11" s="188"/>
      <c r="I11" s="190"/>
      <c r="J11" s="189" t="s">
        <v>12</v>
      </c>
      <c r="L11" s="40"/>
    </row>
    <row r="12" spans="1:21" ht="7.5" customHeight="1">
      <c r="A12" s="388"/>
      <c r="B12" s="361"/>
      <c r="C12" s="2"/>
      <c r="D12" s="2"/>
      <c r="E12" s="2"/>
      <c r="F12" s="2"/>
      <c r="G12" s="2"/>
      <c r="H12" s="2"/>
      <c r="I12" s="2"/>
      <c r="J12" s="2"/>
    </row>
    <row r="13" spans="1:21" s="6" customFormat="1" ht="16.5" customHeight="1">
      <c r="A13" s="389"/>
      <c r="B13" s="362"/>
      <c r="C13" s="245" t="s">
        <v>26</v>
      </c>
      <c r="D13" s="246"/>
      <c r="E13" s="246"/>
      <c r="F13" s="246"/>
      <c r="G13" s="246"/>
      <c r="H13" s="246"/>
      <c r="I13" s="247"/>
      <c r="J13" s="248"/>
      <c r="L13" s="67"/>
      <c r="M13" s="67"/>
    </row>
    <row r="14" spans="1:21" customFormat="1" ht="16.5" customHeight="1">
      <c r="A14" s="390"/>
      <c r="B14" s="414" t="s">
        <v>127</v>
      </c>
      <c r="C14" s="245"/>
      <c r="D14" s="246"/>
      <c r="E14" s="246"/>
      <c r="F14" s="246"/>
      <c r="G14" s="246"/>
      <c r="H14" s="246"/>
      <c r="I14" s="247"/>
      <c r="J14" s="415"/>
      <c r="L14" s="40"/>
      <c r="M14" s="65"/>
      <c r="N14" s="65"/>
      <c r="O14" s="65"/>
    </row>
    <row r="15" spans="1:21" ht="16.5" customHeight="1">
      <c r="A15" s="388"/>
      <c r="B15" s="364">
        <v>3</v>
      </c>
      <c r="C15" s="215" t="s">
        <v>86</v>
      </c>
      <c r="D15" s="209"/>
      <c r="F15" s="209"/>
      <c r="G15" s="209"/>
      <c r="H15" s="209"/>
      <c r="I15" s="170"/>
      <c r="J15" s="235"/>
      <c r="M15" s="394" t="s">
        <v>24</v>
      </c>
      <c r="N15" s="394" t="s">
        <v>25</v>
      </c>
      <c r="O15" s="394"/>
    </row>
    <row r="16" spans="1:21" ht="16.5" customHeight="1">
      <c r="A16" s="385" t="str">
        <f>IF(COUNTIF($L$16:$L$17,TRUE)&lt;&gt;1,"è","")</f>
        <v/>
      </c>
      <c r="B16" s="369" t="s">
        <v>7</v>
      </c>
      <c r="C16" s="100"/>
      <c r="D16" s="765" t="s">
        <v>128</v>
      </c>
      <c r="E16" s="766"/>
      <c r="F16" s="766"/>
      <c r="G16" s="766"/>
      <c r="H16" s="766"/>
      <c r="I16" s="13"/>
      <c r="J16" s="235"/>
      <c r="L16" s="75" t="b">
        <v>1</v>
      </c>
      <c r="M16" s="55" t="b">
        <f>IF(COUNTIF(L16:L17,TRUE)=0,TRUE,FALSE)</f>
        <v>0</v>
      </c>
      <c r="N16" s="55" t="b">
        <f>IF(COUNTIF(L16:L17,TRUE)&gt;1,TRUE,FALSE)</f>
        <v>0</v>
      </c>
    </row>
    <row r="17" spans="1:17" ht="16.5" customHeight="1">
      <c r="A17" s="385" t="str">
        <f>IF(COUNTIF($L$16:$L$17,TRUE)&lt;&gt;1,"è","")</f>
        <v/>
      </c>
      <c r="B17" s="365" t="s">
        <v>85</v>
      </c>
      <c r="C17" s="100"/>
      <c r="D17" s="623" t="s">
        <v>109</v>
      </c>
      <c r="E17" s="624"/>
      <c r="F17" s="624"/>
      <c r="G17" s="624"/>
      <c r="H17" s="624"/>
      <c r="I17" s="244"/>
      <c r="J17" s="238"/>
      <c r="L17" s="75" t="b">
        <v>0</v>
      </c>
      <c r="M17" s="55"/>
      <c r="N17" s="55"/>
      <c r="O17" s="395"/>
      <c r="Q17" s="68"/>
    </row>
    <row r="18" spans="1:17" customFormat="1" ht="16.5" customHeight="1">
      <c r="A18" s="390"/>
      <c r="B18" s="414" t="s">
        <v>137</v>
      </c>
      <c r="C18" s="245"/>
      <c r="D18" s="246"/>
      <c r="E18" s="246"/>
      <c r="F18" s="246"/>
      <c r="G18" s="246"/>
      <c r="H18" s="246"/>
      <c r="I18" s="247"/>
      <c r="J18" s="415"/>
      <c r="L18" s="40"/>
      <c r="M18" s="65"/>
      <c r="N18" s="65"/>
      <c r="O18" s="65"/>
    </row>
    <row r="19" spans="1:17" ht="17.25" customHeight="1">
      <c r="A19" s="388"/>
      <c r="B19" s="366"/>
      <c r="C19" s="76"/>
      <c r="D19" s="76"/>
      <c r="E19" s="76"/>
      <c r="F19" s="77"/>
      <c r="G19" s="78"/>
      <c r="H19" s="78"/>
      <c r="I19" s="78"/>
      <c r="J19" s="29"/>
      <c r="L19" s="396"/>
    </row>
    <row r="20" spans="1:17" s="6" customFormat="1">
      <c r="A20" s="389"/>
      <c r="B20" s="362"/>
      <c r="C20" s="245" t="s">
        <v>57</v>
      </c>
      <c r="D20" s="246"/>
      <c r="E20" s="246"/>
      <c r="F20" s="246"/>
      <c r="G20" s="246"/>
      <c r="H20" s="246"/>
      <c r="I20" s="247"/>
      <c r="J20" s="248"/>
      <c r="L20" s="397"/>
      <c r="M20" s="64"/>
      <c r="N20" s="64"/>
      <c r="O20" s="64"/>
    </row>
    <row r="21" spans="1:17" ht="16.5" customHeight="1">
      <c r="A21" s="388"/>
      <c r="B21" s="363">
        <v>9</v>
      </c>
      <c r="C21" s="350" t="s">
        <v>129</v>
      </c>
      <c r="D21" s="128"/>
      <c r="E21" s="128"/>
      <c r="F21" s="128"/>
      <c r="G21" s="131"/>
      <c r="H21" s="171" t="s">
        <v>259</v>
      </c>
      <c r="I21" s="128"/>
      <c r="J21" s="240"/>
    </row>
    <row r="22" spans="1:17" ht="16.5" customHeight="1">
      <c r="A22" s="388"/>
      <c r="B22" s="371" t="s">
        <v>67</v>
      </c>
      <c r="C22" s="215"/>
      <c r="D22" s="222" t="s">
        <v>258</v>
      </c>
      <c r="E22" s="222"/>
      <c r="F22" s="532"/>
      <c r="G22" s="532"/>
      <c r="H22" s="532"/>
      <c r="I22" s="533"/>
      <c r="J22" s="27">
        <f>'D1_A Organisation_Lstg'!M232</f>
        <v>0</v>
      </c>
    </row>
    <row r="23" spans="1:17" ht="16.5" customHeight="1">
      <c r="A23" s="388"/>
      <c r="B23" s="371" t="s">
        <v>68</v>
      </c>
      <c r="C23" s="534"/>
      <c r="D23" s="116" t="s">
        <v>264</v>
      </c>
      <c r="E23" s="116"/>
      <c r="F23" s="535"/>
      <c r="G23" s="535"/>
      <c r="H23" s="535"/>
      <c r="I23" s="536"/>
      <c r="J23" s="27">
        <f>'D2_B Qualität_Quant_Lstg'!M144</f>
        <v>0</v>
      </c>
    </row>
    <row r="24" spans="1:17" ht="16.5" customHeight="1">
      <c r="A24" s="388"/>
      <c r="B24" s="371" t="s">
        <v>260</v>
      </c>
      <c r="C24" s="534"/>
      <c r="D24" s="116" t="s">
        <v>265</v>
      </c>
      <c r="E24" s="116"/>
      <c r="F24" s="535"/>
      <c r="G24" s="535"/>
      <c r="H24" s="535"/>
      <c r="I24" s="536"/>
      <c r="J24" s="27">
        <f>'D3_C Kosten_Finanz_Lstg'!M141</f>
        <v>0</v>
      </c>
    </row>
    <row r="25" spans="1:17" ht="16.5" customHeight="1">
      <c r="A25" s="388"/>
      <c r="B25" s="371" t="s">
        <v>261</v>
      </c>
      <c r="C25" s="534"/>
      <c r="D25" s="116" t="s">
        <v>266</v>
      </c>
      <c r="E25" s="116"/>
      <c r="F25" s="535"/>
      <c r="G25" s="535"/>
      <c r="H25" s="535"/>
      <c r="I25" s="536"/>
      <c r="J25" s="27">
        <f>'D4_D Termine_Lstg'!M95</f>
        <v>0</v>
      </c>
    </row>
    <row r="26" spans="1:17" ht="16.5" customHeight="1">
      <c r="A26" s="388"/>
      <c r="B26" s="371" t="s">
        <v>262</v>
      </c>
      <c r="C26" s="211"/>
      <c r="D26" s="504" t="s">
        <v>267</v>
      </c>
      <c r="E26" s="504"/>
      <c r="F26" s="356"/>
      <c r="G26" s="356"/>
      <c r="H26" s="356"/>
      <c r="I26" s="357"/>
      <c r="J26" s="27">
        <f>'D5_E Verträge_Versich_Lstg'!M133</f>
        <v>0</v>
      </c>
    </row>
    <row r="27" spans="1:17" ht="16.5" customHeight="1">
      <c r="A27" s="388"/>
      <c r="B27" s="375" t="s">
        <v>263</v>
      </c>
      <c r="C27" s="212"/>
      <c r="D27" s="223" t="s">
        <v>130</v>
      </c>
      <c r="E27" s="213"/>
      <c r="F27" s="213"/>
      <c r="G27" s="213"/>
      <c r="H27" s="213"/>
      <c r="I27" s="216"/>
      <c r="J27" s="210">
        <f>IF(COUNTIF(L16:L17,TRUE)=1,SUM(J22:J26),"")</f>
        <v>0</v>
      </c>
    </row>
    <row r="28" spans="1:17" ht="7.5" customHeight="1">
      <c r="A28" s="388"/>
      <c r="B28" s="373"/>
      <c r="C28" s="13"/>
      <c r="D28" s="129"/>
      <c r="E28" s="129"/>
      <c r="F28" s="129"/>
      <c r="G28" s="129"/>
      <c r="H28" s="129"/>
      <c r="I28" s="129"/>
      <c r="J28" s="129"/>
    </row>
    <row r="29" spans="1:17" ht="16.5" customHeight="1">
      <c r="A29" s="388"/>
      <c r="B29" s="372">
        <v>10</v>
      </c>
      <c r="C29" s="351" t="s">
        <v>6</v>
      </c>
      <c r="D29" s="32"/>
      <c r="E29" s="32"/>
      <c r="F29" s="62"/>
      <c r="G29" s="63"/>
      <c r="H29" s="62"/>
      <c r="I29" s="62"/>
      <c r="J29" s="239"/>
      <c r="M29" s="394" t="s">
        <v>24</v>
      </c>
      <c r="N29" s="394" t="s">
        <v>25</v>
      </c>
      <c r="O29" s="394" t="s">
        <v>27</v>
      </c>
    </row>
    <row r="30" spans="1:17" ht="16.5" customHeight="1">
      <c r="A30" s="385" t="str">
        <f>IF(COUNTIF($L$30:$L$32,TRUE)&lt;&gt;1,"è","")</f>
        <v/>
      </c>
      <c r="B30" s="367" t="s">
        <v>69</v>
      </c>
      <c r="C30" s="132"/>
      <c r="D30" s="352" t="s">
        <v>114</v>
      </c>
      <c r="E30" s="339"/>
      <c r="F30" s="353"/>
      <c r="G30" s="354"/>
      <c r="H30" s="353"/>
      <c r="I30" s="355"/>
      <c r="J30" s="241"/>
      <c r="L30" s="75" t="b">
        <v>0</v>
      </c>
      <c r="M30" s="55" t="b">
        <f>IF(COUNTIF(L30:L32,TRUE)=0,TRUE,FALSE)</f>
        <v>0</v>
      </c>
      <c r="N30" s="55" t="b">
        <f>IF(COUNTIF(L30:L32,TRUE)&gt;1,TRUE,FALSE)</f>
        <v>0</v>
      </c>
      <c r="O30" s="40" t="b">
        <f>AND(NOT(M30),NOT(N30),J27&lt;&gt;"")</f>
        <v>1</v>
      </c>
    </row>
    <row r="31" spans="1:17" ht="16.5" customHeight="1">
      <c r="A31" s="385" t="str">
        <f>IF(COUNTIF($L$30:$L$32,TRUE)&lt;&gt;1,"è","")</f>
        <v/>
      </c>
      <c r="B31" s="368" t="s">
        <v>70</v>
      </c>
      <c r="C31" s="139"/>
      <c r="D31" s="101" t="s">
        <v>29</v>
      </c>
      <c r="E31" s="102"/>
      <c r="F31" s="217"/>
      <c r="G31" s="217"/>
      <c r="H31" s="218"/>
      <c r="I31" s="35"/>
      <c r="J31" s="23">
        <f>IF(AND(L31,O31,$O$30),I31*$J$27,0)</f>
        <v>0</v>
      </c>
      <c r="K31" s="44"/>
      <c r="L31" s="75" t="b">
        <v>1</v>
      </c>
      <c r="O31" s="40" t="b">
        <f>AND(I31&gt;=0%,I31&lt;=100%,I31&lt;&gt;"")</f>
        <v>0</v>
      </c>
      <c r="Q31" s="68"/>
    </row>
    <row r="32" spans="1:17" ht="16.5" customHeight="1">
      <c r="A32" s="385" t="str">
        <f>IF(COUNTIF($L$30:$L$32,TRUE)&lt;&gt;1,"è","")</f>
        <v/>
      </c>
      <c r="B32" s="367" t="s">
        <v>89</v>
      </c>
      <c r="C32" s="139"/>
      <c r="D32" s="101" t="s">
        <v>30</v>
      </c>
      <c r="E32" s="102"/>
      <c r="F32" s="217"/>
      <c r="G32" s="217"/>
      <c r="H32" s="218"/>
      <c r="I32" s="61"/>
      <c r="J32" s="23">
        <f>IF(AND(L32,O32,$O$30),I32,0)</f>
        <v>0</v>
      </c>
      <c r="L32" s="396" t="b">
        <v>0</v>
      </c>
      <c r="O32" s="398" t="b">
        <f>AND(I32&gt;=0,I32&lt;&gt;"")</f>
        <v>0</v>
      </c>
    </row>
    <row r="33" spans="1:15" ht="16.5" customHeight="1">
      <c r="A33" s="388"/>
      <c r="B33" s="364">
        <v>11</v>
      </c>
      <c r="C33" s="110"/>
      <c r="D33" s="92" t="s">
        <v>31</v>
      </c>
      <c r="E33" s="92"/>
      <c r="F33" s="24"/>
      <c r="G33" s="24"/>
      <c r="H33" s="25"/>
      <c r="I33" s="109"/>
      <c r="J33" s="236"/>
      <c r="L33" s="396" t="b">
        <v>0</v>
      </c>
    </row>
    <row r="34" spans="1:15" ht="16.5" customHeight="1">
      <c r="A34" s="388"/>
      <c r="B34" s="368" t="s">
        <v>111</v>
      </c>
      <c r="C34" s="42"/>
      <c r="D34" s="130"/>
      <c r="E34" s="287" t="s">
        <v>108</v>
      </c>
      <c r="F34" s="287"/>
      <c r="G34" s="287"/>
      <c r="H34" s="401"/>
      <c r="I34" s="337"/>
      <c r="J34" s="41"/>
      <c r="L34" s="396" t="b">
        <v>0</v>
      </c>
      <c r="N34" s="144"/>
    </row>
    <row r="35" spans="1:15" ht="16.5" customHeight="1">
      <c r="A35" s="388"/>
      <c r="B35" s="368"/>
      <c r="C35" s="42"/>
      <c r="D35" s="92" t="s">
        <v>107</v>
      </c>
      <c r="E35" s="92"/>
      <c r="F35" s="24"/>
      <c r="G35" s="24"/>
      <c r="H35" s="25"/>
      <c r="I35" s="26"/>
      <c r="J35" s="41"/>
      <c r="L35" s="396"/>
    </row>
    <row r="36" spans="1:15" ht="16.5" customHeight="1">
      <c r="A36" s="388"/>
      <c r="B36" s="370" t="s">
        <v>112</v>
      </c>
      <c r="C36" s="42"/>
      <c r="D36" s="130"/>
      <c r="E36" s="628" t="s">
        <v>13</v>
      </c>
      <c r="F36" s="629"/>
      <c r="G36" s="629"/>
      <c r="H36" s="629"/>
      <c r="I36" s="287"/>
      <c r="J36" s="41"/>
      <c r="L36" s="396" t="b">
        <v>0</v>
      </c>
      <c r="N36" s="144"/>
    </row>
    <row r="37" spans="1:15" ht="16.5" customHeight="1">
      <c r="A37" s="388"/>
      <c r="B37" s="370" t="s">
        <v>113</v>
      </c>
      <c r="C37" s="59"/>
      <c r="D37" s="130"/>
      <c r="E37" s="788" t="s">
        <v>22</v>
      </c>
      <c r="F37" s="789"/>
      <c r="G37" s="789"/>
      <c r="H37" s="789"/>
      <c r="I37" s="790"/>
      <c r="J37" s="237"/>
      <c r="L37" s="396" t="b">
        <v>0</v>
      </c>
    </row>
    <row r="38" spans="1:15" ht="7.5" customHeight="1">
      <c r="A38" s="388"/>
      <c r="B38" s="366"/>
      <c r="C38" s="76"/>
      <c r="D38" s="76"/>
      <c r="E38" s="76"/>
      <c r="F38" s="77"/>
      <c r="G38" s="78"/>
      <c r="H38" s="78"/>
      <c r="I38" s="78"/>
      <c r="J38" s="29"/>
      <c r="L38" s="396"/>
    </row>
    <row r="39" spans="1:15" s="6" customFormat="1">
      <c r="A39" s="389"/>
      <c r="B39" s="362"/>
      <c r="C39" s="245" t="s">
        <v>66</v>
      </c>
      <c r="D39" s="246"/>
      <c r="E39" s="246"/>
      <c r="F39" s="246"/>
      <c r="G39" s="246"/>
      <c r="H39" s="246"/>
      <c r="I39" s="247"/>
      <c r="J39" s="249"/>
      <c r="L39" s="397"/>
      <c r="M39" s="64"/>
      <c r="N39" s="320"/>
      <c r="O39" s="64"/>
    </row>
    <row r="40" spans="1:15" ht="16.5" customHeight="1">
      <c r="A40" s="388"/>
      <c r="B40" s="376">
        <v>12</v>
      </c>
      <c r="C40" s="96"/>
      <c r="D40" s="334" t="str">
        <f>"Honorar "&amp;B2&amp;" netto"</f>
        <v>Honorar Projektsteuerung / Projektmanagement netto</v>
      </c>
      <c r="E40" s="334"/>
      <c r="F40" s="334"/>
      <c r="G40" s="334"/>
      <c r="H40" s="334"/>
      <c r="I40" s="335"/>
      <c r="J40" s="27">
        <f>IF(AND(J22&gt;0,O30),SUM(J31:J32)+J27,0)</f>
        <v>0</v>
      </c>
      <c r="M40" s="99"/>
    </row>
    <row r="41" spans="1:15" ht="16.5" customHeight="1">
      <c r="A41" s="388"/>
      <c r="B41" s="377">
        <v>13</v>
      </c>
      <c r="C41" s="336"/>
      <c r="D41" s="95" t="s">
        <v>32</v>
      </c>
      <c r="E41" s="95"/>
      <c r="F41" s="95"/>
      <c r="G41" s="95"/>
      <c r="H41" s="95"/>
      <c r="I41" s="31">
        <v>0.19</v>
      </c>
      <c r="J41" s="140">
        <f>J40*I41</f>
        <v>0</v>
      </c>
      <c r="L41" s="399"/>
      <c r="M41" s="67"/>
    </row>
    <row r="42" spans="1:15" ht="17.25" thickBot="1">
      <c r="A42" s="388"/>
      <c r="B42" s="378"/>
      <c r="C42" s="208"/>
      <c r="D42" s="3"/>
      <c r="E42" s="3"/>
      <c r="F42" s="3"/>
      <c r="G42" s="3"/>
      <c r="H42" s="3"/>
      <c r="I42" s="3"/>
      <c r="J42" s="206"/>
    </row>
    <row r="43" spans="1:15" ht="30" customHeight="1" thickBot="1">
      <c r="A43" s="388"/>
      <c r="B43" s="379">
        <v>14</v>
      </c>
      <c r="C43" s="333" t="str">
        <f>IF(I41&gt;0,"Honorar "&amp;B2&amp;" brutto","Honorar "&amp;B2&amp;" netto")</f>
        <v>Honorar Projektsteuerung / Projektmanagement brutto</v>
      </c>
      <c r="D43" s="207"/>
      <c r="E43" s="207"/>
      <c r="F43" s="207"/>
      <c r="G43" s="207"/>
      <c r="H43" s="207"/>
      <c r="I43" s="319" t="str">
        <f>IF(AND(L16,NOT(L17)),"[vorläufig]  ",IF(AND(NOT(L16),L17),"[endgültig]  ",""))</f>
        <v xml:space="preserve">[vorläufig]  </v>
      </c>
      <c r="J43" s="205">
        <f>J41+J40</f>
        <v>0</v>
      </c>
      <c r="M43" s="99"/>
    </row>
    <row r="44" spans="1:15">
      <c r="A44" s="388"/>
      <c r="C44" s="72"/>
    </row>
    <row r="45" spans="1:15" s="6" customFormat="1">
      <c r="A45" s="389"/>
      <c r="B45" s="362"/>
      <c r="C45" s="245" t="s">
        <v>10</v>
      </c>
      <c r="D45" s="246"/>
      <c r="E45" s="246"/>
      <c r="F45" s="246"/>
      <c r="G45" s="246"/>
      <c r="H45" s="246"/>
      <c r="I45" s="247"/>
      <c r="J45" s="248"/>
      <c r="L45" s="397"/>
      <c r="M45" s="64"/>
      <c r="N45" s="64"/>
      <c r="O45" s="64"/>
    </row>
    <row r="46" spans="1:15" ht="16.5" customHeight="1">
      <c r="A46" s="388"/>
      <c r="B46" s="363">
        <v>15</v>
      </c>
      <c r="C46" s="96" t="s">
        <v>131</v>
      </c>
      <c r="D46" s="338"/>
      <c r="E46" s="32"/>
      <c r="F46" s="32"/>
      <c r="G46" s="32"/>
      <c r="H46" s="32"/>
      <c r="I46" s="32"/>
      <c r="J46" s="239"/>
    </row>
    <row r="47" spans="1:15" ht="16.5" customHeight="1">
      <c r="A47" s="388"/>
      <c r="B47" s="367" t="s">
        <v>98</v>
      </c>
      <c r="C47" s="28"/>
      <c r="D47" s="784" t="s">
        <v>148</v>
      </c>
      <c r="E47" s="785"/>
      <c r="F47" s="785"/>
      <c r="G47" s="785"/>
      <c r="H47" s="103" t="s">
        <v>18</v>
      </c>
      <c r="I47" s="219"/>
      <c r="J47" s="41"/>
      <c r="L47" s="40" t="b">
        <v>1</v>
      </c>
      <c r="O47" s="66"/>
    </row>
    <row r="48" spans="1:15" ht="16.5" customHeight="1">
      <c r="A48" s="388"/>
      <c r="B48" s="367" t="s">
        <v>99</v>
      </c>
      <c r="C48" s="43"/>
      <c r="D48" s="784" t="s">
        <v>149</v>
      </c>
      <c r="E48" s="785"/>
      <c r="F48" s="785"/>
      <c r="G48" s="785"/>
      <c r="H48" s="103" t="s">
        <v>18</v>
      </c>
      <c r="I48" s="220"/>
      <c r="J48" s="41"/>
      <c r="L48" s="40" t="b">
        <v>1</v>
      </c>
    </row>
    <row r="49" spans="1:21" ht="16.5" customHeight="1">
      <c r="A49" s="388"/>
      <c r="B49" s="368" t="s">
        <v>100</v>
      </c>
      <c r="C49" s="43"/>
      <c r="D49" s="786" t="s">
        <v>150</v>
      </c>
      <c r="E49" s="787"/>
      <c r="F49" s="787"/>
      <c r="G49" s="787"/>
      <c r="H49" s="104" t="s">
        <v>18</v>
      </c>
      <c r="I49" s="219"/>
      <c r="J49" s="41"/>
      <c r="L49" s="40" t="b">
        <v>1</v>
      </c>
    </row>
    <row r="50" spans="1:21" ht="7.5" customHeight="1">
      <c r="A50" s="388"/>
      <c r="B50" s="366"/>
      <c r="C50" s="76"/>
      <c r="D50" s="76"/>
      <c r="E50" s="76"/>
      <c r="F50" s="77"/>
      <c r="G50" s="78"/>
      <c r="H50" s="78"/>
      <c r="I50" s="78"/>
      <c r="J50" s="29"/>
      <c r="L50" s="396"/>
    </row>
    <row r="51" spans="1:21" ht="16.5" customHeight="1">
      <c r="A51" s="388"/>
      <c r="B51" s="363">
        <v>16</v>
      </c>
      <c r="C51" s="97" t="s">
        <v>92</v>
      </c>
      <c r="D51" s="94"/>
      <c r="E51" s="94"/>
      <c r="F51" s="94"/>
      <c r="G51" s="94"/>
      <c r="H51" s="93"/>
      <c r="I51" s="98"/>
      <c r="J51" s="221"/>
      <c r="N51" s="416"/>
      <c r="O51" s="417"/>
      <c r="P51" s="417"/>
      <c r="Q51" s="417"/>
      <c r="R51" s="417"/>
      <c r="S51" s="417"/>
    </row>
    <row r="52" spans="1:21" ht="16.5" customHeight="1">
      <c r="A52" s="388"/>
      <c r="B52" s="368" t="s">
        <v>71</v>
      </c>
      <c r="C52" s="329"/>
      <c r="D52" s="107" t="s">
        <v>11</v>
      </c>
      <c r="E52" s="107"/>
      <c r="F52" s="107"/>
      <c r="G52" s="108" t="s">
        <v>58</v>
      </c>
      <c r="H52" s="782"/>
      <c r="I52" s="783"/>
      <c r="J52" s="11"/>
      <c r="N52" s="394"/>
      <c r="O52" s="142"/>
      <c r="P52" s="141"/>
      <c r="Q52" s="143"/>
      <c r="R52" s="143"/>
      <c r="S52" s="141"/>
      <c r="T52" s="143"/>
      <c r="U52" s="141"/>
    </row>
    <row r="53" spans="1:21" ht="16.5" customHeight="1">
      <c r="A53" s="388"/>
      <c r="B53" s="368" t="s">
        <v>72</v>
      </c>
      <c r="C53" s="50"/>
      <c r="D53" s="4"/>
      <c r="E53" s="4"/>
      <c r="F53" s="4"/>
      <c r="G53" s="105" t="s">
        <v>59</v>
      </c>
      <c r="H53" s="780"/>
      <c r="I53" s="781"/>
      <c r="J53" s="11"/>
      <c r="N53" s="394"/>
      <c r="O53" s="142"/>
      <c r="P53" s="141"/>
      <c r="Q53" s="143"/>
      <c r="R53" s="143"/>
      <c r="S53" s="141"/>
      <c r="T53" s="143"/>
      <c r="U53" s="141"/>
    </row>
    <row r="54" spans="1:21" ht="16.5" customHeight="1">
      <c r="A54" s="388"/>
      <c r="B54" s="370" t="s">
        <v>73</v>
      </c>
      <c r="C54" s="106"/>
      <c r="D54" s="107" t="s">
        <v>132</v>
      </c>
      <c r="E54" s="107"/>
      <c r="F54" s="107"/>
      <c r="G54" s="108" t="s">
        <v>58</v>
      </c>
      <c r="H54" s="782"/>
      <c r="I54" s="783"/>
      <c r="J54" s="11"/>
      <c r="N54" s="394"/>
      <c r="O54" s="142"/>
      <c r="P54" s="141"/>
      <c r="Q54" s="143"/>
      <c r="R54" s="143"/>
      <c r="S54" s="141"/>
      <c r="T54" s="143"/>
      <c r="U54" s="141"/>
    </row>
    <row r="55" spans="1:21" ht="16.5" customHeight="1">
      <c r="A55" s="388"/>
      <c r="B55" s="370" t="s">
        <v>115</v>
      </c>
      <c r="C55" s="50"/>
      <c r="D55" s="4"/>
      <c r="E55" s="4"/>
      <c r="F55" s="4"/>
      <c r="G55" s="105" t="s">
        <v>59</v>
      </c>
      <c r="H55" s="780"/>
      <c r="I55" s="781"/>
      <c r="J55" s="11"/>
      <c r="N55" s="394"/>
      <c r="O55" s="142"/>
      <c r="P55" s="141"/>
      <c r="Q55" s="143"/>
      <c r="R55" s="143"/>
      <c r="S55" s="141"/>
      <c r="T55" s="143"/>
      <c r="U55" s="141"/>
    </row>
    <row r="56" spans="1:21">
      <c r="A56" s="388"/>
      <c r="B56" s="378"/>
      <c r="C56" s="3"/>
      <c r="D56" s="3"/>
      <c r="E56" s="3"/>
      <c r="F56" s="3"/>
      <c r="G56" s="3"/>
      <c r="H56" s="3"/>
      <c r="I56" s="3"/>
      <c r="J56" s="3"/>
    </row>
    <row r="57" spans="1:21" ht="18" customHeight="1">
      <c r="A57" s="388"/>
      <c r="B57" s="380" t="s">
        <v>121</v>
      </c>
      <c r="C57" s="340" t="s">
        <v>21</v>
      </c>
      <c r="D57" s="340"/>
      <c r="E57" s="340"/>
      <c r="F57" s="340"/>
      <c r="G57" s="340"/>
      <c r="H57" s="340"/>
      <c r="I57" s="340"/>
      <c r="J57" s="341"/>
      <c r="L57" s="75" t="b">
        <v>1</v>
      </c>
    </row>
    <row r="58" spans="1:21" ht="16.5" customHeight="1">
      <c r="A58" s="388"/>
      <c r="B58" s="381"/>
      <c r="C58" s="51"/>
      <c r="D58" s="3" t="s">
        <v>15</v>
      </c>
      <c r="E58" s="3"/>
      <c r="F58" s="3"/>
      <c r="G58" s="3"/>
      <c r="H58" s="3"/>
      <c r="I58" s="3"/>
      <c r="J58" s="243"/>
    </row>
    <row r="59" spans="1:21" ht="16.5" customHeight="1">
      <c r="A59" s="388"/>
      <c r="B59" s="364" t="s">
        <v>118</v>
      </c>
      <c r="C59" s="101" t="s">
        <v>16</v>
      </c>
      <c r="D59" s="116"/>
      <c r="E59" s="116"/>
      <c r="F59" s="222"/>
      <c r="G59" s="222"/>
      <c r="H59" s="222"/>
      <c r="I59" s="242"/>
      <c r="J59" s="237"/>
    </row>
    <row r="60" spans="1:21" ht="16.5" customHeight="1">
      <c r="A60" s="388"/>
      <c r="B60" s="371" t="s">
        <v>74</v>
      </c>
      <c r="C60" s="330"/>
      <c r="D60" s="102" t="str">
        <f>D47</f>
        <v>Projektleiter</v>
      </c>
      <c r="E60" s="116"/>
      <c r="F60" s="116"/>
      <c r="G60" s="102"/>
      <c r="H60" s="103" t="s">
        <v>2</v>
      </c>
      <c r="I60" s="411">
        <v>100</v>
      </c>
      <c r="J60" s="37" t="str">
        <f>IF(AND(L57,L47,J43&gt;0,I60&gt;0),I47*I60,"")</f>
        <v/>
      </c>
    </row>
    <row r="61" spans="1:21" ht="16.5" customHeight="1">
      <c r="A61" s="388"/>
      <c r="B61" s="371" t="s">
        <v>75</v>
      </c>
      <c r="C61" s="330"/>
      <c r="D61" s="102" t="str">
        <f>D48</f>
        <v>Projektbearbeiter</v>
      </c>
      <c r="E61" s="116"/>
      <c r="F61" s="116"/>
      <c r="G61" s="102"/>
      <c r="H61" s="103" t="s">
        <v>2</v>
      </c>
      <c r="I61" s="411">
        <v>100</v>
      </c>
      <c r="J61" s="37" t="str">
        <f>IF(AND(L57,L48,J43&gt;0,I61&gt;0),I48*I61,"")</f>
        <v/>
      </c>
    </row>
    <row r="62" spans="1:21" ht="16.5" customHeight="1">
      <c r="A62" s="388"/>
      <c r="B62" s="369" t="s">
        <v>116</v>
      </c>
      <c r="C62" s="342"/>
      <c r="D62" s="325" t="str">
        <f>D49</f>
        <v>Projektassistent</v>
      </c>
      <c r="E62" s="222"/>
      <c r="F62" s="222"/>
      <c r="G62" s="316"/>
      <c r="H62" s="326" t="s">
        <v>2</v>
      </c>
      <c r="I62" s="411">
        <v>100</v>
      </c>
      <c r="J62" s="37" t="str">
        <f>IF(AND(L57,L49,J43&gt;0,I62&gt;0),I49*I62,"")</f>
        <v/>
      </c>
    </row>
    <row r="63" spans="1:21" ht="16.5" customHeight="1">
      <c r="A63" s="388"/>
      <c r="B63" s="374">
        <v>18</v>
      </c>
      <c r="C63" s="402" t="s">
        <v>14</v>
      </c>
      <c r="D63" s="107"/>
      <c r="E63" s="107"/>
      <c r="F63" s="107"/>
      <c r="G63" s="327"/>
      <c r="H63" s="328" t="s">
        <v>4</v>
      </c>
      <c r="I63" s="317" t="s">
        <v>102</v>
      </c>
      <c r="J63" s="315"/>
    </row>
    <row r="64" spans="1:21" ht="16.5" customHeight="1">
      <c r="A64" s="388"/>
      <c r="B64" s="369" t="s">
        <v>119</v>
      </c>
      <c r="C64" s="331"/>
      <c r="D64" s="776" t="str">
        <f>IF(AND(L33,L37),IF(E37="","",E37),"Inhalt aus Z 11.3")</f>
        <v>Inhalt aus Z 11.3</v>
      </c>
      <c r="E64" s="776"/>
      <c r="F64" s="776"/>
      <c r="G64" s="777"/>
      <c r="H64" s="411"/>
      <c r="I64" s="412"/>
      <c r="J64" s="318" t="str">
        <f>IF(AND(L57,L33,L37,J43&gt;0,H64&gt;0),H64*I64,"")</f>
        <v/>
      </c>
      <c r="M64" s="67" t="s">
        <v>28</v>
      </c>
    </row>
    <row r="65" spans="1:15" ht="16.5" customHeight="1">
      <c r="A65" s="388"/>
      <c r="B65" s="369" t="s">
        <v>120</v>
      </c>
      <c r="C65" s="332"/>
      <c r="D65" s="778"/>
      <c r="E65" s="778"/>
      <c r="F65" s="778"/>
      <c r="G65" s="779"/>
      <c r="H65" s="22"/>
      <c r="I65" s="60"/>
      <c r="J65" s="37" t="str">
        <f>IF(AND(L57,J43&gt;0,H65&gt;0),H65*I65,"")</f>
        <v/>
      </c>
    </row>
    <row r="66" spans="1:15" ht="16.5" customHeight="1">
      <c r="A66" s="388"/>
      <c r="B66" s="374">
        <v>19</v>
      </c>
      <c r="C66" s="214" t="s">
        <v>17</v>
      </c>
      <c r="D66" s="214"/>
      <c r="E66" s="214"/>
      <c r="F66" s="214"/>
      <c r="G66" s="214"/>
      <c r="H66" s="214"/>
      <c r="I66" s="224"/>
      <c r="J66" s="179">
        <f>IF(L57,SUM(J60:J65),"")</f>
        <v>0</v>
      </c>
    </row>
    <row r="67" spans="1:15" ht="7.5" customHeight="1">
      <c r="A67" s="388"/>
      <c r="B67" s="382"/>
      <c r="C67" s="30"/>
      <c r="D67" s="29"/>
      <c r="E67" s="29"/>
      <c r="F67" s="29"/>
      <c r="G67" s="29"/>
      <c r="H67" s="29"/>
      <c r="I67" s="29"/>
      <c r="J67" s="69"/>
    </row>
    <row r="68" spans="1:15" s="6" customFormat="1" ht="19.5" customHeight="1">
      <c r="A68" s="389"/>
      <c r="B68" s="362"/>
      <c r="C68" s="245" t="s">
        <v>65</v>
      </c>
      <c r="D68" s="246"/>
      <c r="E68" s="246"/>
      <c r="F68" s="246"/>
      <c r="G68" s="246"/>
      <c r="H68" s="246"/>
      <c r="I68" s="247"/>
      <c r="J68" s="249"/>
      <c r="L68" s="397"/>
      <c r="M68" s="64"/>
      <c r="N68" s="64"/>
      <c r="O68" s="64"/>
    </row>
    <row r="69" spans="1:15" ht="16.5" customHeight="1">
      <c r="A69" s="388"/>
      <c r="B69" s="376">
        <v>20</v>
      </c>
      <c r="C69" s="29"/>
      <c r="D69" s="30" t="s">
        <v>122</v>
      </c>
      <c r="E69" s="29"/>
      <c r="F69" s="29"/>
      <c r="G69" s="383"/>
      <c r="H69" s="29"/>
      <c r="I69" s="8"/>
      <c r="J69" s="23">
        <f>SUM(J40,J66)</f>
        <v>0</v>
      </c>
    </row>
    <row r="70" spans="1:15" ht="16.5" customHeight="1">
      <c r="A70" s="388"/>
      <c r="B70" s="377">
        <v>21</v>
      </c>
      <c r="C70" s="95"/>
      <c r="D70" s="95" t="s">
        <v>32</v>
      </c>
      <c r="E70" s="95"/>
      <c r="F70" s="95"/>
      <c r="G70" s="95"/>
      <c r="H70" s="95"/>
      <c r="I70" s="347">
        <f>I41</f>
        <v>0.19</v>
      </c>
      <c r="J70" s="314">
        <f>J69*I70</f>
        <v>0</v>
      </c>
    </row>
    <row r="71" spans="1:15" ht="17.25" thickBot="1">
      <c r="B71" s="378"/>
      <c r="C71" s="208"/>
      <c r="D71" s="3"/>
      <c r="E71" s="3"/>
      <c r="F71" s="3"/>
      <c r="G71" s="3"/>
      <c r="H71" s="3"/>
      <c r="I71" s="3"/>
      <c r="J71" s="206"/>
    </row>
    <row r="72" spans="1:15" ht="30" customHeight="1" thickBot="1">
      <c r="B72" s="379">
        <v>22</v>
      </c>
      <c r="C72" s="207" t="str">
        <f>IF(I70&lt;=0,"Angebotssumme netto","Angebotssumme brutto")</f>
        <v>Angebotssumme brutto</v>
      </c>
      <c r="D72" s="207"/>
      <c r="E72" s="207"/>
      <c r="F72" s="207"/>
      <c r="G72" s="207"/>
      <c r="H72" s="207"/>
      <c r="I72" s="348"/>
      <c r="J72" s="205">
        <f>J70+J69</f>
        <v>0</v>
      </c>
    </row>
    <row r="73" spans="1:15">
      <c r="C73" s="72"/>
      <c r="D73" s="72" t="s">
        <v>123</v>
      </c>
      <c r="E73" s="72"/>
    </row>
    <row r="74" spans="1:15"/>
  </sheetData>
  <sheetProtection sheet="1" formatRows="0"/>
  <dataConsolidate link="1"/>
  <mergeCells count="26">
    <mergeCell ref="E36:H36"/>
    <mergeCell ref="D47:G47"/>
    <mergeCell ref="D48:G48"/>
    <mergeCell ref="D49:G49"/>
    <mergeCell ref="E37:I37"/>
    <mergeCell ref="D64:G64"/>
    <mergeCell ref="D65:G65"/>
    <mergeCell ref="H55:I55"/>
    <mergeCell ref="H52:I52"/>
    <mergeCell ref="H54:I54"/>
    <mergeCell ref="H53:I53"/>
    <mergeCell ref="K2:K8"/>
    <mergeCell ref="F5:H5"/>
    <mergeCell ref="D16:H16"/>
    <mergeCell ref="D17:H17"/>
    <mergeCell ref="F7:J7"/>
    <mergeCell ref="F8:J8"/>
    <mergeCell ref="B8:E8"/>
    <mergeCell ref="B2:H2"/>
    <mergeCell ref="B3:H3"/>
    <mergeCell ref="B5:E5"/>
    <mergeCell ref="B6:E6"/>
    <mergeCell ref="B7:E7"/>
    <mergeCell ref="B10:F10"/>
    <mergeCell ref="G10:H10"/>
    <mergeCell ref="F6:J6"/>
  </mergeCells>
  <conditionalFormatting sqref="B54:G55">
    <cfRule type="expression" dxfId="42" priority="4">
      <formula>AND(#REF!,#REF!=FALSE)</formula>
    </cfRule>
  </conditionalFormatting>
  <conditionalFormatting sqref="C16:C17">
    <cfRule type="expression" dxfId="41" priority="2000">
      <formula>OR($M$16,$N$16)</formula>
    </cfRule>
  </conditionalFormatting>
  <conditionalFormatting sqref="C30:C32">
    <cfRule type="expression" dxfId="40" priority="214">
      <formula>OR($M$30,$N$30)</formula>
    </cfRule>
  </conditionalFormatting>
  <conditionalFormatting sqref="C47">
    <cfRule type="expression" dxfId="39" priority="2030">
      <formula>AND(L57,L33,L36,NOT(L47))</formula>
    </cfRule>
  </conditionalFormatting>
  <conditionalFormatting sqref="C64">
    <cfRule type="expression" dxfId="38" priority="1882">
      <formula>AND(NOT(M33),NOT(M37))</formula>
    </cfRule>
  </conditionalFormatting>
  <conditionalFormatting sqref="C65">
    <cfRule type="expression" dxfId="37" priority="1801">
      <formula>NOT(M57)</formula>
    </cfRule>
  </conditionalFormatting>
  <conditionalFormatting sqref="C66">
    <cfRule type="expression" dxfId="36" priority="5">
      <formula>$L$57</formula>
    </cfRule>
  </conditionalFormatting>
  <conditionalFormatting sqref="C57:J57 C59 C63">
    <cfRule type="expression" dxfId="35" priority="6">
      <formula>$L$57</formula>
    </cfRule>
  </conditionalFormatting>
  <conditionalFormatting sqref="D34">
    <cfRule type="expression" dxfId="34" priority="2011">
      <formula>NOT(L33)</formula>
    </cfRule>
    <cfRule type="expression" dxfId="33" priority="2012">
      <formula>OR($L$31,$L$32,#REF!)</formula>
    </cfRule>
  </conditionalFormatting>
  <conditionalFormatting sqref="D36">
    <cfRule type="expression" dxfId="32" priority="82">
      <formula>NOT(L33)</formula>
    </cfRule>
  </conditionalFormatting>
  <conditionalFormatting sqref="D37">
    <cfRule type="expression" dxfId="31" priority="83">
      <formula>NOT(L33)</formula>
    </cfRule>
  </conditionalFormatting>
  <conditionalFormatting sqref="D64">
    <cfRule type="expression" dxfId="30" priority="1881">
      <formula>AND(NOT(L33),NOT(L37))</formula>
    </cfRule>
  </conditionalFormatting>
  <conditionalFormatting sqref="D65">
    <cfRule type="expression" dxfId="29" priority="1811">
      <formula>NOT(L57)</formula>
    </cfRule>
  </conditionalFormatting>
  <conditionalFormatting sqref="D16:H16">
    <cfRule type="expression" dxfId="28" priority="89">
      <formula>AND(L16,NOT(L17))</formula>
    </cfRule>
  </conditionalFormatting>
  <conditionalFormatting sqref="D17:H17">
    <cfRule type="expression" dxfId="27" priority="88">
      <formula>AND(L17,NOT(L16))</formula>
    </cfRule>
  </conditionalFormatting>
  <conditionalFormatting sqref="E34">
    <cfRule type="expression" dxfId="26" priority="11">
      <formula>NOT(L33)</formula>
    </cfRule>
  </conditionalFormatting>
  <conditionalFormatting sqref="E36">
    <cfRule type="expression" dxfId="25" priority="120">
      <formula>L33=FALSE</formula>
    </cfRule>
  </conditionalFormatting>
  <conditionalFormatting sqref="E37">
    <cfRule type="expression" dxfId="24" priority="119">
      <formula>L33=FALSE</formula>
    </cfRule>
  </conditionalFormatting>
  <conditionalFormatting sqref="E34:G34 I34">
    <cfRule type="expression" dxfId="23" priority="13">
      <formula>OR($L$31,$L$32,#REF!)</formula>
    </cfRule>
  </conditionalFormatting>
  <conditionalFormatting sqref="H64">
    <cfRule type="expression" dxfId="22" priority="2016">
      <formula>AND($L$57,#REF!,L37)</formula>
    </cfRule>
    <cfRule type="expression" dxfId="21" priority="2017">
      <formula>AND($L$57,L33,L37,H64="")</formula>
    </cfRule>
  </conditionalFormatting>
  <conditionalFormatting sqref="H65">
    <cfRule type="expression" dxfId="20" priority="1807">
      <formula>NOT(L57)</formula>
    </cfRule>
    <cfRule type="expression" dxfId="19" priority="1808">
      <formula>AND($L$57,D65&lt;&gt;"",H65="")</formula>
    </cfRule>
  </conditionalFormatting>
  <conditionalFormatting sqref="H52:I53">
    <cfRule type="expression" dxfId="18" priority="1">
      <formula>H52=""</formula>
    </cfRule>
  </conditionalFormatting>
  <conditionalFormatting sqref="I31">
    <cfRule type="expression" dxfId="17" priority="213">
      <formula>AND(NOT($M$30),NOT($N$30),L31,NOT(O31))</formula>
    </cfRule>
    <cfRule type="expression" dxfId="16" priority="212">
      <formula>I31&gt;100%</formula>
    </cfRule>
  </conditionalFormatting>
  <conditionalFormatting sqref="I31:I32">
    <cfRule type="expression" dxfId="15" priority="151">
      <formula>OR(($M$30),($N$30),NOT(L31))</formula>
    </cfRule>
  </conditionalFormatting>
  <conditionalFormatting sqref="I32">
    <cfRule type="expression" dxfId="14" priority="211">
      <formula>$I$31&lt;0</formula>
    </cfRule>
    <cfRule type="expression" dxfId="13" priority="210">
      <formula>AND(NOT($M$30),NOT($N$30),L32,NOT(O32))</formula>
    </cfRule>
  </conditionalFormatting>
  <conditionalFormatting sqref="I36">
    <cfRule type="expression" dxfId="12" priority="1888">
      <formula>O33=FALSE</formula>
    </cfRule>
  </conditionalFormatting>
  <conditionalFormatting sqref="I47:I49">
    <cfRule type="expression" dxfId="11" priority="230">
      <formula>AND(L47,I47="")</formula>
    </cfRule>
    <cfRule type="expression" dxfId="10" priority="116">
      <formula>L47=FALSE</formula>
    </cfRule>
  </conditionalFormatting>
  <conditionalFormatting sqref="I60">
    <cfRule type="expression" dxfId="9" priority="241">
      <formula>AND($L$57,$L$47)</formula>
    </cfRule>
    <cfRule type="expression" dxfId="8" priority="258">
      <formula>AND($L$57,$L$47,$I$60="")</formula>
    </cfRule>
  </conditionalFormatting>
  <conditionalFormatting sqref="I61">
    <cfRule type="expression" dxfId="7" priority="240">
      <formula>AND($L$57,$L$48)</formula>
    </cfRule>
  </conditionalFormatting>
  <conditionalFormatting sqref="I61:I62">
    <cfRule type="expression" dxfId="6" priority="256">
      <formula>AND($L$57,L48,I61="")</formula>
    </cfRule>
  </conditionalFormatting>
  <conditionalFormatting sqref="I62">
    <cfRule type="expression" dxfId="5" priority="239">
      <formula>AND($L$57,$L$49)</formula>
    </cfRule>
  </conditionalFormatting>
  <conditionalFormatting sqref="I64">
    <cfRule type="expression" dxfId="4" priority="1878">
      <formula>AND($L$57,L33,L37)</formula>
    </cfRule>
    <cfRule type="expression" dxfId="3" priority="1877">
      <formula>AND($L$57,$L$33,$L$37,$H$64&gt;0,$I$64="")</formula>
    </cfRule>
  </conditionalFormatting>
  <conditionalFormatting sqref="I65">
    <cfRule type="expression" dxfId="2" priority="1809">
      <formula>AND($L$57,$D$65&lt;&gt;"",$H$65&gt;0,$I$65="")</formula>
    </cfRule>
    <cfRule type="expression" dxfId="1" priority="1810">
      <formula>AND($L$57,$D$65&lt;&gt;"",H65&gt;0,I65&gt;=0)</formula>
    </cfRule>
  </conditionalFormatting>
  <dataValidations xWindow="775" yWindow="806" count="3">
    <dataValidation operator="greaterThan" allowBlank="1" showInputMessage="1" showErrorMessage="1" errorTitle="Falsche Eingabe" promptTitle="Wiederholungen" prompt="Positive ganze Zahlen eingeben." sqref="I28" xr:uid="{00000000-0002-0000-0B00-000000000000}"/>
    <dataValidation allowBlank="1" showInputMessage="1" showErrorMessage="1" error="keine Eingabe zulässig" promptTitle="Nebenkosten in Prozent" prompt="Positive Prozentzahl" sqref="I31" xr:uid="{00000000-0002-0000-0B00-000001000000}"/>
    <dataValidation allowBlank="1" showInputMessage="1" showErrorMessage="1" promptTitle="Nebenkosten in EURO" prompt="Positive Zahl in EURO" sqref="I32" xr:uid="{00000000-0002-0000-0B00-000002000000}"/>
  </dataValidations>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Juli 2024&amp;R&amp;P</oddFooter>
  </headerFooter>
  <rowBreaks count="1" manualBreakCount="1">
    <brk id="44" max="10" man="1"/>
  </rowBreaks>
  <ignoredErrors>
    <ignoredError sqref="B5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8678" r:id="rId4" name="Check Box 6">
              <controlPr defaultSize="0" autoFill="0" autoLine="0" autoPict="0" altText="3 Fahrstreifen">
                <anchor moveWithCells="1">
                  <from>
                    <xdr:col>2</xdr:col>
                    <xdr:colOff>0</xdr:colOff>
                    <xdr:row>31</xdr:row>
                    <xdr:rowOff>0</xdr:rowOff>
                  </from>
                  <to>
                    <xdr:col>3</xdr:col>
                    <xdr:colOff>0</xdr:colOff>
                    <xdr:row>32</xdr:row>
                    <xdr:rowOff>9525</xdr:rowOff>
                  </to>
                </anchor>
              </controlPr>
            </control>
          </mc:Choice>
        </mc:AlternateContent>
        <mc:AlternateContent xmlns:mc="http://schemas.openxmlformats.org/markup-compatibility/2006">
          <mc:Choice Requires="x14">
            <control shapeId="28679" r:id="rId5" name="Check Box 7">
              <controlPr defaultSize="0" autoFill="0" autoLine="0" autoPict="0" altText="3 Fahrstreifen">
                <anchor moveWithCells="1">
                  <from>
                    <xdr:col>2</xdr:col>
                    <xdr:colOff>0</xdr:colOff>
                    <xdr:row>30</xdr:row>
                    <xdr:rowOff>0</xdr:rowOff>
                  </from>
                  <to>
                    <xdr:col>3</xdr:col>
                    <xdr:colOff>0</xdr:colOff>
                    <xdr:row>31</xdr:row>
                    <xdr:rowOff>9525</xdr:rowOff>
                  </to>
                </anchor>
              </controlPr>
            </control>
          </mc:Choice>
        </mc:AlternateContent>
        <mc:AlternateContent xmlns:mc="http://schemas.openxmlformats.org/markup-compatibility/2006">
          <mc:Choice Requires="x14">
            <control shapeId="28696" r:id="rId6" name="Check Box 24">
              <controlPr defaultSize="0" autoFill="0" autoLine="0" autoPict="0">
                <anchor moveWithCells="1">
                  <from>
                    <xdr:col>2</xdr:col>
                    <xdr:colOff>0</xdr:colOff>
                    <xdr:row>46</xdr:row>
                    <xdr:rowOff>0</xdr:rowOff>
                  </from>
                  <to>
                    <xdr:col>3</xdr:col>
                    <xdr:colOff>0</xdr:colOff>
                    <xdr:row>47</xdr:row>
                    <xdr:rowOff>9525</xdr:rowOff>
                  </to>
                </anchor>
              </controlPr>
            </control>
          </mc:Choice>
        </mc:AlternateContent>
        <mc:AlternateContent xmlns:mc="http://schemas.openxmlformats.org/markup-compatibility/2006">
          <mc:Choice Requires="x14">
            <control shapeId="28697" r:id="rId7" name="Check Box 25">
              <controlPr defaultSize="0" autoFill="0" autoLine="0" autoPict="0">
                <anchor moveWithCells="1">
                  <from>
                    <xdr:col>2</xdr:col>
                    <xdr:colOff>0</xdr:colOff>
                    <xdr:row>47</xdr:row>
                    <xdr:rowOff>0</xdr:rowOff>
                  </from>
                  <to>
                    <xdr:col>3</xdr:col>
                    <xdr:colOff>0</xdr:colOff>
                    <xdr:row>48</xdr:row>
                    <xdr:rowOff>28575</xdr:rowOff>
                  </to>
                </anchor>
              </controlPr>
            </control>
          </mc:Choice>
        </mc:AlternateContent>
        <mc:AlternateContent xmlns:mc="http://schemas.openxmlformats.org/markup-compatibility/2006">
          <mc:Choice Requires="x14">
            <control shapeId="28698" r:id="rId8" name="Check Box 26">
              <controlPr defaultSize="0" autoFill="0" autoLine="0" autoPict="0">
                <anchor moveWithCells="1">
                  <from>
                    <xdr:col>2</xdr:col>
                    <xdr:colOff>0</xdr:colOff>
                    <xdr:row>48</xdr:row>
                    <xdr:rowOff>0</xdr:rowOff>
                  </from>
                  <to>
                    <xdr:col>3</xdr:col>
                    <xdr:colOff>0</xdr:colOff>
                    <xdr:row>49</xdr:row>
                    <xdr:rowOff>28575</xdr:rowOff>
                  </to>
                </anchor>
              </controlPr>
            </control>
          </mc:Choice>
        </mc:AlternateContent>
        <mc:AlternateContent xmlns:mc="http://schemas.openxmlformats.org/markup-compatibility/2006">
          <mc:Choice Requires="x14">
            <control shapeId="28699" r:id="rId9" name="Check Box 27">
              <controlPr defaultSize="0" autoFill="0" autoLine="0" autoPict="0" altText="3 Fahrstreifen">
                <anchor moveWithCells="1">
                  <from>
                    <xdr:col>3</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28700" r:id="rId10" name="Check Box 28">
              <controlPr defaultSize="0" autoFill="0" autoLine="0" autoPict="0" altText="3 Fahrstreifen">
                <anchor moveWithCells="1">
                  <from>
                    <xdr:col>3</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28701" r:id="rId11" name="Check Box 29">
              <controlPr defaultSize="0" autoFill="0" autoLine="0" autoPict="0">
                <anchor moveWithCells="1">
                  <from>
                    <xdr:col>2</xdr:col>
                    <xdr:colOff>0</xdr:colOff>
                    <xdr:row>32</xdr:row>
                    <xdr:rowOff>0</xdr:rowOff>
                  </from>
                  <to>
                    <xdr:col>3</xdr:col>
                    <xdr:colOff>0</xdr:colOff>
                    <xdr:row>33</xdr:row>
                    <xdr:rowOff>0</xdr:rowOff>
                  </to>
                </anchor>
              </controlPr>
            </control>
          </mc:Choice>
        </mc:AlternateContent>
        <mc:AlternateContent xmlns:mc="http://schemas.openxmlformats.org/markup-compatibility/2006">
          <mc:Choice Requires="x14">
            <control shapeId="28702" r:id="rId12" name="Check Box 30">
              <controlPr defaultSize="0" autoFill="0" autoLine="0" autoPict="0" altText="">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28703" r:id="rId13" name="Check Box 31">
              <controlPr defaultSize="0" autoFill="0" autoLine="0" autoPict="0">
                <anchor moveWithCells="1">
                  <from>
                    <xdr:col>1</xdr:col>
                    <xdr:colOff>0</xdr:colOff>
                    <xdr:row>56</xdr:row>
                    <xdr:rowOff>0</xdr:rowOff>
                  </from>
                  <to>
                    <xdr:col>2</xdr:col>
                    <xdr:colOff>0</xdr:colOff>
                    <xdr:row>57</xdr:row>
                    <xdr:rowOff>0</xdr:rowOff>
                  </to>
                </anchor>
              </controlPr>
            </control>
          </mc:Choice>
        </mc:AlternateContent>
        <mc:AlternateContent xmlns:mc="http://schemas.openxmlformats.org/markup-compatibility/2006">
          <mc:Choice Requires="x14">
            <control shapeId="28704" r:id="rId14" name="Check Box 32">
              <controlPr defaultSize="0" autoFill="0" autoLine="0" autoPict="0" altText="">
                <anchor moveWithCells="1">
                  <from>
                    <xdr:col>2</xdr:col>
                    <xdr:colOff>0</xdr:colOff>
                    <xdr:row>16</xdr:row>
                    <xdr:rowOff>0</xdr:rowOff>
                  </from>
                  <to>
                    <xdr:col>3</xdr:col>
                    <xdr:colOff>0</xdr:colOff>
                    <xdr:row>16</xdr:row>
                    <xdr:rowOff>190500</xdr:rowOff>
                  </to>
                </anchor>
              </controlPr>
            </control>
          </mc:Choice>
        </mc:AlternateContent>
        <mc:AlternateContent xmlns:mc="http://schemas.openxmlformats.org/markup-compatibility/2006">
          <mc:Choice Requires="x14">
            <control shapeId="28707" r:id="rId15" name="Check Box 35">
              <controlPr defaultSize="0" autoFill="0" autoLine="0" autoPict="0" altText="3 Fahrstreifen">
                <anchor moveWithCells="1">
                  <from>
                    <xdr:col>2</xdr:col>
                    <xdr:colOff>0</xdr:colOff>
                    <xdr:row>29</xdr:row>
                    <xdr:rowOff>0</xdr:rowOff>
                  </from>
                  <to>
                    <xdr:col>3</xdr:col>
                    <xdr:colOff>0</xdr:colOff>
                    <xdr:row>30</xdr:row>
                    <xdr:rowOff>9525</xdr:rowOff>
                  </to>
                </anchor>
              </controlPr>
            </control>
          </mc:Choice>
        </mc:AlternateContent>
        <mc:AlternateContent xmlns:mc="http://schemas.openxmlformats.org/markup-compatibility/2006">
          <mc:Choice Requires="x14">
            <control shapeId="28719" r:id="rId16" name="Check Box 47">
              <controlPr defaultSize="0" autoFill="0" autoLine="0" autoPict="0" altText="3 Fahrstreifen">
                <anchor moveWithCells="1">
                  <from>
                    <xdr:col>3</xdr:col>
                    <xdr:colOff>0</xdr:colOff>
                    <xdr:row>33</xdr:row>
                    <xdr:rowOff>0</xdr:rowOff>
                  </from>
                  <to>
                    <xdr:col>4</xdr:col>
                    <xdr:colOff>0</xdr:colOff>
                    <xdr:row>34</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tabColor theme="0" tint="-0.14999847407452621"/>
    <pageSetUpPr fitToPage="1"/>
  </sheetPr>
  <dimension ref="A1:P98"/>
  <sheetViews>
    <sheetView showGridLines="0" topLeftCell="A38" workbookViewId="0">
      <selection activeCell="D5" sqref="D5:F5"/>
    </sheetView>
  </sheetViews>
  <sheetFormatPr baseColWidth="10" defaultColWidth="0" defaultRowHeight="16.5" zeroHeight="1"/>
  <cols>
    <col min="1" max="1" width="5.5703125" style="175" customWidth="1"/>
    <col min="2" max="2" width="8.140625" customWidth="1"/>
    <col min="3" max="3" width="14.42578125" customWidth="1"/>
    <col min="4" max="5" width="15.140625" customWidth="1"/>
    <col min="6" max="6" width="10.85546875" customWidth="1"/>
    <col min="7" max="7" width="15.140625" customWidth="1"/>
    <col min="8" max="8" width="10.85546875" customWidth="1"/>
    <col min="9" max="9" width="15.140625" customWidth="1"/>
    <col min="10" max="10" width="2.5703125" customWidth="1"/>
    <col min="11" max="16" width="0" hidden="1" customWidth="1"/>
    <col min="17" max="16384" width="11.42578125" hidden="1"/>
  </cols>
  <sheetData>
    <row r="1" spans="1:15"/>
    <row r="2" spans="1:15" s="1" customFormat="1" ht="18" customHeight="1">
      <c r="A2" s="172"/>
      <c r="B2" s="641" t="str">
        <f>IF(Projektgrundlagen!B2="","",Projektgrundlagen!B2)</f>
        <v>Projektsteuerung / Projektmanagement</v>
      </c>
      <c r="C2" s="641"/>
      <c r="D2" s="641"/>
      <c r="E2" s="641"/>
      <c r="F2" s="642"/>
      <c r="G2" s="155" t="str">
        <f>IF(Projektgrundlagen!F2="","",Projektgrundlagen!F2)</f>
        <v>VII.27.4</v>
      </c>
      <c r="H2" s="119" t="s">
        <v>50</v>
      </c>
      <c r="I2" s="163"/>
      <c r="J2" s="622" t="s">
        <v>84</v>
      </c>
      <c r="M2" s="79" t="s">
        <v>43</v>
      </c>
    </row>
    <row r="3" spans="1:15" s="1" customFormat="1">
      <c r="A3" s="172"/>
      <c r="B3" s="771" t="s">
        <v>84</v>
      </c>
      <c r="C3" s="771"/>
      <c r="D3" s="771"/>
      <c r="E3" s="771"/>
      <c r="F3" s="772"/>
      <c r="G3" s="159" t="str">
        <f>IF(Projektgrundlagen!F3="","",Projektgrundlagen!F3)</f>
        <v>Vertragsnr.:</v>
      </c>
      <c r="H3" s="161" t="str">
        <f>IF(Projektgrundlagen!G3="","",Projektgrundlagen!G3)</f>
        <v>000.738.308</v>
      </c>
      <c r="I3" s="162"/>
      <c r="J3" s="622"/>
      <c r="M3" s="1" t="str">
        <f ca="1">MID(CELL("dateiname",A2),FIND("]",CELL("dateiname",A2))+1,255)</f>
        <v>F Honorarübersicht</v>
      </c>
    </row>
    <row r="4" spans="1:15" s="1" customFormat="1" ht="7.5" customHeight="1">
      <c r="A4" s="172"/>
      <c r="B4" s="150"/>
      <c r="C4" s="150"/>
      <c r="D4" s="149"/>
      <c r="E4" s="158"/>
      <c r="F4" s="158"/>
      <c r="G4" s="151"/>
      <c r="H4" s="151"/>
      <c r="I4" s="164"/>
      <c r="J4" s="622"/>
    </row>
    <row r="5" spans="1:15" s="1" customFormat="1">
      <c r="A5" s="172"/>
      <c r="B5" s="626" t="str">
        <f>IF(Projektgrundlagen!B5="","",Projektgrundlagen!B5)</f>
        <v>Maßnahmennr:</v>
      </c>
      <c r="C5" s="627"/>
      <c r="D5" s="717" t="str">
        <f>IF(Projektgrundlagen!E5="","",Projektgrundlagen!E5)</f>
        <v>07002 E 0002</v>
      </c>
      <c r="E5" s="717"/>
      <c r="F5" s="717"/>
      <c r="G5" s="156" t="str">
        <f>IF(Projektgrundlagen!F5="","",Projektgrundlagen!F5)</f>
        <v>Vergabenr.:</v>
      </c>
      <c r="H5" s="134" t="str">
        <f>IF(Projektgrundlagen!G5="","",Projektgrundlagen!G5)</f>
        <v>25-105605</v>
      </c>
      <c r="I5" s="136"/>
      <c r="J5" s="622"/>
    </row>
    <row r="6" spans="1:15" s="1" customFormat="1">
      <c r="A6" s="172"/>
      <c r="B6" s="628" t="str">
        <f>IF(Projektgrundlagen!B6="","",Projektgrundlagen!B6)</f>
        <v>Maßnahme:</v>
      </c>
      <c r="C6" s="629"/>
      <c r="D6" s="796" t="str">
        <f>IF(Projektgrundlagen!E6="","",Projektgrundlagen!E6)</f>
        <v>Neubau Eich- und Beschussamt Fürstenfeldbruck</v>
      </c>
      <c r="E6" s="796"/>
      <c r="F6" s="796"/>
      <c r="G6" s="796"/>
      <c r="H6" s="796"/>
      <c r="I6" s="797"/>
      <c r="J6" s="622"/>
    </row>
    <row r="7" spans="1:15" s="1" customFormat="1">
      <c r="A7" s="172"/>
      <c r="B7" s="630"/>
      <c r="C7" s="631"/>
      <c r="D7" s="767" t="str">
        <f>IF(Projektgrundlagen!E7="","",Projektgrundlagen!E7)</f>
        <v/>
      </c>
      <c r="E7" s="767"/>
      <c r="F7" s="767"/>
      <c r="G7" s="767"/>
      <c r="H7" s="767"/>
      <c r="I7" s="768"/>
      <c r="J7" s="622"/>
      <c r="M7" s="791"/>
      <c r="N7" s="791"/>
      <c r="O7" s="791"/>
    </row>
    <row r="8" spans="1:15" s="1" customFormat="1">
      <c r="A8" s="172"/>
      <c r="B8" s="668" t="s">
        <v>23</v>
      </c>
      <c r="C8" s="669"/>
      <c r="D8" s="792" t="str">
        <f>IF(Projektgrundlagen!E8="","",Projektgrundlagen!E8)</f>
        <v/>
      </c>
      <c r="E8" s="792"/>
      <c r="F8" s="792"/>
      <c r="G8" s="792"/>
      <c r="H8" s="792"/>
      <c r="I8" s="793"/>
      <c r="J8" s="622"/>
    </row>
    <row r="9" spans="1:15" s="1" customFormat="1" ht="16.5" customHeight="1">
      <c r="A9" s="172"/>
      <c r="B9" s="138"/>
      <c r="C9" s="153"/>
      <c r="D9" s="134"/>
      <c r="E9" s="134"/>
      <c r="F9" s="134"/>
      <c r="G9" s="135"/>
      <c r="H9" s="134"/>
      <c r="I9" s="135"/>
      <c r="M9" s="418"/>
      <c r="N9" s="418"/>
      <c r="O9" s="418"/>
    </row>
    <row r="10" spans="1:15" s="1" customFormat="1" ht="30" customHeight="1">
      <c r="A10" s="175"/>
      <c r="B10" s="229" t="str">
        <f>"Honorarübersicht   "&amp;IF(Projektgrundlagen!I21,"Straßenbau",("Hochbau - "&amp;IF(Projektgrundlagen!I22,"Land","Bund")))</f>
        <v>Honorarübersicht   Hochbau - Land</v>
      </c>
      <c r="C10" s="230"/>
      <c r="D10" s="230"/>
      <c r="E10" s="230"/>
      <c r="F10" s="230"/>
      <c r="G10" s="230"/>
      <c r="H10" s="230"/>
      <c r="I10" s="230"/>
      <c r="J10"/>
      <c r="L10" s="322"/>
      <c r="M10" s="225"/>
      <c r="N10" s="226"/>
      <c r="O10" s="227"/>
    </row>
    <row r="11" spans="1:15" s="1" customFormat="1" ht="9.6" customHeight="1">
      <c r="A11" s="175"/>
      <c r="B11" s="228"/>
      <c r="C11" s="183"/>
      <c r="D11" s="183"/>
      <c r="E11" s="183"/>
      <c r="F11" s="183"/>
      <c r="G11" s="183"/>
      <c r="H11" s="183"/>
      <c r="I11" s="183"/>
      <c r="J11"/>
      <c r="M11" s="225"/>
      <c r="N11" s="226"/>
      <c r="O11" s="227"/>
    </row>
    <row r="12" spans="1:15" s="1" customFormat="1" ht="16.350000000000001" customHeight="1">
      <c r="A12" s="172"/>
      <c r="B12" s="73"/>
      <c r="C12" s="45"/>
      <c r="D12" s="421"/>
      <c r="E12" s="45"/>
      <c r="F12" s="45"/>
      <c r="G12" s="20"/>
      <c r="H12" s="321"/>
      <c r="I12" s="16"/>
    </row>
    <row r="13" spans="1:15" s="1" customFormat="1" ht="15" customHeight="1">
      <c r="A13" s="172"/>
      <c r="B13" s="17"/>
      <c r="C13" s="46"/>
      <c r="D13" s="422"/>
      <c r="E13" s="46"/>
      <c r="F13" s="46"/>
      <c r="G13" s="47"/>
      <c r="H13" s="46"/>
      <c r="I13" s="18"/>
    </row>
    <row r="14" spans="1:15" s="1" customFormat="1" ht="29.25" customHeight="1">
      <c r="A14" s="172"/>
      <c r="B14" s="431"/>
      <c r="C14" s="214"/>
      <c r="D14" s="234" t="s">
        <v>151</v>
      </c>
      <c r="E14" s="234" t="s">
        <v>136</v>
      </c>
      <c r="F14" s="234" t="s">
        <v>698</v>
      </c>
      <c r="G14" s="794" t="str">
        <f>'E Honorarberechnung'!D40</f>
        <v>Honorar Projektsteuerung / Projektmanagement netto</v>
      </c>
      <c r="H14" s="19" t="s">
        <v>9</v>
      </c>
      <c r="I14" s="794" t="str">
        <f>'E Honorarberechnung'!C43</f>
        <v>Honorar Projektsteuerung / Projektmanagement brutto</v>
      </c>
    </row>
    <row r="15" spans="1:15" s="1" customFormat="1" ht="38.25" customHeight="1">
      <c r="A15" s="172"/>
      <c r="B15" s="429" t="s">
        <v>133</v>
      </c>
      <c r="C15" s="430"/>
      <c r="D15" s="234" t="s">
        <v>19</v>
      </c>
      <c r="E15" s="234" t="s">
        <v>19</v>
      </c>
      <c r="F15" s="48"/>
      <c r="G15" s="795"/>
      <c r="H15" s="34"/>
      <c r="I15" s="795"/>
    </row>
    <row r="16" spans="1:15" s="1" customFormat="1" ht="12.75" customHeight="1">
      <c r="A16" s="172"/>
      <c r="B16" s="432"/>
      <c r="C16" s="433"/>
      <c r="D16" s="33" t="s">
        <v>12</v>
      </c>
      <c r="E16" s="33" t="s">
        <v>12</v>
      </c>
      <c r="F16" s="33" t="s">
        <v>12</v>
      </c>
      <c r="G16" s="12" t="s">
        <v>12</v>
      </c>
      <c r="H16" s="12" t="s">
        <v>12</v>
      </c>
      <c r="I16" s="12" t="s">
        <v>12</v>
      </c>
    </row>
    <row r="17" spans="1:9" s="1" customFormat="1">
      <c r="A17" s="172"/>
      <c r="B17" s="440" t="s">
        <v>268</v>
      </c>
      <c r="C17" s="441"/>
      <c r="D17" s="451"/>
      <c r="E17" s="444"/>
      <c r="F17" s="445"/>
      <c r="G17" s="314"/>
      <c r="H17" s="314"/>
      <c r="I17" s="446"/>
    </row>
    <row r="18" spans="1:9" s="1" customFormat="1">
      <c r="A18" s="172"/>
      <c r="B18" s="441" t="s">
        <v>147</v>
      </c>
      <c r="C18" s="441"/>
      <c r="D18" s="549">
        <f>IF(OR('D1_A Organisation_Lstg'!M40="",'D1_A Organisation_Lstg'!M40=0),0,'D1_A Organisation_Lstg'!M40)</f>
        <v>0</v>
      </c>
      <c r="E18" s="447"/>
      <c r="F18" s="448"/>
      <c r="G18" s="449"/>
      <c r="H18" s="449"/>
      <c r="I18" s="450"/>
    </row>
    <row r="19" spans="1:9" s="1" customFormat="1">
      <c r="A19" s="172"/>
      <c r="B19" s="441" t="s">
        <v>143</v>
      </c>
      <c r="C19" s="441"/>
      <c r="D19" s="549">
        <f>IF(OR('D2_B Qualität_Quant_Lstg'!M34="",'D2_B Qualität_Quant_Lstg'!M34=0),0,'D2_B Qualität_Quant_Lstg'!M34)</f>
        <v>0</v>
      </c>
      <c r="E19" s="447"/>
      <c r="F19" s="448"/>
      <c r="G19" s="449"/>
      <c r="H19" s="449"/>
      <c r="I19" s="450"/>
    </row>
    <row r="20" spans="1:9" s="1" customFormat="1">
      <c r="A20" s="172"/>
      <c r="B20" s="441" t="s">
        <v>144</v>
      </c>
      <c r="C20" s="441"/>
      <c r="D20" s="549">
        <f>IF(OR('D3_C Kosten_Finanz_Lstg'!M38="",'D3_C Kosten_Finanz_Lstg'!M38=0),0,'D3_C Kosten_Finanz_Lstg'!M38)</f>
        <v>0</v>
      </c>
      <c r="E20" s="447"/>
      <c r="F20" s="448"/>
      <c r="G20" s="449"/>
      <c r="H20" s="449"/>
      <c r="I20" s="450"/>
    </row>
    <row r="21" spans="1:9" s="1" customFormat="1">
      <c r="A21" s="172"/>
      <c r="B21" s="441" t="s">
        <v>145</v>
      </c>
      <c r="C21" s="441"/>
      <c r="D21" s="549">
        <f>IF(OR('D4_D Termine_Lstg'!M30="",'D4_D Termine_Lstg'!M30=0),0,'D4_D Termine_Lstg'!M30)</f>
        <v>0</v>
      </c>
      <c r="E21" s="447"/>
      <c r="F21" s="448"/>
      <c r="G21" s="449"/>
      <c r="H21" s="449"/>
      <c r="I21" s="450"/>
    </row>
    <row r="22" spans="1:9" s="1" customFormat="1">
      <c r="A22" s="172"/>
      <c r="B22" s="441" t="s">
        <v>146</v>
      </c>
      <c r="C22" s="441"/>
      <c r="D22" s="549">
        <f>IF(OR('D5_E Verträge_Versich_Lstg'!M44="",'D5_E Verträge_Versich_Lstg'!M44=0),0,'D5_E Verträge_Versich_Lstg'!M44)</f>
        <v>0</v>
      </c>
      <c r="E22" s="447"/>
      <c r="F22" s="448"/>
      <c r="G22" s="449"/>
      <c r="H22" s="449"/>
      <c r="I22" s="450"/>
    </row>
    <row r="23" spans="1:9" s="1" customFormat="1">
      <c r="A23" s="172"/>
      <c r="B23" s="440" t="s">
        <v>269</v>
      </c>
      <c r="C23" s="441"/>
      <c r="D23" s="549"/>
      <c r="E23" s="545"/>
      <c r="F23" s="546"/>
      <c r="G23" s="547"/>
      <c r="H23" s="547"/>
      <c r="I23" s="548"/>
    </row>
    <row r="24" spans="1:9" s="1" customFormat="1">
      <c r="A24" s="172"/>
      <c r="B24" s="441" t="s">
        <v>147</v>
      </c>
      <c r="C24" s="441"/>
      <c r="D24" s="549">
        <f>IF(OR('D1_A Organisation_Lstg'!M223="",'D1_A Organisation_Lstg'!M223=0),0,'D1_A Organisation_Lstg'!M223)</f>
        <v>0</v>
      </c>
      <c r="E24" s="447"/>
      <c r="F24" s="448"/>
      <c r="G24" s="449"/>
      <c r="H24" s="449"/>
      <c r="I24" s="450"/>
    </row>
    <row r="25" spans="1:9" s="1" customFormat="1">
      <c r="A25" s="172"/>
      <c r="B25" s="441" t="s">
        <v>143</v>
      </c>
      <c r="C25" s="441"/>
      <c r="D25" s="549">
        <f>IF(OR('D2_B Qualität_Quant_Lstg'!M135="",'D2_B Qualität_Quant_Lstg'!M135=0),0,'D2_B Qualität_Quant_Lstg'!M135)</f>
        <v>0</v>
      </c>
      <c r="E25" s="447"/>
      <c r="F25" s="448"/>
      <c r="G25" s="449"/>
      <c r="H25" s="449"/>
      <c r="I25" s="450"/>
    </row>
    <row r="26" spans="1:9" s="1" customFormat="1">
      <c r="A26" s="172"/>
      <c r="B26" s="441" t="s">
        <v>144</v>
      </c>
      <c r="C26" s="441"/>
      <c r="D26" s="549">
        <f>IF(OR('D3_C Kosten_Finanz_Lstg'!M132="",'D3_C Kosten_Finanz_Lstg'!M132=0),0,'D3_C Kosten_Finanz_Lstg'!M132)</f>
        <v>0</v>
      </c>
      <c r="E26" s="447"/>
      <c r="F26" s="448"/>
      <c r="G26" s="449"/>
      <c r="H26" s="449"/>
      <c r="I26" s="450"/>
    </row>
    <row r="27" spans="1:9" s="1" customFormat="1">
      <c r="A27" s="172"/>
      <c r="B27" s="441" t="s">
        <v>145</v>
      </c>
      <c r="C27" s="441"/>
      <c r="D27" s="549">
        <f>IF(OR('D4_D Termine_Lstg'!M86="",'D4_D Termine_Lstg'!M86=0),0,'D4_D Termine_Lstg'!M86)</f>
        <v>0</v>
      </c>
      <c r="E27" s="447"/>
      <c r="F27" s="448"/>
      <c r="G27" s="449"/>
      <c r="H27" s="449"/>
      <c r="I27" s="450"/>
    </row>
    <row r="28" spans="1:9" s="1" customFormat="1">
      <c r="A28" s="172"/>
      <c r="B28" s="441" t="s">
        <v>146</v>
      </c>
      <c r="C28" s="441"/>
      <c r="D28" s="549">
        <f>IF(OR('D5_E Verträge_Versich_Lstg'!M124="",'D5_E Verträge_Versich_Lstg'!M124=0),0,'D5_E Verträge_Versich_Lstg'!M124)</f>
        <v>0</v>
      </c>
      <c r="E28" s="436"/>
      <c r="F28" s="437"/>
      <c r="G28" s="438"/>
      <c r="H28" s="438"/>
      <c r="I28" s="439"/>
    </row>
    <row r="29" spans="1:9" s="1" customFormat="1">
      <c r="A29" s="172"/>
      <c r="B29" s="442" t="s">
        <v>1341</v>
      </c>
      <c r="C29" s="244"/>
      <c r="D29" s="550"/>
      <c r="E29" s="427">
        <f>SUM(D17:D28)</f>
        <v>0</v>
      </c>
      <c r="F29" s="232">
        <f>IF($E$96=0,0,IF(AND('E Honorarberechnung'!$O$30,'E Honorarberechnung'!$L$31,'E Honorarberechnung'!$O$31),'E Honorarberechnung'!$I$31*E29,IF(AND('E Honorarberechnung'!$O$30,'E Honorarberechnung'!$L$32,'E Honorarberechnung'!$O$32),'E Honorarberechnung'!$I$32/$E$96*E29,0)))</f>
        <v>0</v>
      </c>
      <c r="G29" s="123">
        <f>SUM(E29:F29)</f>
        <v>0</v>
      </c>
      <c r="H29" s="123">
        <f>+G29*'E Honorarberechnung'!$I$41</f>
        <v>0</v>
      </c>
      <c r="I29" s="124">
        <f>+G29+H29</f>
        <v>0</v>
      </c>
    </row>
    <row r="30" spans="1:9" s="1" customFormat="1">
      <c r="A30" s="172"/>
      <c r="B30" s="551" t="s">
        <v>270</v>
      </c>
      <c r="C30" s="552"/>
      <c r="D30" s="451"/>
      <c r="E30" s="444"/>
      <c r="F30" s="445"/>
      <c r="G30" s="314"/>
      <c r="H30" s="314"/>
      <c r="I30" s="446"/>
    </row>
    <row r="31" spans="1:9" s="1" customFormat="1">
      <c r="A31" s="172"/>
      <c r="B31" s="441" t="s">
        <v>147</v>
      </c>
      <c r="C31" s="441"/>
      <c r="D31" s="549">
        <f>IF(OR('D1_A Organisation_Lstg'!M41="",'D1_A Organisation_Lstg'!M41=0),0,'D1_A Organisation_Lstg'!M41)</f>
        <v>0</v>
      </c>
      <c r="E31" s="447"/>
      <c r="F31" s="448"/>
      <c r="G31" s="449"/>
      <c r="H31" s="449"/>
      <c r="I31" s="450"/>
    </row>
    <row r="32" spans="1:9" s="1" customFormat="1">
      <c r="A32" s="172"/>
      <c r="B32" s="441" t="s">
        <v>143</v>
      </c>
      <c r="C32" s="441"/>
      <c r="D32" s="549">
        <f>IF(OR('D2_B Qualität_Quant_Lstg'!M35="",'D2_B Qualität_Quant_Lstg'!M35=0),0,'D2_B Qualität_Quant_Lstg'!M35)</f>
        <v>0</v>
      </c>
      <c r="E32" s="447"/>
      <c r="F32" s="448"/>
      <c r="G32" s="449"/>
      <c r="H32" s="449"/>
      <c r="I32" s="450"/>
    </row>
    <row r="33" spans="1:9" s="1" customFormat="1">
      <c r="A33" s="172"/>
      <c r="B33" s="441" t="s">
        <v>144</v>
      </c>
      <c r="C33" s="441"/>
      <c r="D33" s="549">
        <f>IF(OR('D3_C Kosten_Finanz_Lstg'!M39="",'D3_C Kosten_Finanz_Lstg'!M39=0),0,'D3_C Kosten_Finanz_Lstg'!M39)</f>
        <v>0</v>
      </c>
      <c r="E33" s="447"/>
      <c r="F33" s="448"/>
      <c r="G33" s="449"/>
      <c r="H33" s="449"/>
      <c r="I33" s="450"/>
    </row>
    <row r="34" spans="1:9" s="1" customFormat="1">
      <c r="A34" s="172"/>
      <c r="B34" s="441" t="s">
        <v>145</v>
      </c>
      <c r="C34" s="441"/>
      <c r="D34" s="549">
        <f>IF(OR('D4_D Termine_Lstg'!M31="",'D4_D Termine_Lstg'!M31=0),0,'D4_D Termine_Lstg'!M31)</f>
        <v>0</v>
      </c>
      <c r="E34" s="447"/>
      <c r="F34" s="448"/>
      <c r="G34" s="449"/>
      <c r="H34" s="449"/>
      <c r="I34" s="450"/>
    </row>
    <row r="35" spans="1:9" s="1" customFormat="1">
      <c r="A35" s="172"/>
      <c r="B35" s="441" t="s">
        <v>146</v>
      </c>
      <c r="C35" s="441"/>
      <c r="D35" s="549">
        <f>IF(OR('D5_E Verträge_Versich_Lstg'!M45="",'D5_E Verträge_Versich_Lstg'!M45=0),0,'D5_E Verträge_Versich_Lstg'!M45)</f>
        <v>0</v>
      </c>
      <c r="E35" s="447"/>
      <c r="F35" s="448"/>
      <c r="G35" s="449"/>
      <c r="H35" s="449"/>
      <c r="I35" s="450"/>
    </row>
    <row r="36" spans="1:9" s="1" customFormat="1">
      <c r="A36" s="172"/>
      <c r="B36" s="440" t="s">
        <v>271</v>
      </c>
      <c r="C36" s="441"/>
      <c r="D36" s="549"/>
      <c r="E36" s="545"/>
      <c r="F36" s="546"/>
      <c r="G36" s="547"/>
      <c r="H36" s="547"/>
      <c r="I36" s="548"/>
    </row>
    <row r="37" spans="1:9" s="1" customFormat="1">
      <c r="A37" s="172"/>
      <c r="B37" s="441" t="s">
        <v>147</v>
      </c>
      <c r="C37" s="441"/>
      <c r="D37" s="549">
        <f>IF(OR('D1_A Organisation_Lstg'!M224="",'D1_A Organisation_Lstg'!M224=0),0,'D1_A Organisation_Lstg'!M224)</f>
        <v>0</v>
      </c>
      <c r="E37" s="447"/>
      <c r="F37" s="448"/>
      <c r="G37" s="449"/>
      <c r="H37" s="449"/>
      <c r="I37" s="450"/>
    </row>
    <row r="38" spans="1:9" s="1" customFormat="1">
      <c r="A38" s="172"/>
      <c r="B38" s="441" t="s">
        <v>143</v>
      </c>
      <c r="C38" s="441"/>
      <c r="D38" s="549">
        <f>IF(OR('D2_B Qualität_Quant_Lstg'!M136="",'D2_B Qualität_Quant_Lstg'!M136=0),0,'D2_B Qualität_Quant_Lstg'!M136)</f>
        <v>0</v>
      </c>
      <c r="E38" s="447"/>
      <c r="F38" s="448"/>
      <c r="G38" s="449"/>
      <c r="H38" s="449"/>
      <c r="I38" s="450"/>
    </row>
    <row r="39" spans="1:9" s="1" customFormat="1">
      <c r="A39" s="172"/>
      <c r="B39" s="441" t="s">
        <v>144</v>
      </c>
      <c r="C39" s="441"/>
      <c r="D39" s="549">
        <f>IF(OR('D3_C Kosten_Finanz_Lstg'!M133="",'D3_C Kosten_Finanz_Lstg'!M133=0),0,'D3_C Kosten_Finanz_Lstg'!M133)</f>
        <v>0</v>
      </c>
      <c r="E39" s="447"/>
      <c r="F39" s="448"/>
      <c r="G39" s="449"/>
      <c r="H39" s="449"/>
      <c r="I39" s="450"/>
    </row>
    <row r="40" spans="1:9" s="1" customFormat="1">
      <c r="A40" s="172"/>
      <c r="B40" s="441" t="s">
        <v>145</v>
      </c>
      <c r="C40" s="441"/>
      <c r="D40" s="549">
        <f>IF(OR('D4_D Termine_Lstg'!M87="",'D4_D Termine_Lstg'!M87=0),0,'D4_D Termine_Lstg'!M87)</f>
        <v>0</v>
      </c>
      <c r="E40" s="447"/>
      <c r="F40" s="448"/>
      <c r="G40" s="449"/>
      <c r="H40" s="449"/>
      <c r="I40" s="450"/>
    </row>
    <row r="41" spans="1:9" s="1" customFormat="1">
      <c r="A41" s="172"/>
      <c r="B41" s="441" t="s">
        <v>146</v>
      </c>
      <c r="C41" s="441"/>
      <c r="D41" s="549">
        <f>IF(OR('D5_E Verträge_Versich_Lstg'!M125="",'D5_E Verträge_Versich_Lstg'!M125=0),0,'D5_E Verträge_Versich_Lstg'!M125)</f>
        <v>0</v>
      </c>
      <c r="E41" s="436"/>
      <c r="F41" s="437"/>
      <c r="G41" s="438"/>
      <c r="H41" s="438"/>
      <c r="I41" s="439"/>
    </row>
    <row r="42" spans="1:9" s="1" customFormat="1">
      <c r="A42" s="172"/>
      <c r="B42" s="442" t="s">
        <v>1342</v>
      </c>
      <c r="C42" s="244"/>
      <c r="D42" s="550"/>
      <c r="E42" s="427">
        <f>SUM(D30:D41)</f>
        <v>0</v>
      </c>
      <c r="F42" s="232">
        <f>IF($E$96=0,0,IF(AND('E Honorarberechnung'!$O$30,'E Honorarberechnung'!$L$31,'E Honorarberechnung'!$O$31),'E Honorarberechnung'!$I$31*E42,IF(AND('E Honorarberechnung'!$O$30,'E Honorarberechnung'!$L$32,'E Honorarberechnung'!$O$32),'E Honorarberechnung'!$I$32/$E$96*E42,0)))</f>
        <v>0</v>
      </c>
      <c r="G42" s="123">
        <f>SUM(E42:F42)</f>
        <v>0</v>
      </c>
      <c r="H42" s="123">
        <f>+G42*'E Honorarberechnung'!$I$41</f>
        <v>0</v>
      </c>
      <c r="I42" s="124">
        <f>+G42+H42</f>
        <v>0</v>
      </c>
    </row>
    <row r="43" spans="1:9" s="1" customFormat="1">
      <c r="A43" s="172"/>
      <c r="B43" s="551" t="s">
        <v>272</v>
      </c>
      <c r="C43" s="552"/>
      <c r="D43" s="451"/>
      <c r="E43" s="444"/>
      <c r="F43" s="445"/>
      <c r="G43" s="314"/>
      <c r="H43" s="314"/>
      <c r="I43" s="446"/>
    </row>
    <row r="44" spans="1:9" s="1" customFormat="1">
      <c r="A44" s="172"/>
      <c r="B44" s="441" t="s">
        <v>147</v>
      </c>
      <c r="C44" s="441"/>
      <c r="D44" s="549">
        <f>IF(OR('D1_A Organisation_Lstg'!M42="",'D1_A Organisation_Lstg'!M42=0),0,'D1_A Organisation_Lstg'!M42)</f>
        <v>0</v>
      </c>
      <c r="E44" s="447"/>
      <c r="F44" s="448"/>
      <c r="G44" s="449"/>
      <c r="H44" s="449"/>
      <c r="I44" s="450"/>
    </row>
    <row r="45" spans="1:9" s="1" customFormat="1">
      <c r="A45" s="172"/>
      <c r="B45" s="441" t="s">
        <v>143</v>
      </c>
      <c r="C45" s="441"/>
      <c r="D45" s="549">
        <f>IF(OR('D2_B Qualität_Quant_Lstg'!M36="",'D2_B Qualität_Quant_Lstg'!M36=0),0,'D2_B Qualität_Quant_Lstg'!M36)</f>
        <v>0</v>
      </c>
      <c r="E45" s="447"/>
      <c r="F45" s="448"/>
      <c r="G45" s="449"/>
      <c r="H45" s="449"/>
      <c r="I45" s="450"/>
    </row>
    <row r="46" spans="1:9" s="1" customFormat="1">
      <c r="A46" s="172"/>
      <c r="B46" s="441" t="s">
        <v>144</v>
      </c>
      <c r="C46" s="441"/>
      <c r="D46" s="549">
        <f>IF(OR('D3_C Kosten_Finanz_Lstg'!M40="",'D3_C Kosten_Finanz_Lstg'!M40=0),0,'D3_C Kosten_Finanz_Lstg'!M40)</f>
        <v>0</v>
      </c>
      <c r="E46" s="447"/>
      <c r="F46" s="448"/>
      <c r="G46" s="449"/>
      <c r="H46" s="449"/>
      <c r="I46" s="450"/>
    </row>
    <row r="47" spans="1:9" s="1" customFormat="1">
      <c r="A47" s="172"/>
      <c r="B47" s="441" t="s">
        <v>145</v>
      </c>
      <c r="C47" s="441"/>
      <c r="D47" s="549">
        <f>IF(OR('D4_D Termine_Lstg'!M32="",'D4_D Termine_Lstg'!M32=0),0,'D4_D Termine_Lstg'!M32)</f>
        <v>0</v>
      </c>
      <c r="E47" s="447"/>
      <c r="F47" s="448"/>
      <c r="G47" s="449"/>
      <c r="H47" s="449"/>
      <c r="I47" s="450"/>
    </row>
    <row r="48" spans="1:9" s="1" customFormat="1">
      <c r="A48" s="172"/>
      <c r="B48" s="441" t="s">
        <v>146</v>
      </c>
      <c r="C48" s="441"/>
      <c r="D48" s="549">
        <f>IF(OR('D5_E Verträge_Versich_Lstg'!M46="",'D5_E Verträge_Versich_Lstg'!M46=0),0,'D5_E Verträge_Versich_Lstg'!M46)</f>
        <v>0</v>
      </c>
      <c r="E48" s="447"/>
      <c r="F48" s="448"/>
      <c r="G48" s="449"/>
      <c r="H48" s="449"/>
      <c r="I48" s="450"/>
    </row>
    <row r="49" spans="1:9" s="1" customFormat="1">
      <c r="A49" s="172"/>
      <c r="B49" s="440" t="s">
        <v>273</v>
      </c>
      <c r="C49" s="441"/>
      <c r="D49" s="549"/>
      <c r="E49" s="545"/>
      <c r="F49" s="546"/>
      <c r="G49" s="547"/>
      <c r="H49" s="547"/>
      <c r="I49" s="548"/>
    </row>
    <row r="50" spans="1:9" s="1" customFormat="1">
      <c r="A50" s="172"/>
      <c r="B50" s="441" t="s">
        <v>147</v>
      </c>
      <c r="C50" s="441"/>
      <c r="D50" s="549">
        <f>IF(OR('D1_A Organisation_Lstg'!M225="",'D1_A Organisation_Lstg'!M225=0),0,'D1_A Organisation_Lstg'!M225)</f>
        <v>0</v>
      </c>
      <c r="E50" s="447"/>
      <c r="F50" s="448"/>
      <c r="G50" s="449"/>
      <c r="H50" s="449"/>
      <c r="I50" s="450"/>
    </row>
    <row r="51" spans="1:9" s="1" customFormat="1">
      <c r="A51" s="172"/>
      <c r="B51" s="441" t="s">
        <v>143</v>
      </c>
      <c r="C51" s="441"/>
      <c r="D51" s="549">
        <f>IF(OR('D2_B Qualität_Quant_Lstg'!M137="",'D2_B Qualität_Quant_Lstg'!M137=0),0,'D2_B Qualität_Quant_Lstg'!M137)</f>
        <v>0</v>
      </c>
      <c r="E51" s="447"/>
      <c r="F51" s="448"/>
      <c r="G51" s="449"/>
      <c r="H51" s="449"/>
      <c r="I51" s="450"/>
    </row>
    <row r="52" spans="1:9" s="1" customFormat="1">
      <c r="A52" s="172"/>
      <c r="B52" s="441" t="s">
        <v>144</v>
      </c>
      <c r="C52" s="441"/>
      <c r="D52" s="549">
        <f>IF(OR('D3_C Kosten_Finanz_Lstg'!M134="",'D3_C Kosten_Finanz_Lstg'!M134=0),0,'D3_C Kosten_Finanz_Lstg'!M134)</f>
        <v>0</v>
      </c>
      <c r="E52" s="447"/>
      <c r="F52" s="448"/>
      <c r="G52" s="449"/>
      <c r="H52" s="449"/>
      <c r="I52" s="450"/>
    </row>
    <row r="53" spans="1:9" s="1" customFormat="1">
      <c r="A53" s="172"/>
      <c r="B53" s="441" t="s">
        <v>145</v>
      </c>
      <c r="C53" s="441"/>
      <c r="D53" s="549">
        <f>IF(OR('D4_D Termine_Lstg'!M88="",'D4_D Termine_Lstg'!M88=0),0,'D4_D Termine_Lstg'!M88)</f>
        <v>0</v>
      </c>
      <c r="E53" s="447"/>
      <c r="F53" s="448"/>
      <c r="G53" s="449"/>
      <c r="H53" s="449"/>
      <c r="I53" s="450"/>
    </row>
    <row r="54" spans="1:9" s="1" customFormat="1">
      <c r="A54" s="172"/>
      <c r="B54" s="441" t="s">
        <v>146</v>
      </c>
      <c r="C54" s="441"/>
      <c r="D54" s="549">
        <f>IF(OR('D5_E Verträge_Versich_Lstg'!M126="",'D5_E Verträge_Versich_Lstg'!M126=0),0,'D5_E Verträge_Versich_Lstg'!M126)</f>
        <v>0</v>
      </c>
      <c r="E54" s="436"/>
      <c r="F54" s="437"/>
      <c r="G54" s="438"/>
      <c r="H54" s="438"/>
      <c r="I54" s="439"/>
    </row>
    <row r="55" spans="1:9" s="1" customFormat="1">
      <c r="A55" s="172"/>
      <c r="B55" s="442" t="s">
        <v>1343</v>
      </c>
      <c r="C55" s="244"/>
      <c r="D55" s="550"/>
      <c r="E55" s="427">
        <f>SUM(D43:D54)</f>
        <v>0</v>
      </c>
      <c r="F55" s="232">
        <f>IF($E$96=0,0,IF(AND('E Honorarberechnung'!$O$30,'E Honorarberechnung'!$L$31,'E Honorarberechnung'!$O$31),'E Honorarberechnung'!$I$31*E55,IF(AND('E Honorarberechnung'!$O$30,'E Honorarberechnung'!$L$32,'E Honorarberechnung'!$O$32),'E Honorarberechnung'!$I$32/$E$96*E55,0)))</f>
        <v>0</v>
      </c>
      <c r="G55" s="123">
        <f>SUM(E55:F55)</f>
        <v>0</v>
      </c>
      <c r="H55" s="123">
        <f>+G55*'E Honorarberechnung'!$I$41</f>
        <v>0</v>
      </c>
      <c r="I55" s="124">
        <f>+G55+H55</f>
        <v>0</v>
      </c>
    </row>
    <row r="56" spans="1:9" s="1" customFormat="1">
      <c r="A56" s="172"/>
      <c r="B56" s="551" t="s">
        <v>274</v>
      </c>
      <c r="C56" s="552"/>
      <c r="D56" s="451"/>
      <c r="E56" s="444"/>
      <c r="F56" s="445"/>
      <c r="G56" s="314"/>
      <c r="H56" s="314"/>
      <c r="I56" s="446"/>
    </row>
    <row r="57" spans="1:9" s="1" customFormat="1">
      <c r="A57" s="172"/>
      <c r="B57" s="441" t="s">
        <v>147</v>
      </c>
      <c r="C57" s="441"/>
      <c r="D57" s="549">
        <f>IF(OR('D1_A Organisation_Lstg'!M43="",'D1_A Organisation_Lstg'!M43=0),0,'D1_A Organisation_Lstg'!M43)</f>
        <v>0</v>
      </c>
      <c r="E57" s="447"/>
      <c r="F57" s="448"/>
      <c r="G57" s="449"/>
      <c r="H57" s="449"/>
      <c r="I57" s="450"/>
    </row>
    <row r="58" spans="1:9" s="1" customFormat="1">
      <c r="A58" s="172"/>
      <c r="B58" s="441" t="s">
        <v>143</v>
      </c>
      <c r="C58" s="441"/>
      <c r="D58" s="549">
        <f>IF(OR('D2_B Qualität_Quant_Lstg'!M37="",'D2_B Qualität_Quant_Lstg'!M37=0),0,'D2_B Qualität_Quant_Lstg'!M37)</f>
        <v>0</v>
      </c>
      <c r="E58" s="447"/>
      <c r="F58" s="448"/>
      <c r="G58" s="449"/>
      <c r="H58" s="449"/>
      <c r="I58" s="450"/>
    </row>
    <row r="59" spans="1:9" s="1" customFormat="1">
      <c r="A59" s="172"/>
      <c r="B59" s="441" t="s">
        <v>144</v>
      </c>
      <c r="C59" s="441"/>
      <c r="D59" s="549">
        <f>IF(OR('D3_C Kosten_Finanz_Lstg'!M41="",'D3_C Kosten_Finanz_Lstg'!M41=0),0,'D3_C Kosten_Finanz_Lstg'!M41)</f>
        <v>0</v>
      </c>
      <c r="E59" s="447"/>
      <c r="F59" s="448"/>
      <c r="G59" s="449"/>
      <c r="H59" s="449"/>
      <c r="I59" s="450"/>
    </row>
    <row r="60" spans="1:9" s="1" customFormat="1">
      <c r="A60" s="172"/>
      <c r="B60" s="441" t="s">
        <v>145</v>
      </c>
      <c r="C60" s="441"/>
      <c r="D60" s="549">
        <f>IF(OR('D4_D Termine_Lstg'!M33="",'D4_D Termine_Lstg'!M33=0),0,'D4_D Termine_Lstg'!M33)</f>
        <v>0</v>
      </c>
      <c r="E60" s="447"/>
      <c r="F60" s="448"/>
      <c r="G60" s="449"/>
      <c r="H60" s="449"/>
      <c r="I60" s="450"/>
    </row>
    <row r="61" spans="1:9" s="1" customFormat="1">
      <c r="A61" s="172"/>
      <c r="B61" s="441" t="s">
        <v>146</v>
      </c>
      <c r="C61" s="441"/>
      <c r="D61" s="549">
        <f>IF(OR('D5_E Verträge_Versich_Lstg'!M47="",'D5_E Verträge_Versich_Lstg'!M47=0),0,'D5_E Verträge_Versich_Lstg'!M47)</f>
        <v>0</v>
      </c>
      <c r="E61" s="447"/>
      <c r="F61" s="448"/>
      <c r="G61" s="449"/>
      <c r="H61" s="449"/>
      <c r="I61" s="450"/>
    </row>
    <row r="62" spans="1:9" s="1" customFormat="1">
      <c r="A62" s="172"/>
      <c r="B62" s="440" t="s">
        <v>275</v>
      </c>
      <c r="C62" s="441"/>
      <c r="D62" s="549"/>
      <c r="E62" s="545"/>
      <c r="F62" s="546"/>
      <c r="G62" s="547"/>
      <c r="H62" s="547"/>
      <c r="I62" s="548"/>
    </row>
    <row r="63" spans="1:9" s="1" customFormat="1">
      <c r="A63" s="172"/>
      <c r="B63" s="441" t="s">
        <v>147</v>
      </c>
      <c r="C63" s="441"/>
      <c r="D63" s="549">
        <f>IF(OR('D1_A Organisation_Lstg'!M226="",'D1_A Organisation_Lstg'!M226=0),0,'D1_A Organisation_Lstg'!M226)</f>
        <v>0</v>
      </c>
      <c r="E63" s="447"/>
      <c r="F63" s="448"/>
      <c r="G63" s="449"/>
      <c r="H63" s="449"/>
      <c r="I63" s="450"/>
    </row>
    <row r="64" spans="1:9" s="1" customFormat="1">
      <c r="A64" s="172"/>
      <c r="B64" s="441" t="s">
        <v>143</v>
      </c>
      <c r="C64" s="441"/>
      <c r="D64" s="549">
        <f>IF(OR('D2_B Qualität_Quant_Lstg'!M138="",'D2_B Qualität_Quant_Lstg'!M138=0),0,'D2_B Qualität_Quant_Lstg'!M138)</f>
        <v>0</v>
      </c>
      <c r="E64" s="447"/>
      <c r="F64" s="448"/>
      <c r="G64" s="449"/>
      <c r="H64" s="449"/>
      <c r="I64" s="450"/>
    </row>
    <row r="65" spans="1:9" s="1" customFormat="1">
      <c r="A65" s="172"/>
      <c r="B65" s="441" t="s">
        <v>144</v>
      </c>
      <c r="C65" s="441"/>
      <c r="D65" s="549">
        <f>IF(OR('D3_C Kosten_Finanz_Lstg'!M135="",'D3_C Kosten_Finanz_Lstg'!M135=0),0,'D3_C Kosten_Finanz_Lstg'!M135)</f>
        <v>0</v>
      </c>
      <c r="E65" s="447"/>
      <c r="F65" s="448"/>
      <c r="G65" s="449"/>
      <c r="H65" s="449"/>
      <c r="I65" s="450"/>
    </row>
    <row r="66" spans="1:9" s="1" customFormat="1">
      <c r="A66" s="172"/>
      <c r="B66" s="441" t="s">
        <v>145</v>
      </c>
      <c r="C66" s="441"/>
      <c r="D66" s="549">
        <f>IF(OR('D4_D Termine_Lstg'!M89="",'D4_D Termine_Lstg'!M89=0),0,'D4_D Termine_Lstg'!M89)</f>
        <v>0</v>
      </c>
      <c r="E66" s="447"/>
      <c r="F66" s="448"/>
      <c r="G66" s="449"/>
      <c r="H66" s="449"/>
      <c r="I66" s="450"/>
    </row>
    <row r="67" spans="1:9" s="1" customFormat="1">
      <c r="A67" s="172"/>
      <c r="B67" s="441" t="s">
        <v>146</v>
      </c>
      <c r="C67" s="441"/>
      <c r="D67" s="549">
        <f>IF(OR('D5_E Verträge_Versich_Lstg'!M127="",'D5_E Verträge_Versich_Lstg'!M127=0),0,'D5_E Verträge_Versich_Lstg'!M127)</f>
        <v>0</v>
      </c>
      <c r="E67" s="436"/>
      <c r="F67" s="437"/>
      <c r="G67" s="438"/>
      <c r="H67" s="438"/>
      <c r="I67" s="439"/>
    </row>
    <row r="68" spans="1:9" s="1" customFormat="1">
      <c r="A68" s="172"/>
      <c r="B68" s="442" t="s">
        <v>1344</v>
      </c>
      <c r="C68" s="244"/>
      <c r="D68" s="550"/>
      <c r="E68" s="427">
        <f>SUM(D56:D67)</f>
        <v>0</v>
      </c>
      <c r="F68" s="232">
        <f>IF($E$96=0,0,IF(AND('E Honorarberechnung'!$O$30,'E Honorarberechnung'!$L$31,'E Honorarberechnung'!$O$31),'E Honorarberechnung'!$I$31*E68,IF(AND('E Honorarberechnung'!$O$30,'E Honorarberechnung'!$L$32,'E Honorarberechnung'!$O$32),'E Honorarberechnung'!$I$32/$E$96*E68,0)))</f>
        <v>0</v>
      </c>
      <c r="G68" s="123">
        <f>SUM(E68:F68)</f>
        <v>0</v>
      </c>
      <c r="H68" s="123">
        <f>+G68*'E Honorarberechnung'!$I$41</f>
        <v>0</v>
      </c>
      <c r="I68" s="124">
        <f>+G68+H68</f>
        <v>0</v>
      </c>
    </row>
    <row r="69" spans="1:9" s="1" customFormat="1">
      <c r="A69" s="172"/>
      <c r="B69" s="551" t="s">
        <v>276</v>
      </c>
      <c r="C69" s="552"/>
      <c r="D69" s="451"/>
      <c r="E69" s="444"/>
      <c r="F69" s="445"/>
      <c r="G69" s="314"/>
      <c r="H69" s="314"/>
      <c r="I69" s="446"/>
    </row>
    <row r="70" spans="1:9" s="1" customFormat="1">
      <c r="A70" s="172"/>
      <c r="B70" s="441" t="s">
        <v>147</v>
      </c>
      <c r="C70" s="441"/>
      <c r="D70" s="549">
        <f>IF(OR('D1_A Organisation_Lstg'!M44="",'D1_A Organisation_Lstg'!M44=0),0,'D1_A Organisation_Lstg'!M44)</f>
        <v>0</v>
      </c>
      <c r="E70" s="447"/>
      <c r="F70" s="448"/>
      <c r="G70" s="449"/>
      <c r="H70" s="449"/>
      <c r="I70" s="450"/>
    </row>
    <row r="71" spans="1:9" s="1" customFormat="1">
      <c r="A71" s="172"/>
      <c r="B71" s="441" t="s">
        <v>143</v>
      </c>
      <c r="C71" s="441"/>
      <c r="D71" s="549">
        <f>IF(OR('D2_B Qualität_Quant_Lstg'!M38="",'D2_B Qualität_Quant_Lstg'!M38=0),0,'D2_B Qualität_Quant_Lstg'!M38)</f>
        <v>0</v>
      </c>
      <c r="E71" s="447"/>
      <c r="F71" s="448"/>
      <c r="G71" s="449"/>
      <c r="H71" s="449"/>
      <c r="I71" s="450"/>
    </row>
    <row r="72" spans="1:9" s="1" customFormat="1">
      <c r="A72" s="172"/>
      <c r="B72" s="441" t="s">
        <v>144</v>
      </c>
      <c r="C72" s="441"/>
      <c r="D72" s="549">
        <f>IF(OR('D3_C Kosten_Finanz_Lstg'!M42="",'D3_C Kosten_Finanz_Lstg'!M42=0),0,'D3_C Kosten_Finanz_Lstg'!M42)</f>
        <v>0</v>
      </c>
      <c r="E72" s="447"/>
      <c r="F72" s="448"/>
      <c r="G72" s="449"/>
      <c r="H72" s="449"/>
      <c r="I72" s="450"/>
    </row>
    <row r="73" spans="1:9" s="1" customFormat="1">
      <c r="A73" s="172"/>
      <c r="B73" s="441" t="s">
        <v>145</v>
      </c>
      <c r="C73" s="441"/>
      <c r="D73" s="549">
        <f>IF(OR('D4_D Termine_Lstg'!M34="",'D4_D Termine_Lstg'!M34=0),0,'D4_D Termine_Lstg'!M34)</f>
        <v>0</v>
      </c>
      <c r="E73" s="447"/>
      <c r="F73" s="448"/>
      <c r="G73" s="449"/>
      <c r="H73" s="449"/>
      <c r="I73" s="450"/>
    </row>
    <row r="74" spans="1:9" s="1" customFormat="1">
      <c r="A74" s="172"/>
      <c r="B74" s="441" t="s">
        <v>146</v>
      </c>
      <c r="C74" s="441"/>
      <c r="D74" s="549">
        <f>IF(OR('D5_E Verträge_Versich_Lstg'!M48="",'D5_E Verträge_Versich_Lstg'!M48=0),0,'D5_E Verträge_Versich_Lstg'!M48)</f>
        <v>0</v>
      </c>
      <c r="E74" s="447"/>
      <c r="F74" s="448"/>
      <c r="G74" s="449"/>
      <c r="H74" s="449"/>
      <c r="I74" s="450"/>
    </row>
    <row r="75" spans="1:9" s="1" customFormat="1">
      <c r="A75" s="172"/>
      <c r="B75" s="440" t="s">
        <v>277</v>
      </c>
      <c r="C75" s="441"/>
      <c r="D75" s="549"/>
      <c r="E75" s="545"/>
      <c r="F75" s="546"/>
      <c r="G75" s="547"/>
      <c r="H75" s="547"/>
      <c r="I75" s="548"/>
    </row>
    <row r="76" spans="1:9" s="1" customFormat="1">
      <c r="A76" s="172"/>
      <c r="B76" s="441" t="s">
        <v>147</v>
      </c>
      <c r="C76" s="441"/>
      <c r="D76" s="549">
        <f>IF(OR('D1_A Organisation_Lstg'!M227="",'D1_A Organisation_Lstg'!M227=0),0,'D1_A Organisation_Lstg'!M227)</f>
        <v>0</v>
      </c>
      <c r="E76" s="447"/>
      <c r="F76" s="448"/>
      <c r="G76" s="449"/>
      <c r="H76" s="449"/>
      <c r="I76" s="450"/>
    </row>
    <row r="77" spans="1:9" s="1" customFormat="1">
      <c r="A77" s="172"/>
      <c r="B77" s="441" t="s">
        <v>143</v>
      </c>
      <c r="C77" s="441"/>
      <c r="D77" s="549">
        <f>IF(OR('D2_B Qualität_Quant_Lstg'!M139="",'D2_B Qualität_Quant_Lstg'!M139=0),0,'D2_B Qualität_Quant_Lstg'!M139)</f>
        <v>0</v>
      </c>
      <c r="E77" s="447"/>
      <c r="F77" s="448"/>
      <c r="G77" s="449"/>
      <c r="H77" s="449"/>
      <c r="I77" s="450"/>
    </row>
    <row r="78" spans="1:9" s="1" customFormat="1">
      <c r="A78" s="172"/>
      <c r="B78" s="441" t="s">
        <v>144</v>
      </c>
      <c r="C78" s="441"/>
      <c r="D78" s="549">
        <f>IF(OR('D3_C Kosten_Finanz_Lstg'!M136="",'D3_C Kosten_Finanz_Lstg'!M136=0),0,'D3_C Kosten_Finanz_Lstg'!M136)</f>
        <v>0</v>
      </c>
      <c r="E78" s="447"/>
      <c r="F78" s="448"/>
      <c r="G78" s="449"/>
      <c r="H78" s="449"/>
      <c r="I78" s="450"/>
    </row>
    <row r="79" spans="1:9" s="1" customFormat="1">
      <c r="A79" s="172"/>
      <c r="B79" s="441" t="s">
        <v>145</v>
      </c>
      <c r="C79" s="441"/>
      <c r="D79" s="549">
        <f>IF(OR('D4_D Termine_Lstg'!M90="",'D4_D Termine_Lstg'!M90=0),0,'D4_D Termine_Lstg'!M90)</f>
        <v>0</v>
      </c>
      <c r="E79" s="447"/>
      <c r="F79" s="448"/>
      <c r="G79" s="449"/>
      <c r="H79" s="449"/>
      <c r="I79" s="450"/>
    </row>
    <row r="80" spans="1:9" s="1" customFormat="1">
      <c r="A80" s="172"/>
      <c r="B80" s="441" t="s">
        <v>146</v>
      </c>
      <c r="C80" s="441"/>
      <c r="D80" s="549">
        <f>IF(OR('D5_E Verträge_Versich_Lstg'!M128="",'D5_E Verträge_Versich_Lstg'!M128=0),0,'D5_E Verträge_Versich_Lstg'!M128)</f>
        <v>0</v>
      </c>
      <c r="E80" s="436"/>
      <c r="F80" s="437"/>
      <c r="G80" s="438"/>
      <c r="H80" s="438"/>
      <c r="I80" s="439"/>
    </row>
    <row r="81" spans="1:9" s="1" customFormat="1">
      <c r="A81" s="172"/>
      <c r="B81" s="442" t="s">
        <v>1345</v>
      </c>
      <c r="C81" s="244"/>
      <c r="D81" s="550"/>
      <c r="E81" s="427">
        <f>SUM(D69:D80)</f>
        <v>0</v>
      </c>
      <c r="F81" s="232">
        <f>IF($E$96=0,0,IF(AND('E Honorarberechnung'!$O$30,'E Honorarberechnung'!$L$31,'E Honorarberechnung'!$O$31),'E Honorarberechnung'!$I$31*E81,IF(AND('E Honorarberechnung'!$O$30,'E Honorarberechnung'!$L$32,'E Honorarberechnung'!$O$32),'E Honorarberechnung'!$I$32/$E$96*E81,0)))</f>
        <v>0</v>
      </c>
      <c r="G81" s="123">
        <f>SUM(E81:F81)</f>
        <v>0</v>
      </c>
      <c r="H81" s="123">
        <f>+G81*'E Honorarberechnung'!$I$41</f>
        <v>0</v>
      </c>
      <c r="I81" s="124">
        <f>+G81+H81</f>
        <v>0</v>
      </c>
    </row>
    <row r="82" spans="1:9" s="1" customFormat="1">
      <c r="A82" s="172"/>
      <c r="B82" s="551" t="s">
        <v>278</v>
      </c>
      <c r="C82" s="552"/>
      <c r="D82" s="451"/>
      <c r="E82" s="444"/>
      <c r="F82" s="445"/>
      <c r="G82" s="314"/>
      <c r="H82" s="314"/>
      <c r="I82" s="446"/>
    </row>
    <row r="83" spans="1:9" s="1" customFormat="1">
      <c r="A83" s="172"/>
      <c r="B83" s="441" t="s">
        <v>147</v>
      </c>
      <c r="C83" s="441"/>
      <c r="D83" s="549">
        <f>IF(OR('D1_A Organisation_Lstg'!M45="",'D1_A Organisation_Lstg'!M45=0),0,'D1_A Organisation_Lstg'!M45)</f>
        <v>0</v>
      </c>
      <c r="E83" s="447"/>
      <c r="F83" s="448"/>
      <c r="G83" s="449"/>
      <c r="H83" s="449"/>
      <c r="I83" s="450"/>
    </row>
    <row r="84" spans="1:9" s="1" customFormat="1">
      <c r="A84" s="172"/>
      <c r="B84" s="441" t="s">
        <v>143</v>
      </c>
      <c r="C84" s="441"/>
      <c r="D84" s="549">
        <f>IF(OR('D2_B Qualität_Quant_Lstg'!M39="",'D2_B Qualität_Quant_Lstg'!M39=0),0,'D2_B Qualität_Quant_Lstg'!M39)</f>
        <v>0</v>
      </c>
      <c r="E84" s="447"/>
      <c r="F84" s="448"/>
      <c r="G84" s="449"/>
      <c r="H84" s="449"/>
      <c r="I84" s="450"/>
    </row>
    <row r="85" spans="1:9" s="1" customFormat="1">
      <c r="A85" s="172"/>
      <c r="B85" s="441" t="s">
        <v>144</v>
      </c>
      <c r="C85" s="441"/>
      <c r="D85" s="549">
        <f>IF(OR('D3_C Kosten_Finanz_Lstg'!M43="",'D3_C Kosten_Finanz_Lstg'!M43=0),0,'D3_C Kosten_Finanz_Lstg'!M43)</f>
        <v>0</v>
      </c>
      <c r="E85" s="447"/>
      <c r="F85" s="448"/>
      <c r="G85" s="449"/>
      <c r="H85" s="449"/>
      <c r="I85" s="450"/>
    </row>
    <row r="86" spans="1:9" s="1" customFormat="1">
      <c r="A86" s="172"/>
      <c r="B86" s="441" t="s">
        <v>145</v>
      </c>
      <c r="C86" s="441"/>
      <c r="D86" s="549">
        <f>IF(OR('D4_D Termine_Lstg'!M35="",'D4_D Termine_Lstg'!M35=0),0,'D4_D Termine_Lstg'!M35)</f>
        <v>0</v>
      </c>
      <c r="E86" s="447"/>
      <c r="F86" s="448"/>
      <c r="G86" s="449"/>
      <c r="H86" s="449"/>
      <c r="I86" s="450"/>
    </row>
    <row r="87" spans="1:9" s="1" customFormat="1">
      <c r="A87" s="172"/>
      <c r="B87" s="441" t="s">
        <v>146</v>
      </c>
      <c r="C87" s="441"/>
      <c r="D87" s="549">
        <f>IF(OR('D5_E Verträge_Versich_Lstg'!M49="",'D5_E Verträge_Versich_Lstg'!M49=0),0,'D5_E Verträge_Versich_Lstg'!M49)</f>
        <v>0</v>
      </c>
      <c r="E87" s="447"/>
      <c r="F87" s="448"/>
      <c r="G87" s="449"/>
      <c r="H87" s="449"/>
      <c r="I87" s="450"/>
    </row>
    <row r="88" spans="1:9" s="1" customFormat="1">
      <c r="A88" s="172"/>
      <c r="B88" s="440" t="s">
        <v>279</v>
      </c>
      <c r="C88" s="441"/>
      <c r="D88" s="549"/>
      <c r="E88" s="545"/>
      <c r="F88" s="546"/>
      <c r="G88" s="547"/>
      <c r="H88" s="547"/>
      <c r="I88" s="548"/>
    </row>
    <row r="89" spans="1:9" s="1" customFormat="1">
      <c r="A89" s="172"/>
      <c r="B89" s="441" t="s">
        <v>147</v>
      </c>
      <c r="C89" s="441"/>
      <c r="D89" s="549">
        <f>IF(OR('D1_A Organisation_Lstg'!M228="",'D1_A Organisation_Lstg'!M228=0),0,'D1_A Organisation_Lstg'!M228)</f>
        <v>0</v>
      </c>
      <c r="E89" s="447"/>
      <c r="F89" s="448"/>
      <c r="G89" s="449"/>
      <c r="H89" s="449"/>
      <c r="I89" s="450"/>
    </row>
    <row r="90" spans="1:9" s="1" customFormat="1">
      <c r="A90" s="172"/>
      <c r="B90" s="441" t="s">
        <v>143</v>
      </c>
      <c r="C90" s="441"/>
      <c r="D90" s="549">
        <f>IF(OR('D2_B Qualität_Quant_Lstg'!M140="",'D2_B Qualität_Quant_Lstg'!M140=0),0,'D2_B Qualität_Quant_Lstg'!M140)</f>
        <v>0</v>
      </c>
      <c r="E90" s="447"/>
      <c r="F90" s="448"/>
      <c r="G90" s="449"/>
      <c r="H90" s="449"/>
      <c r="I90" s="450"/>
    </row>
    <row r="91" spans="1:9" s="1" customFormat="1">
      <c r="A91" s="172"/>
      <c r="B91" s="441" t="s">
        <v>144</v>
      </c>
      <c r="C91" s="441"/>
      <c r="D91" s="549">
        <f>IF(OR('D3_C Kosten_Finanz_Lstg'!M137="",'D3_C Kosten_Finanz_Lstg'!M137=0),0,'D3_C Kosten_Finanz_Lstg'!M137)</f>
        <v>0</v>
      </c>
      <c r="E91" s="447"/>
      <c r="F91" s="448"/>
      <c r="G91" s="449"/>
      <c r="H91" s="449"/>
      <c r="I91" s="450"/>
    </row>
    <row r="92" spans="1:9" s="1" customFormat="1">
      <c r="A92" s="172"/>
      <c r="B92" s="441" t="s">
        <v>145</v>
      </c>
      <c r="C92" s="441"/>
      <c r="D92" s="549">
        <f>IF(OR('D4_D Termine_Lstg'!M91="",'D4_D Termine_Lstg'!M91=0),0,'D4_D Termine_Lstg'!M91)</f>
        <v>0</v>
      </c>
      <c r="E92" s="447"/>
      <c r="F92" s="448"/>
      <c r="G92" s="449"/>
      <c r="H92" s="449"/>
      <c r="I92" s="450"/>
    </row>
    <row r="93" spans="1:9" s="1" customFormat="1">
      <c r="A93" s="172"/>
      <c r="B93" s="441" t="s">
        <v>146</v>
      </c>
      <c r="C93" s="441"/>
      <c r="D93" s="549">
        <f>IF(OR('D5_E Verträge_Versich_Lstg'!M129="",'D5_E Verträge_Versich_Lstg'!M129=0),0,'D5_E Verträge_Versich_Lstg'!M129)</f>
        <v>0</v>
      </c>
      <c r="E93" s="436"/>
      <c r="F93" s="437"/>
      <c r="G93" s="438"/>
      <c r="H93" s="438"/>
      <c r="I93" s="439"/>
    </row>
    <row r="94" spans="1:9" s="1" customFormat="1">
      <c r="A94" s="172"/>
      <c r="B94" s="442" t="s">
        <v>1346</v>
      </c>
      <c r="C94" s="443"/>
      <c r="D94" s="537"/>
      <c r="E94" s="428">
        <f>SUM(D82:D93)</f>
        <v>0</v>
      </c>
      <c r="F94" s="233">
        <f>IF($E$96=0,0,IF(AND('E Honorarberechnung'!$O$30,'E Honorarberechnung'!$L$31,'E Honorarberechnung'!$O$31),'E Honorarberechnung'!$I$31*E94,IF(AND('E Honorarberechnung'!$O$30,'E Honorarberechnung'!$L$32,'E Honorarberechnung'!$O$32),'E Honorarberechnung'!$I$32/$E$96*E94,0)))</f>
        <v>0</v>
      </c>
      <c r="G94" s="125">
        <f>SUM(E94:F94)</f>
        <v>0</v>
      </c>
      <c r="H94" s="125">
        <f>+G94*'E Honorarberechnung'!$I$41</f>
        <v>0</v>
      </c>
      <c r="I94" s="167">
        <f>+G94+H94</f>
        <v>0</v>
      </c>
    </row>
    <row r="95" spans="1:9" s="57" customFormat="1" ht="17.25" thickBot="1">
      <c r="A95" s="191"/>
      <c r="B95" s="38"/>
      <c r="C95" s="38"/>
      <c r="D95" s="38"/>
      <c r="E95" s="133"/>
      <c r="F95" s="53"/>
      <c r="G95" s="56"/>
    </row>
    <row r="96" spans="1:9" s="6" customFormat="1" ht="26.45" customHeight="1" thickBot="1">
      <c r="A96" s="174"/>
      <c r="B96" s="181" t="s">
        <v>8</v>
      </c>
      <c r="C96" s="419"/>
      <c r="D96" s="420"/>
      <c r="E96" s="306">
        <f>SUM(E17:E94)</f>
        <v>0</v>
      </c>
      <c r="F96" s="558">
        <f>SUM(F17:F94)</f>
        <v>0</v>
      </c>
      <c r="G96" s="306">
        <f>SUM(G17:G94)</f>
        <v>0</v>
      </c>
      <c r="H96" s="307">
        <f>SUM(H17:H94)</f>
        <v>0</v>
      </c>
      <c r="I96" s="264">
        <f>SUM(I17:I94)</f>
        <v>0</v>
      </c>
    </row>
    <row r="97" spans="1:4" s="1" customFormat="1" ht="15" customHeight="1">
      <c r="A97" s="172"/>
      <c r="D97" s="49"/>
    </row>
    <row r="98" spans="1:4"/>
  </sheetData>
  <sheetProtection sheet="1" formatRows="0"/>
  <mergeCells count="14">
    <mergeCell ref="M7:O7"/>
    <mergeCell ref="D8:I8"/>
    <mergeCell ref="D7:I7"/>
    <mergeCell ref="B8:C8"/>
    <mergeCell ref="G14:G15"/>
    <mergeCell ref="I14:I15"/>
    <mergeCell ref="J2:J8"/>
    <mergeCell ref="B5:C5"/>
    <mergeCell ref="B6:C6"/>
    <mergeCell ref="B7:C7"/>
    <mergeCell ref="D6:I6"/>
    <mergeCell ref="B2:F2"/>
    <mergeCell ref="B3:F3"/>
    <mergeCell ref="D5:F5"/>
  </mergeCells>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Juli 2024&amp;R&amp;P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theme="0" tint="-0.14999847407452621"/>
    <pageSetUpPr fitToPage="1"/>
  </sheetPr>
  <dimension ref="A1:M44"/>
  <sheetViews>
    <sheetView showGridLines="0" workbookViewId="0">
      <selection activeCell="D5" sqref="D5:F5"/>
    </sheetView>
  </sheetViews>
  <sheetFormatPr baseColWidth="10" defaultColWidth="0" defaultRowHeight="16.5" zeroHeight="1"/>
  <cols>
    <col min="1" max="1" width="5.5703125" style="175" customWidth="1"/>
    <col min="2" max="2" width="7.85546875" customWidth="1"/>
    <col min="3" max="3" width="14.85546875" customWidth="1"/>
    <col min="4" max="4" width="7.5703125" customWidth="1"/>
    <col min="5" max="5" width="19" customWidth="1"/>
    <col min="6" max="6" width="5.5703125" customWidth="1"/>
    <col min="7" max="7" width="19" customWidth="1"/>
    <col min="8" max="8" width="10.85546875" customWidth="1"/>
    <col min="9" max="9" width="19" customWidth="1"/>
    <col min="10" max="10" width="2.5703125" customWidth="1"/>
    <col min="11" max="11" width="11.42578125" style="65" hidden="1" customWidth="1"/>
    <col min="12" max="16384" width="11.42578125" hidden="1"/>
  </cols>
  <sheetData>
    <row r="1" spans="1:13"/>
    <row r="2" spans="1:13" s="1" customFormat="1" ht="18">
      <c r="A2" s="172"/>
      <c r="B2" s="641" t="str">
        <f>IF(Projektgrundlagen!B2="","",Projektgrundlagen!B2)</f>
        <v>Projektsteuerung / Projektmanagement</v>
      </c>
      <c r="C2" s="641"/>
      <c r="D2" s="641"/>
      <c r="E2" s="641"/>
      <c r="F2" s="642"/>
      <c r="G2" s="155" t="str">
        <f>IF(Projektgrundlagen!F2="","",Projektgrundlagen!F2)</f>
        <v>VII.27.4</v>
      </c>
      <c r="H2" s="717" t="s">
        <v>51</v>
      </c>
      <c r="I2" s="718"/>
      <c r="J2" s="798" t="s">
        <v>49</v>
      </c>
      <c r="K2" s="145" t="s">
        <v>5</v>
      </c>
      <c r="M2" s="79" t="s">
        <v>43</v>
      </c>
    </row>
    <row r="3" spans="1:13" s="1" customFormat="1" ht="15" customHeight="1">
      <c r="A3" s="172"/>
      <c r="B3" s="771" t="s">
        <v>49</v>
      </c>
      <c r="C3" s="771"/>
      <c r="D3" s="771"/>
      <c r="E3" s="771"/>
      <c r="F3" s="772"/>
      <c r="G3" s="159" t="str">
        <f>IF(Projektgrundlagen!F3="","",Projektgrundlagen!F3)</f>
        <v>Vertragsnr.:</v>
      </c>
      <c r="H3" s="769" t="str">
        <f>IF(Projektgrundlagen!G3="","",Projektgrundlagen!G3)</f>
        <v>000.738.308</v>
      </c>
      <c r="I3" s="770"/>
      <c r="J3" s="798"/>
      <c r="K3" s="40"/>
      <c r="M3" s="1" t="str">
        <f ca="1">MID(CELL("dateiname",A2),FIND("]",CELL("dateiname",A2))+1,255)</f>
        <v>G Honorarabrechnung</v>
      </c>
    </row>
    <row r="4" spans="1:13" s="1" customFormat="1" ht="7.5" customHeight="1">
      <c r="A4" s="172"/>
      <c r="B4" s="150"/>
      <c r="C4" s="150"/>
      <c r="D4" s="150"/>
      <c r="E4" s="150"/>
      <c r="F4" s="150"/>
      <c r="G4" s="149"/>
      <c r="H4" s="149"/>
      <c r="I4" s="149"/>
      <c r="J4" s="798"/>
      <c r="K4" s="40"/>
    </row>
    <row r="5" spans="1:13" s="1" customFormat="1" ht="15" customHeight="1">
      <c r="A5" s="172"/>
      <c r="B5" s="825" t="str">
        <f>IF(Projektgrundlagen!B5="","",Projektgrundlagen!B5)</f>
        <v>Maßnahmennr:</v>
      </c>
      <c r="C5" s="826"/>
      <c r="D5" s="702" t="str">
        <f>IF(Projektgrundlagen!E5="","",Projektgrundlagen!E5)</f>
        <v>07002 E 0002</v>
      </c>
      <c r="E5" s="702"/>
      <c r="F5" s="702"/>
      <c r="G5" s="156" t="str">
        <f>IF(Projektgrundlagen!F5="","",Projektgrundlagen!F5)</f>
        <v>Vergabenr.:</v>
      </c>
      <c r="H5" s="827" t="str">
        <f>IF(Projektgrundlagen!G5="","",Projektgrundlagen!G5)</f>
        <v>25-105605</v>
      </c>
      <c r="I5" s="828"/>
      <c r="J5" s="798"/>
      <c r="K5" s="40"/>
    </row>
    <row r="6" spans="1:13" s="1" customFormat="1" ht="15" customHeight="1">
      <c r="A6" s="172"/>
      <c r="B6" s="630" t="str">
        <f>IF(Projektgrundlagen!B6="","",Projektgrundlagen!B6)</f>
        <v>Maßnahme:</v>
      </c>
      <c r="C6" s="631"/>
      <c r="D6" s="818" t="str">
        <f>IF(Projektgrundlagen!E6="","",Projektgrundlagen!E6)</f>
        <v>Neubau Eich- und Beschussamt Fürstenfeldbruck</v>
      </c>
      <c r="E6" s="818"/>
      <c r="F6" s="818"/>
      <c r="G6" s="818"/>
      <c r="H6" s="818"/>
      <c r="I6" s="819"/>
      <c r="J6" s="798"/>
      <c r="K6" s="40"/>
    </row>
    <row r="7" spans="1:13" s="1" customFormat="1" ht="15" customHeight="1">
      <c r="A7" s="172"/>
      <c r="B7" s="630"/>
      <c r="C7" s="631"/>
      <c r="D7" s="820" t="str">
        <f>IF(Projektgrundlagen!E7="","",Projektgrundlagen!E7)</f>
        <v/>
      </c>
      <c r="E7" s="820"/>
      <c r="F7" s="820"/>
      <c r="G7" s="820"/>
      <c r="H7" s="820"/>
      <c r="I7" s="821"/>
      <c r="J7" s="798"/>
      <c r="K7" s="40"/>
    </row>
    <row r="8" spans="1:13" s="1" customFormat="1" ht="15" customHeight="1">
      <c r="A8" s="172"/>
      <c r="B8" s="668" t="s">
        <v>23</v>
      </c>
      <c r="C8" s="669"/>
      <c r="D8" s="769" t="str">
        <f>IF(Projektgrundlagen!E8="","",Projektgrundlagen!E8)</f>
        <v/>
      </c>
      <c r="E8" s="769"/>
      <c r="F8" s="769"/>
      <c r="G8" s="769"/>
      <c r="H8" s="769"/>
      <c r="I8" s="770"/>
      <c r="J8" s="798"/>
      <c r="K8" s="40"/>
    </row>
    <row r="9" spans="1:13" s="1" customFormat="1">
      <c r="A9" s="172"/>
      <c r="B9" s="138"/>
      <c r="C9" s="153"/>
      <c r="D9" s="153"/>
      <c r="E9" s="153"/>
      <c r="F9" s="134"/>
      <c r="G9" s="135"/>
      <c r="H9" s="134"/>
      <c r="I9" s="135"/>
      <c r="K9" s="40"/>
    </row>
    <row r="10" spans="1:13" s="1" customFormat="1" ht="22.5" customHeight="1">
      <c r="A10" s="172"/>
      <c r="B10" s="286" t="str">
        <f>"Honorarabrechnung "&amp;IF(Projektgrundlagen!I21,"Straßenbau",("Hochbau - "&amp;IF(Projektgrundlagen!I22,"Land","Bund")))</f>
        <v>Honorarabrechnung Hochbau - Land</v>
      </c>
      <c r="C10" s="230"/>
      <c r="D10" s="230"/>
      <c r="E10" s="230"/>
      <c r="F10" s="230"/>
      <c r="G10" s="230"/>
      <c r="H10" s="230"/>
      <c r="I10" s="230"/>
      <c r="K10" s="40"/>
    </row>
    <row r="11" spans="1:13" s="1" customFormat="1" ht="7.35" customHeight="1">
      <c r="A11" s="172"/>
      <c r="B11" s="228"/>
      <c r="C11" s="183"/>
      <c r="D11" s="183"/>
      <c r="E11" s="183"/>
      <c r="F11" s="183"/>
      <c r="G11" s="183"/>
      <c r="H11" s="183"/>
      <c r="I11" s="183"/>
      <c r="K11" s="40"/>
    </row>
    <row r="12" spans="1:13">
      <c r="B12" s="813" t="s">
        <v>60</v>
      </c>
      <c r="C12" s="814"/>
      <c r="D12" s="817"/>
      <c r="E12" s="817"/>
      <c r="F12" s="250"/>
      <c r="G12" s="250"/>
      <c r="H12" s="250"/>
      <c r="I12" s="251"/>
    </row>
    <row r="13" spans="1:13" s="1" customFormat="1" ht="15" customHeight="1">
      <c r="A13" s="172"/>
      <c r="B13" s="73"/>
      <c r="C13" s="45"/>
      <c r="D13" s="74"/>
      <c r="E13" s="16"/>
      <c r="F13" s="21" t="s">
        <v>53</v>
      </c>
      <c r="G13" s="20"/>
      <c r="H13" s="45"/>
      <c r="I13" s="16"/>
      <c r="K13" s="40"/>
    </row>
    <row r="14" spans="1:13" s="1" customFormat="1" ht="15" customHeight="1">
      <c r="A14" s="172"/>
      <c r="B14" s="17"/>
      <c r="C14" s="46"/>
      <c r="D14" s="252"/>
      <c r="E14" s="18"/>
      <c r="F14" s="184" t="s">
        <v>106</v>
      </c>
      <c r="G14" s="324"/>
      <c r="H14" s="815"/>
      <c r="I14" s="816"/>
      <c r="K14" s="40"/>
    </row>
    <row r="15" spans="1:13" s="1" customFormat="1" ht="29.25" customHeight="1">
      <c r="A15" s="172"/>
      <c r="B15" s="822" t="s">
        <v>135</v>
      </c>
      <c r="C15" s="823"/>
      <c r="D15" s="824"/>
      <c r="E15" s="288" t="s">
        <v>60</v>
      </c>
      <c r="F15" s="808" t="s">
        <v>55</v>
      </c>
      <c r="G15" s="809"/>
      <c r="H15" s="808" t="s">
        <v>110</v>
      </c>
      <c r="I15" s="809"/>
      <c r="K15" s="40"/>
    </row>
    <row r="16" spans="1:13" s="1" customFormat="1" ht="45" customHeight="1">
      <c r="A16" s="172"/>
      <c r="B16" s="253"/>
      <c r="C16" s="289"/>
      <c r="D16" s="298"/>
      <c r="E16" s="349" t="str">
        <f>'F Honorarübersicht'!I14</f>
        <v>Honorar Projektsteuerung / Projektmanagement brutto</v>
      </c>
      <c r="F16" s="254" t="s">
        <v>54</v>
      </c>
      <c r="G16" s="255" t="str">
        <f>IF('E Honorarberechnung'!I41&lt;=0," anteiliges Honorar        netto"," anteiliges Honorar        brutto")</f>
        <v xml:space="preserve"> anteiliges Honorar        brutto</v>
      </c>
      <c r="H16" s="255" t="s">
        <v>87</v>
      </c>
      <c r="I16" s="255" t="str">
        <f>IF('E Honorarberechnung'!I41&lt;=0," geprüftes Honorar        netto"," geprüftes Honorar        brutto")</f>
        <v xml:space="preserve"> geprüftes Honorar        brutto</v>
      </c>
      <c r="K16" s="40"/>
    </row>
    <row r="17" spans="1:11" s="1" customFormat="1" ht="12.75" customHeight="1">
      <c r="A17" s="172"/>
      <c r="B17" s="256"/>
      <c r="C17" s="290"/>
      <c r="D17" s="297"/>
      <c r="E17" s="257" t="s">
        <v>12</v>
      </c>
      <c r="F17" s="255"/>
      <c r="G17" s="255" t="s">
        <v>12</v>
      </c>
      <c r="H17" s="255" t="s">
        <v>76</v>
      </c>
      <c r="I17" s="255" t="s">
        <v>12</v>
      </c>
      <c r="K17" s="40"/>
    </row>
    <row r="18" spans="1:11" s="1" customFormat="1" ht="15" customHeight="1">
      <c r="A18" s="172"/>
      <c r="B18" s="277" t="str">
        <f>'F Honorarübersicht'!B29</f>
        <v>Summe Projektstufe 1</v>
      </c>
      <c r="C18" s="291"/>
      <c r="D18" s="294"/>
      <c r="E18" s="269">
        <f>'F Honorarübersicht'!I29</f>
        <v>0</v>
      </c>
      <c r="F18" s="278"/>
      <c r="G18" s="279" t="str">
        <f t="shared" ref="G18:G23" si="0">IF(K18,E18,"")</f>
        <v/>
      </c>
      <c r="H18" s="268"/>
      <c r="I18" s="269" t="str">
        <f t="shared" ref="I18:I23" si="1">IFERROR(IF(OR(H18="",H18&gt;100%,H18&lt;0),"",G18*H18),"")</f>
        <v/>
      </c>
      <c r="K18" s="40" t="b">
        <v>0</v>
      </c>
    </row>
    <row r="19" spans="1:11" s="1" customFormat="1" ht="15" customHeight="1">
      <c r="A19" s="172"/>
      <c r="B19" s="280" t="str">
        <f>'F Honorarübersicht'!B42</f>
        <v>Summe Projektstufe 2a</v>
      </c>
      <c r="C19" s="292"/>
      <c r="D19" s="295"/>
      <c r="E19" s="271">
        <f>'F Honorarübersicht'!I42</f>
        <v>0</v>
      </c>
      <c r="F19" s="281"/>
      <c r="G19" s="282" t="str">
        <f t="shared" si="0"/>
        <v/>
      </c>
      <c r="H19" s="270"/>
      <c r="I19" s="271" t="str">
        <f t="shared" si="1"/>
        <v/>
      </c>
      <c r="K19" s="40" t="b">
        <v>0</v>
      </c>
    </row>
    <row r="20" spans="1:11" s="1" customFormat="1" ht="15" customHeight="1">
      <c r="A20" s="172"/>
      <c r="B20" s="280" t="str">
        <f>'F Honorarübersicht'!B55</f>
        <v>Summe Projektstufe 2b</v>
      </c>
      <c r="C20" s="292"/>
      <c r="D20" s="295"/>
      <c r="E20" s="271">
        <f>'F Honorarübersicht'!I55</f>
        <v>0</v>
      </c>
      <c r="F20" s="281"/>
      <c r="G20" s="282" t="str">
        <f t="shared" si="0"/>
        <v/>
      </c>
      <c r="H20" s="270"/>
      <c r="I20" s="271" t="str">
        <f t="shared" si="1"/>
        <v/>
      </c>
      <c r="K20" s="40" t="b">
        <v>0</v>
      </c>
    </row>
    <row r="21" spans="1:11" s="1" customFormat="1" ht="15" customHeight="1">
      <c r="A21" s="172"/>
      <c r="B21" s="280" t="str">
        <f>'F Honorarübersicht'!B68</f>
        <v>Summe Projektstufe 3</v>
      </c>
      <c r="C21" s="292"/>
      <c r="D21" s="295"/>
      <c r="E21" s="271">
        <f>'F Honorarübersicht'!I68</f>
        <v>0</v>
      </c>
      <c r="F21" s="281"/>
      <c r="G21" s="282">
        <f t="shared" si="0"/>
        <v>0</v>
      </c>
      <c r="H21" s="270"/>
      <c r="I21" s="271" t="str">
        <f t="shared" si="1"/>
        <v/>
      </c>
      <c r="K21" s="40" t="b">
        <v>1</v>
      </c>
    </row>
    <row r="22" spans="1:11" s="1" customFormat="1" ht="15" customHeight="1">
      <c r="A22" s="172"/>
      <c r="B22" s="280" t="str">
        <f>'F Honorarübersicht'!B81</f>
        <v>Summe Projektstufe 4</v>
      </c>
      <c r="C22" s="292"/>
      <c r="D22" s="295"/>
      <c r="E22" s="271">
        <f>'F Honorarübersicht'!I81</f>
        <v>0</v>
      </c>
      <c r="F22" s="281"/>
      <c r="G22" s="282">
        <f t="shared" si="0"/>
        <v>0</v>
      </c>
      <c r="H22" s="270"/>
      <c r="I22" s="271" t="str">
        <f t="shared" si="1"/>
        <v/>
      </c>
      <c r="K22" s="40" t="b">
        <v>1</v>
      </c>
    </row>
    <row r="23" spans="1:11" s="1" customFormat="1" ht="15" customHeight="1">
      <c r="A23" s="172"/>
      <c r="B23" s="283" t="str">
        <f>'F Honorarübersicht'!B94</f>
        <v>Summe Projektstufe 5</v>
      </c>
      <c r="C23" s="293"/>
      <c r="D23" s="296"/>
      <c r="E23" s="273">
        <f>'F Honorarübersicht'!I94</f>
        <v>0</v>
      </c>
      <c r="F23" s="284"/>
      <c r="G23" s="285" t="str">
        <f t="shared" si="0"/>
        <v/>
      </c>
      <c r="H23" s="272"/>
      <c r="I23" s="273" t="str">
        <f t="shared" si="1"/>
        <v/>
      </c>
      <c r="K23" s="40" t="b">
        <v>0</v>
      </c>
    </row>
    <row r="24" spans="1:11" ht="17.25" thickBot="1"/>
    <row r="25" spans="1:11" s="1" customFormat="1" ht="24.6" customHeight="1" thickBot="1">
      <c r="A25" s="172"/>
      <c r="B25" s="260" t="s">
        <v>90</v>
      </c>
      <c r="C25" s="261"/>
      <c r="D25" s="262"/>
      <c r="E25" s="263">
        <f>SUM(E18:E23)</f>
        <v>0</v>
      </c>
      <c r="F25" s="308"/>
      <c r="G25" s="309">
        <f>SUM(G18:G23)</f>
        <v>0</v>
      </c>
      <c r="H25" s="310"/>
      <c r="I25" s="311">
        <f>SUM(I18:I23)</f>
        <v>0</v>
      </c>
      <c r="K25" s="40"/>
    </row>
    <row r="26" spans="1:11"/>
    <row r="27" spans="1:11">
      <c r="B27" s="813" t="s">
        <v>103</v>
      </c>
      <c r="C27" s="814"/>
      <c r="D27" s="817"/>
      <c r="E27" s="817"/>
      <c r="F27" s="250"/>
      <c r="G27" s="250"/>
      <c r="H27" s="250"/>
      <c r="I27" s="251"/>
    </row>
    <row r="28" spans="1:11" s="1" customFormat="1" ht="12.75" customHeight="1">
      <c r="A28" s="172"/>
      <c r="B28" s="256" t="s">
        <v>105</v>
      </c>
      <c r="C28" s="258" t="s">
        <v>61</v>
      </c>
      <c r="D28" s="259"/>
      <c r="E28" s="259"/>
      <c r="F28" s="257"/>
      <c r="G28" s="255" t="s">
        <v>12</v>
      </c>
      <c r="H28" s="255" t="s">
        <v>76</v>
      </c>
      <c r="I28" s="255" t="s">
        <v>12</v>
      </c>
      <c r="K28" s="40"/>
    </row>
    <row r="29" spans="1:11">
      <c r="B29" s="274" t="s">
        <v>1495</v>
      </c>
      <c r="C29" s="812" t="s">
        <v>97</v>
      </c>
      <c r="D29" s="812"/>
      <c r="E29" s="812"/>
      <c r="F29" s="812"/>
      <c r="G29" s="614"/>
      <c r="H29" s="268"/>
      <c r="I29" s="615" t="str">
        <f>IFERROR(IF(G29="","",G29*H29),"")</f>
        <v/>
      </c>
    </row>
    <row r="30" spans="1:11">
      <c r="B30" s="275" t="s">
        <v>1496</v>
      </c>
      <c r="C30" s="810"/>
      <c r="D30" s="810"/>
      <c r="E30" s="810"/>
      <c r="F30" s="810"/>
      <c r="G30" s="616"/>
      <c r="H30" s="270"/>
      <c r="I30" s="617" t="str">
        <f t="shared" ref="I30:I34" si="2">IFERROR(IF(G30="","",G30*H30),"")</f>
        <v/>
      </c>
    </row>
    <row r="31" spans="1:11">
      <c r="B31" s="275" t="s">
        <v>1497</v>
      </c>
      <c r="C31" s="810"/>
      <c r="D31" s="810"/>
      <c r="E31" s="810"/>
      <c r="F31" s="810"/>
      <c r="G31" s="616"/>
      <c r="H31" s="270"/>
      <c r="I31" s="617" t="str">
        <f t="shared" si="2"/>
        <v/>
      </c>
    </row>
    <row r="32" spans="1:11">
      <c r="B32" s="275" t="s">
        <v>1498</v>
      </c>
      <c r="C32" s="810"/>
      <c r="D32" s="810"/>
      <c r="E32" s="810"/>
      <c r="F32" s="810"/>
      <c r="G32" s="616"/>
      <c r="H32" s="270"/>
      <c r="I32" s="617" t="str">
        <f t="shared" si="2"/>
        <v/>
      </c>
    </row>
    <row r="33" spans="1:11">
      <c r="B33" s="275" t="s">
        <v>1499</v>
      </c>
      <c r="C33" s="810"/>
      <c r="D33" s="810"/>
      <c r="E33" s="810"/>
      <c r="F33" s="810"/>
      <c r="G33" s="616"/>
      <c r="H33" s="270"/>
      <c r="I33" s="617" t="str">
        <f t="shared" si="2"/>
        <v/>
      </c>
    </row>
    <row r="34" spans="1:11">
      <c r="B34" s="276" t="s">
        <v>1500</v>
      </c>
      <c r="C34" s="811"/>
      <c r="D34" s="811"/>
      <c r="E34" s="811"/>
      <c r="F34" s="811"/>
      <c r="G34" s="618"/>
      <c r="H34" s="272"/>
      <c r="I34" s="619" t="str">
        <f t="shared" si="2"/>
        <v/>
      </c>
    </row>
    <row r="35" spans="1:11" ht="17.25" thickBot="1"/>
    <row r="36" spans="1:11" s="1" customFormat="1" ht="24" customHeight="1" thickBot="1">
      <c r="A36" s="172"/>
      <c r="B36" s="260" t="s">
        <v>104</v>
      </c>
      <c r="C36" s="403"/>
      <c r="D36" s="265"/>
      <c r="E36" s="266"/>
      <c r="F36" s="267">
        <f>SUM(F23:F34)</f>
        <v>0</v>
      </c>
      <c r="G36" s="263">
        <f>SUM(G29:G34)+G25</f>
        <v>0</v>
      </c>
      <c r="H36" s="312"/>
      <c r="I36" s="311">
        <f>SUM(I29:I34)+I25</f>
        <v>0</v>
      </c>
      <c r="K36" s="40"/>
    </row>
    <row r="37" spans="1:11">
      <c r="B37" s="126"/>
      <c r="C37" s="126"/>
      <c r="D37" s="126"/>
      <c r="E37" s="126"/>
      <c r="F37" s="126"/>
      <c r="G37" s="126"/>
      <c r="H37" s="126"/>
      <c r="I37" s="126"/>
    </row>
    <row r="38" spans="1:11">
      <c r="B38" s="404" t="s">
        <v>62</v>
      </c>
      <c r="C38" s="250"/>
      <c r="D38" s="250"/>
      <c r="E38" s="250"/>
      <c r="F38" s="250"/>
      <c r="G38" s="250"/>
      <c r="H38" s="250"/>
      <c r="I38" s="251"/>
    </row>
    <row r="39" spans="1:11">
      <c r="B39" s="405" t="s">
        <v>63</v>
      </c>
      <c r="C39" s="406"/>
      <c r="D39" s="805"/>
      <c r="E39" s="806"/>
      <c r="F39" s="806"/>
      <c r="G39" s="806"/>
      <c r="H39" s="807"/>
      <c r="I39" s="168">
        <f>I36</f>
        <v>0</v>
      </c>
    </row>
    <row r="40" spans="1:11">
      <c r="B40" s="407" t="s">
        <v>64</v>
      </c>
      <c r="C40" s="408"/>
      <c r="D40" s="802" t="s">
        <v>125</v>
      </c>
      <c r="E40" s="803"/>
      <c r="F40" s="803"/>
      <c r="G40" s="803"/>
      <c r="H40" s="804"/>
      <c r="I40" s="323"/>
    </row>
    <row r="41" spans="1:11" ht="17.25" thickBot="1"/>
    <row r="42" spans="1:11" ht="26.45" customHeight="1" thickBot="1">
      <c r="B42" s="409" t="s">
        <v>91</v>
      </c>
      <c r="C42" s="410"/>
      <c r="D42" s="799"/>
      <c r="E42" s="800"/>
      <c r="F42" s="800"/>
      <c r="G42" s="801"/>
      <c r="H42" s="313"/>
      <c r="I42" s="231">
        <f>IF(Projektgrundlagen!I21,I39-I40,SUM(I39:I39)-I40)</f>
        <v>0</v>
      </c>
    </row>
    <row r="43" spans="1:11"/>
    <row r="44" spans="1:11"/>
  </sheetData>
  <sheetProtection sheet="1" formatRows="0"/>
  <mergeCells count="31">
    <mergeCell ref="B2:F2"/>
    <mergeCell ref="B3:F3"/>
    <mergeCell ref="D27:E27"/>
    <mergeCell ref="D12:E12"/>
    <mergeCell ref="B6:C6"/>
    <mergeCell ref="D6:I6"/>
    <mergeCell ref="B7:C7"/>
    <mergeCell ref="D7:I7"/>
    <mergeCell ref="B15:D15"/>
    <mergeCell ref="H3:I3"/>
    <mergeCell ref="B8:C8"/>
    <mergeCell ref="D8:I8"/>
    <mergeCell ref="B5:C5"/>
    <mergeCell ref="D5:F5"/>
    <mergeCell ref="H5:I5"/>
    <mergeCell ref="J2:J8"/>
    <mergeCell ref="D42:G42"/>
    <mergeCell ref="D40:H40"/>
    <mergeCell ref="D39:H39"/>
    <mergeCell ref="H15:I15"/>
    <mergeCell ref="C30:F30"/>
    <mergeCell ref="C31:F31"/>
    <mergeCell ref="C32:F32"/>
    <mergeCell ref="C33:F33"/>
    <mergeCell ref="C34:F34"/>
    <mergeCell ref="F15:G15"/>
    <mergeCell ref="C29:F29"/>
    <mergeCell ref="B12:C12"/>
    <mergeCell ref="B27:C27"/>
    <mergeCell ref="H14:I14"/>
    <mergeCell ref="H2:I2"/>
  </mergeCells>
  <conditionalFormatting sqref="H18:H23">
    <cfRule type="expression" dxfId="0" priority="4">
      <formula>OR(H18&gt;100%,H18&lt;0)</formula>
    </cfRule>
  </conditionalFormatting>
  <pageMargins left="0.39370078740157483" right="0.19685039370078741" top="0.39370078740157483" bottom="0.47244094488188981" header="0.31496062992125984" footer="0.31496062992125984"/>
  <pageSetup paperSize="9" scale="89" fitToHeight="0" orientation="portrait" r:id="rId1"/>
  <headerFooter scaleWithDoc="0">
    <oddFooter>&amp;L&amp;8©  VHF Bayern - Stand August 2024&amp;R&amp;P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6561" r:id="rId4" name="Check Box 1">
              <controlPr defaultSize="0" autoFill="0" autoLine="0" autoPict="0" altText="3 Fahrstreifen">
                <anchor moveWithCells="1">
                  <from>
                    <xdr:col>5</xdr:col>
                    <xdr:colOff>104775</xdr:colOff>
                    <xdr:row>17</xdr:row>
                    <xdr:rowOff>0</xdr:rowOff>
                  </from>
                  <to>
                    <xdr:col>6</xdr:col>
                    <xdr:colOff>47625</xdr:colOff>
                    <xdr:row>18</xdr:row>
                    <xdr:rowOff>0</xdr:rowOff>
                  </to>
                </anchor>
              </controlPr>
            </control>
          </mc:Choice>
        </mc:AlternateContent>
        <mc:AlternateContent xmlns:mc="http://schemas.openxmlformats.org/markup-compatibility/2006">
          <mc:Choice Requires="x14">
            <control shapeId="66562" r:id="rId5" name="Check Box 2">
              <controlPr defaultSize="0" autoFill="0" autoLine="0" autoPict="0" altText="3 Fahrstreifen">
                <anchor moveWithCells="1">
                  <from>
                    <xdr:col>5</xdr:col>
                    <xdr:colOff>104775</xdr:colOff>
                    <xdr:row>18</xdr:row>
                    <xdr:rowOff>0</xdr:rowOff>
                  </from>
                  <to>
                    <xdr:col>6</xdr:col>
                    <xdr:colOff>47625</xdr:colOff>
                    <xdr:row>19</xdr:row>
                    <xdr:rowOff>0</xdr:rowOff>
                  </to>
                </anchor>
              </controlPr>
            </control>
          </mc:Choice>
        </mc:AlternateContent>
        <mc:AlternateContent xmlns:mc="http://schemas.openxmlformats.org/markup-compatibility/2006">
          <mc:Choice Requires="x14">
            <control shapeId="66563" r:id="rId6" name="Check Box 3">
              <controlPr defaultSize="0" autoFill="0" autoLine="0" autoPict="0" altText="3 Fahrstreifen">
                <anchor moveWithCells="1">
                  <from>
                    <xdr:col>5</xdr:col>
                    <xdr:colOff>104775</xdr:colOff>
                    <xdr:row>19</xdr:row>
                    <xdr:rowOff>0</xdr:rowOff>
                  </from>
                  <to>
                    <xdr:col>6</xdr:col>
                    <xdr:colOff>47625</xdr:colOff>
                    <xdr:row>20</xdr:row>
                    <xdr:rowOff>0</xdr:rowOff>
                  </to>
                </anchor>
              </controlPr>
            </control>
          </mc:Choice>
        </mc:AlternateContent>
        <mc:AlternateContent xmlns:mc="http://schemas.openxmlformats.org/markup-compatibility/2006">
          <mc:Choice Requires="x14">
            <control shapeId="66564" r:id="rId7" name="Check Box 4">
              <controlPr defaultSize="0" autoFill="0" autoLine="0" autoPict="0" altText="3 Fahrstreifen">
                <anchor moveWithCells="1">
                  <from>
                    <xdr:col>5</xdr:col>
                    <xdr:colOff>104775</xdr:colOff>
                    <xdr:row>20</xdr:row>
                    <xdr:rowOff>0</xdr:rowOff>
                  </from>
                  <to>
                    <xdr:col>6</xdr:col>
                    <xdr:colOff>47625</xdr:colOff>
                    <xdr:row>21</xdr:row>
                    <xdr:rowOff>0</xdr:rowOff>
                  </to>
                </anchor>
              </controlPr>
            </control>
          </mc:Choice>
        </mc:AlternateContent>
        <mc:AlternateContent xmlns:mc="http://schemas.openxmlformats.org/markup-compatibility/2006">
          <mc:Choice Requires="x14">
            <control shapeId="66566" r:id="rId8" name="Check Box 6">
              <controlPr defaultSize="0" autoFill="0" autoLine="0" autoPict="0" altText="3 Fahrstreifen">
                <anchor moveWithCells="1">
                  <from>
                    <xdr:col>5</xdr:col>
                    <xdr:colOff>104775</xdr:colOff>
                    <xdr:row>21</xdr:row>
                    <xdr:rowOff>0</xdr:rowOff>
                  </from>
                  <to>
                    <xdr:col>6</xdr:col>
                    <xdr:colOff>47625</xdr:colOff>
                    <xdr:row>22</xdr:row>
                    <xdr:rowOff>0</xdr:rowOff>
                  </to>
                </anchor>
              </controlPr>
            </control>
          </mc:Choice>
        </mc:AlternateContent>
        <mc:AlternateContent xmlns:mc="http://schemas.openxmlformats.org/markup-compatibility/2006">
          <mc:Choice Requires="x14">
            <control shapeId="66571" r:id="rId9" name="Check Box 11">
              <controlPr defaultSize="0" autoFill="0" autoLine="0" autoPict="0" altText="3 Fahrstreifen">
                <anchor moveWithCells="1">
                  <from>
                    <xdr:col>5</xdr:col>
                    <xdr:colOff>104775</xdr:colOff>
                    <xdr:row>22</xdr:row>
                    <xdr:rowOff>0</xdr:rowOff>
                  </from>
                  <to>
                    <xdr:col>6</xdr:col>
                    <xdr:colOff>47625</xdr:colOff>
                    <xdr:row>23</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
    <tabColor rgb="FFC00000"/>
    <pageSetUpPr fitToPage="1"/>
  </sheetPr>
  <dimension ref="A2:J536"/>
  <sheetViews>
    <sheetView topLeftCell="A13" workbookViewId="0">
      <selection activeCell="B4" sqref="B4"/>
    </sheetView>
  </sheetViews>
  <sheetFormatPr baseColWidth="10" defaultRowHeight="12.75"/>
  <cols>
    <col min="1" max="1" width="11.42578125" style="600"/>
    <col min="2" max="2" width="132" customWidth="1"/>
    <col min="3" max="3" width="27.42578125" customWidth="1"/>
    <col min="4" max="4" width="10" customWidth="1"/>
    <col min="6" max="6" width="10" customWidth="1"/>
    <col min="7" max="7" width="11.85546875" bestFit="1" customWidth="1"/>
  </cols>
  <sheetData>
    <row r="2" spans="2:7">
      <c r="B2" t="s">
        <v>34</v>
      </c>
      <c r="C2" t="s">
        <v>152</v>
      </c>
      <c r="D2" t="s">
        <v>153</v>
      </c>
      <c r="E2" t="s">
        <v>154</v>
      </c>
      <c r="F2" t="s">
        <v>155</v>
      </c>
      <c r="G2" t="s">
        <v>65</v>
      </c>
    </row>
    <row r="3" spans="2:7">
      <c r="B3" t="str">
        <f>Projektgrundlagen!F2&amp;" "&amp;Projektgrundlagen!B2</f>
        <v>VII.27.4 Projektsteuerung / Projektmanagement</v>
      </c>
      <c r="C3" t="str">
        <f>Projektgrundlagen!E5</f>
        <v>07002 E 0002</v>
      </c>
      <c r="D3" t="str">
        <f>Projektgrundlagen!E6&amp;" "&amp;Projektgrundlagen!E7</f>
        <v xml:space="preserve">Neubau Eich- und Beschussamt Fürstenfeldbruck </v>
      </c>
      <c r="E3" t="str">
        <f>Projektgrundlagen!G5</f>
        <v>25-105605</v>
      </c>
      <c r="F3">
        <f>Projektgrundlagen!E8</f>
        <v>0</v>
      </c>
      <c r="G3" s="455">
        <f>'E Honorarberechnung'!J72</f>
        <v>0</v>
      </c>
    </row>
    <row r="7" spans="2:7">
      <c r="B7" t="s">
        <v>61</v>
      </c>
      <c r="C7" t="s">
        <v>156</v>
      </c>
      <c r="D7" t="s">
        <v>157</v>
      </c>
    </row>
    <row r="8" spans="2:7">
      <c r="B8" t="s">
        <v>1347</v>
      </c>
      <c r="C8" s="458">
        <f>'F Honorarübersicht'!D18</f>
        <v>0</v>
      </c>
      <c r="D8">
        <v>1</v>
      </c>
    </row>
    <row r="9" spans="2:7">
      <c r="B9" t="s">
        <v>1351</v>
      </c>
      <c r="C9" s="458">
        <f>'F Honorarübersicht'!D31</f>
        <v>0</v>
      </c>
      <c r="D9">
        <v>2</v>
      </c>
    </row>
    <row r="10" spans="2:7">
      <c r="B10" t="s">
        <v>1352</v>
      </c>
      <c r="C10" s="458">
        <f>'F Honorarübersicht'!D44</f>
        <v>0</v>
      </c>
      <c r="D10">
        <v>3</v>
      </c>
    </row>
    <row r="11" spans="2:7">
      <c r="B11" t="s">
        <v>1348</v>
      </c>
      <c r="C11" s="458">
        <f>'F Honorarübersicht'!D57</f>
        <v>0</v>
      </c>
      <c r="D11">
        <v>4</v>
      </c>
    </row>
    <row r="12" spans="2:7">
      <c r="B12" t="s">
        <v>1349</v>
      </c>
      <c r="C12" s="458">
        <f>'F Honorarübersicht'!D70</f>
        <v>0</v>
      </c>
      <c r="D12">
        <v>5</v>
      </c>
    </row>
    <row r="13" spans="2:7">
      <c r="B13" t="s">
        <v>1350</v>
      </c>
      <c r="C13" s="458">
        <f>'F Honorarübersicht'!D83</f>
        <v>0</v>
      </c>
      <c r="D13">
        <v>6</v>
      </c>
    </row>
    <row r="14" spans="2:7">
      <c r="B14" t="s">
        <v>1353</v>
      </c>
      <c r="C14" s="458">
        <f>'F Honorarübersicht'!D19</f>
        <v>0</v>
      </c>
      <c r="D14">
        <v>7</v>
      </c>
    </row>
    <row r="15" spans="2:7">
      <c r="B15" t="s">
        <v>1354</v>
      </c>
      <c r="C15" s="458">
        <f>'F Honorarübersicht'!D32</f>
        <v>0</v>
      </c>
      <c r="D15">
        <v>8</v>
      </c>
    </row>
    <row r="16" spans="2:7">
      <c r="B16" t="s">
        <v>1355</v>
      </c>
      <c r="C16" s="458">
        <f>'F Honorarübersicht'!D45</f>
        <v>0</v>
      </c>
      <c r="D16">
        <v>9</v>
      </c>
    </row>
    <row r="17" spans="2:4">
      <c r="B17" t="s">
        <v>1357</v>
      </c>
      <c r="C17" s="458">
        <f>'F Honorarübersicht'!D58</f>
        <v>0</v>
      </c>
      <c r="D17">
        <v>10</v>
      </c>
    </row>
    <row r="18" spans="2:4">
      <c r="B18" t="s">
        <v>1356</v>
      </c>
      <c r="C18" s="458">
        <f>'F Honorarübersicht'!D71</f>
        <v>0</v>
      </c>
      <c r="D18">
        <v>11</v>
      </c>
    </row>
    <row r="19" spans="2:4">
      <c r="B19" t="s">
        <v>1358</v>
      </c>
      <c r="C19" s="458">
        <f>'F Honorarübersicht'!D84</f>
        <v>0</v>
      </c>
      <c r="D19">
        <v>12</v>
      </c>
    </row>
    <row r="20" spans="2:4">
      <c r="B20" t="s">
        <v>1359</v>
      </c>
      <c r="C20" s="458">
        <f>'F Honorarübersicht'!D20</f>
        <v>0</v>
      </c>
      <c r="D20">
        <v>13</v>
      </c>
    </row>
    <row r="21" spans="2:4">
      <c r="B21" t="s">
        <v>1360</v>
      </c>
      <c r="C21" s="458">
        <f>'F Honorarübersicht'!D33</f>
        <v>0</v>
      </c>
      <c r="D21">
        <v>14</v>
      </c>
    </row>
    <row r="22" spans="2:4">
      <c r="B22" t="s">
        <v>1361</v>
      </c>
      <c r="C22" s="458">
        <f>'F Honorarübersicht'!D46</f>
        <v>0</v>
      </c>
      <c r="D22">
        <v>15</v>
      </c>
    </row>
    <row r="23" spans="2:4">
      <c r="B23" t="s">
        <v>1362</v>
      </c>
      <c r="C23" s="458">
        <f>'F Honorarübersicht'!D59</f>
        <v>0</v>
      </c>
      <c r="D23">
        <v>16</v>
      </c>
    </row>
    <row r="24" spans="2:4">
      <c r="B24" t="s">
        <v>1363</v>
      </c>
      <c r="C24" s="458">
        <f>'F Honorarübersicht'!D72</f>
        <v>0</v>
      </c>
      <c r="D24">
        <v>17</v>
      </c>
    </row>
    <row r="25" spans="2:4">
      <c r="B25" t="s">
        <v>1364</v>
      </c>
      <c r="C25" s="458">
        <f>'F Honorarübersicht'!D85</f>
        <v>0</v>
      </c>
      <c r="D25">
        <v>18</v>
      </c>
    </row>
    <row r="26" spans="2:4">
      <c r="B26" t="s">
        <v>1365</v>
      </c>
      <c r="C26" s="458">
        <f>'F Honorarübersicht'!D21</f>
        <v>0</v>
      </c>
      <c r="D26">
        <v>19</v>
      </c>
    </row>
    <row r="27" spans="2:4">
      <c r="B27" t="s">
        <v>1366</v>
      </c>
      <c r="C27" s="458">
        <f>'F Honorarübersicht'!D34</f>
        <v>0</v>
      </c>
      <c r="D27">
        <v>20</v>
      </c>
    </row>
    <row r="28" spans="2:4">
      <c r="B28" t="s">
        <v>1367</v>
      </c>
      <c r="C28" s="458">
        <f>'F Honorarübersicht'!D47</f>
        <v>0</v>
      </c>
      <c r="D28">
        <v>21</v>
      </c>
    </row>
    <row r="29" spans="2:4">
      <c r="B29" t="s">
        <v>1368</v>
      </c>
      <c r="C29" s="458">
        <f>'F Honorarübersicht'!D60</f>
        <v>0</v>
      </c>
      <c r="D29">
        <v>22</v>
      </c>
    </row>
    <row r="30" spans="2:4">
      <c r="B30" t="s">
        <v>1369</v>
      </c>
      <c r="C30" s="458">
        <f>'F Honorarübersicht'!D73</f>
        <v>0</v>
      </c>
      <c r="D30">
        <v>23</v>
      </c>
    </row>
    <row r="31" spans="2:4">
      <c r="B31" t="s">
        <v>1370</v>
      </c>
      <c r="C31" s="458">
        <f>'F Honorarübersicht'!D86</f>
        <v>0</v>
      </c>
      <c r="D31">
        <v>24</v>
      </c>
    </row>
    <row r="32" spans="2:4">
      <c r="B32" t="s">
        <v>1371</v>
      </c>
      <c r="C32" s="458">
        <f>'F Honorarübersicht'!D22</f>
        <v>0</v>
      </c>
      <c r="D32">
        <v>25</v>
      </c>
    </row>
    <row r="33" spans="2:10">
      <c r="B33" t="s">
        <v>1372</v>
      </c>
      <c r="C33" s="458">
        <f>'F Honorarübersicht'!D35</f>
        <v>0</v>
      </c>
      <c r="D33">
        <v>26</v>
      </c>
    </row>
    <row r="34" spans="2:10">
      <c r="B34" t="s">
        <v>1373</v>
      </c>
      <c r="C34" s="458">
        <f>'F Honorarübersicht'!D48</f>
        <v>0</v>
      </c>
      <c r="D34">
        <v>27</v>
      </c>
    </row>
    <row r="35" spans="2:10">
      <c r="B35" t="s">
        <v>1374</v>
      </c>
      <c r="C35" s="458">
        <f>'F Honorarübersicht'!D61</f>
        <v>0</v>
      </c>
      <c r="D35">
        <v>28</v>
      </c>
    </row>
    <row r="36" spans="2:10">
      <c r="B36" t="s">
        <v>1375</v>
      </c>
      <c r="C36" s="458">
        <f>'F Honorarübersicht'!D74</f>
        <v>0</v>
      </c>
      <c r="D36">
        <v>29</v>
      </c>
    </row>
    <row r="37" spans="2:10">
      <c r="B37" t="s">
        <v>1376</v>
      </c>
      <c r="C37" s="458">
        <f>'F Honorarübersicht'!D87</f>
        <v>0</v>
      </c>
      <c r="D37">
        <v>30</v>
      </c>
    </row>
    <row r="38" spans="2:10">
      <c r="B38" t="s">
        <v>1377</v>
      </c>
      <c r="C38" s="458">
        <f>'D1_A Organisation_Lstg'!M230</f>
        <v>0</v>
      </c>
      <c r="D38">
        <v>31</v>
      </c>
    </row>
    <row r="39" spans="2:10">
      <c r="B39" t="s">
        <v>1378</v>
      </c>
      <c r="C39" s="458">
        <f>'D2_B Qualität_Quant_Lstg'!M142</f>
        <v>0</v>
      </c>
      <c r="D39">
        <v>32</v>
      </c>
    </row>
    <row r="40" spans="2:10">
      <c r="B40" t="s">
        <v>1379</v>
      </c>
      <c r="C40" s="458">
        <f>'D3_C Kosten_Finanz_Lstg'!M139</f>
        <v>0</v>
      </c>
      <c r="D40">
        <v>33</v>
      </c>
    </row>
    <row r="41" spans="2:10">
      <c r="B41" t="s">
        <v>1380</v>
      </c>
      <c r="C41" s="458">
        <f>'D4_D Termine_Lstg'!M93</f>
        <v>0</v>
      </c>
      <c r="D41">
        <v>34</v>
      </c>
      <c r="G41" s="458"/>
    </row>
    <row r="42" spans="2:10">
      <c r="B42" t="s">
        <v>1381</v>
      </c>
      <c r="C42" s="458">
        <f>'D5_E Verträge_Versich_Lstg'!M131</f>
        <v>0</v>
      </c>
      <c r="D42">
        <v>35</v>
      </c>
    </row>
    <row r="43" spans="2:10">
      <c r="B43" s="456" t="s">
        <v>1382</v>
      </c>
      <c r="C43" s="457">
        <f>'F Honorarübersicht'!E96</f>
        <v>0</v>
      </c>
      <c r="D43">
        <v>36</v>
      </c>
      <c r="G43" s="458"/>
    </row>
    <row r="44" spans="2:10">
      <c r="B44" t="s">
        <v>158</v>
      </c>
      <c r="C44" s="458">
        <f>IF('E Honorarberechnung'!L31,'E Honorarberechnung'!I31*100,"")</f>
        <v>0</v>
      </c>
      <c r="D44">
        <v>37</v>
      </c>
    </row>
    <row r="45" spans="2:10">
      <c r="B45" t="s">
        <v>159</v>
      </c>
      <c r="C45" s="458">
        <f>'F Honorarübersicht'!F96</f>
        <v>0</v>
      </c>
      <c r="D45">
        <v>38</v>
      </c>
      <c r="J45" s="458"/>
    </row>
    <row r="46" spans="2:10">
      <c r="B46" t="s">
        <v>160</v>
      </c>
      <c r="C46" s="458">
        <f>'F Honorarübersicht'!G96</f>
        <v>0</v>
      </c>
      <c r="D46">
        <v>39</v>
      </c>
      <c r="J46" s="458"/>
    </row>
    <row r="47" spans="2:10">
      <c r="B47" t="s">
        <v>161</v>
      </c>
      <c r="C47" s="458">
        <f>'E Honorarberechnung'!I41*100</f>
        <v>19</v>
      </c>
      <c r="D47">
        <v>40</v>
      </c>
      <c r="J47" s="458"/>
    </row>
    <row r="48" spans="2:10">
      <c r="B48" t="s">
        <v>162</v>
      </c>
      <c r="C48" s="458">
        <f>'F Honorarübersicht'!H96</f>
        <v>0</v>
      </c>
      <c r="D48">
        <v>41</v>
      </c>
      <c r="J48" s="458"/>
    </row>
    <row r="49" spans="2:10">
      <c r="B49" s="456" t="s">
        <v>163</v>
      </c>
      <c r="C49" s="457">
        <f>'F Honorarübersicht'!I96</f>
        <v>0</v>
      </c>
      <c r="D49">
        <v>42</v>
      </c>
      <c r="J49" s="458"/>
    </row>
    <row r="50" spans="2:10">
      <c r="B50" s="459" t="str">
        <f>"15.1 "&amp;'E Honorarberechnung'!D47</f>
        <v>15.1 Projektleiter</v>
      </c>
      <c r="C50" s="458">
        <f>'E Honorarberechnung'!I47</f>
        <v>0</v>
      </c>
      <c r="D50">
        <v>43</v>
      </c>
      <c r="I50" s="459"/>
      <c r="J50" s="458"/>
    </row>
    <row r="51" spans="2:10">
      <c r="B51" s="459" t="str">
        <f>"17.1 "&amp;'E Honorarberechnung'!D47&amp;"  mit "&amp;'E Honorarberechnung'!I60&amp;" Std."</f>
        <v>17.1 Projektleiter  mit 100 Std.</v>
      </c>
      <c r="C51" s="458" t="str">
        <f>'E Honorarberechnung'!J60</f>
        <v/>
      </c>
      <c r="D51">
        <v>44</v>
      </c>
      <c r="I51" s="459"/>
      <c r="J51" s="458"/>
    </row>
    <row r="52" spans="2:10">
      <c r="B52" s="459" t="str">
        <f>"15.2 "&amp;'E Honorarberechnung'!D48</f>
        <v>15.2 Projektbearbeiter</v>
      </c>
      <c r="C52" s="458">
        <f>'E Honorarberechnung'!I48</f>
        <v>0</v>
      </c>
      <c r="D52">
        <v>45</v>
      </c>
      <c r="I52" s="459"/>
      <c r="J52" s="458"/>
    </row>
    <row r="53" spans="2:10">
      <c r="B53" s="459" t="str">
        <f>"17.2 "&amp;'E Honorarberechnung'!D48&amp;"  mit "&amp;'E Honorarberechnung'!I61&amp;" Std."</f>
        <v>17.2 Projektbearbeiter  mit 100 Std.</v>
      </c>
      <c r="C53" s="458" t="str">
        <f>'E Honorarberechnung'!J61</f>
        <v/>
      </c>
      <c r="D53">
        <v>46</v>
      </c>
      <c r="I53" s="459"/>
      <c r="J53" s="458"/>
    </row>
    <row r="54" spans="2:10">
      <c r="B54" s="459" t="str">
        <f>"15.3 "&amp;'E Honorarberechnung'!D49</f>
        <v>15.3 Projektassistent</v>
      </c>
      <c r="C54" s="458">
        <f>'E Honorarberechnung'!I49</f>
        <v>0</v>
      </c>
      <c r="D54">
        <v>47</v>
      </c>
      <c r="I54" s="459"/>
      <c r="J54" s="458"/>
    </row>
    <row r="55" spans="2:10">
      <c r="B55" s="459" t="str">
        <f>"17.3 "&amp;'E Honorarberechnung'!D49&amp;"  mit "&amp;'E Honorarberechnung'!I62&amp;" Std."</f>
        <v>17.3 Projektassistent  mit 100 Std.</v>
      </c>
      <c r="C55" s="458" t="str">
        <f>'E Honorarberechnung'!J62</f>
        <v/>
      </c>
      <c r="D55">
        <v>48</v>
      </c>
      <c r="I55" s="459"/>
      <c r="J55" s="458"/>
    </row>
    <row r="56" spans="2:10">
      <c r="B56" s="459" t="str">
        <f>"18 "&amp;'E Honorarberechnung'!C63</f>
        <v xml:space="preserve">18 Sonstige Vereinbarungen: </v>
      </c>
      <c r="C56" s="458" t="str">
        <f>IFERROR('E Honorarberechnung'!J64+'E Honorarberechnung'!J65,"")</f>
        <v/>
      </c>
      <c r="D56">
        <v>49</v>
      </c>
      <c r="I56" s="459"/>
      <c r="J56" s="458"/>
    </row>
    <row r="57" spans="2:10">
      <c r="B57" t="s">
        <v>164</v>
      </c>
      <c r="C57" s="458">
        <f>'E Honorarberechnung'!J69</f>
        <v>0</v>
      </c>
      <c r="D57">
        <v>50</v>
      </c>
      <c r="J57" s="458"/>
    </row>
    <row r="58" spans="2:10">
      <c r="B58" t="s">
        <v>165</v>
      </c>
      <c r="C58" s="458">
        <f>'E Honorarberechnung'!J70</f>
        <v>0</v>
      </c>
      <c r="D58">
        <v>51</v>
      </c>
      <c r="J58" s="458"/>
    </row>
    <row r="59" spans="2:10">
      <c r="B59" s="456" t="s">
        <v>166</v>
      </c>
      <c r="C59" s="457">
        <f>'E Honorarberechnung'!J72</f>
        <v>0</v>
      </c>
      <c r="D59">
        <v>52</v>
      </c>
      <c r="J59" s="458"/>
    </row>
    <row r="60" spans="2:10">
      <c r="C60" s="458"/>
      <c r="E60" s="458"/>
    </row>
    <row r="61" spans="2:10">
      <c r="B61" s="456"/>
      <c r="C61" s="457"/>
    </row>
    <row r="62" spans="2:10">
      <c r="B62" s="456"/>
      <c r="C62" s="457"/>
    </row>
    <row r="63" spans="2:10">
      <c r="B63" s="456"/>
      <c r="C63" s="457"/>
    </row>
    <row r="64" spans="2:10">
      <c r="B64" s="460" t="s">
        <v>167</v>
      </c>
      <c r="C64" s="461" t="s">
        <v>4</v>
      </c>
      <c r="D64" s="461" t="s">
        <v>3</v>
      </c>
      <c r="E64" s="461" t="s">
        <v>168</v>
      </c>
      <c r="F64" s="462" t="s">
        <v>169</v>
      </c>
    </row>
    <row r="65" spans="1:8">
      <c r="A65" s="600" t="s">
        <v>197</v>
      </c>
      <c r="B65" t="str">
        <f>IFERROR(IF(AND(Projektgrundlagen!$I$24,OR('D1_A Organisation_Lstg'!O50,'D1_A Organisation_Lstg'!P50,'D1_A Organisation_Lstg'!Q50,'D1_A Organisation_Lstg'!R50,'D1_A Organisation_Lstg'!S50,'D1_A Organisation_Lstg'!T50)),'D1_A Organisation_Lstg'!$H$50&amp;" "&amp;'D1_A Organisation_Lstg'!$I$50&amp;"... "&amp;'D1_A Organisation_Lstg'!I50&amp;" "&amp;'D1_A Organisation_Lstg'!I51,""),"")</f>
        <v/>
      </c>
      <c r="C65" s="458"/>
      <c r="D65" s="458" t="str">
        <f>IFERROR(IF(AND(Projektgrundlagen!$I$24,OR('D1_A Organisation_Lstg'!O50,'D1_A Organisation_Lstg'!P50,'D1_A Organisation_Lstg'!Q50,'D1_A Organisation_Lstg'!R50,'D1_A Organisation_Lstg'!S50,'D1_A Organisation_Lstg'!T50)),"pauschal",""),"")</f>
        <v/>
      </c>
      <c r="E65" s="458"/>
      <c r="F65" s="458" t="str">
        <f>IFERROR(IF(AND(Projektgrundlagen!$I$24,OR('D1_A Organisation_Lstg'!O50,'D1_A Organisation_Lstg'!P50,'D1_A Organisation_Lstg'!Q50,'D1_A Organisation_Lstg'!R50,'D1_A Organisation_Lstg'!S50,'D1_A Organisation_Lstg'!T50)),'D1_A Organisation_Lstg'!M50,""),"")</f>
        <v/>
      </c>
      <c r="H65">
        <v>46</v>
      </c>
    </row>
    <row r="66" spans="1:8">
      <c r="B66" t="str">
        <f>IFERROR(IF(AND(Projektgrundlagen!$I$24,OR('D1_A Organisation_Lstg'!O51,'D1_A Organisation_Lstg'!P51,'D1_A Organisation_Lstg'!Q51,'D1_A Organisation_Lstg'!R51,'D1_A Organisation_Lstg'!S51,'D1_A Organisation_Lstg'!T51)),'D1_A Organisation_Lstg'!$H$50&amp;" "&amp;'D1_A Organisation_Lstg'!$I$50&amp;"... "&amp;'D1_A Organisation_Lstg'!I51&amp;" "&amp;'D1_A Organisation_Lstg'!I52,""),"")</f>
        <v/>
      </c>
      <c r="C66" s="458"/>
      <c r="D66" s="458" t="str">
        <f>IFERROR(IF(AND(Projektgrundlagen!$I$24,OR('D1_A Organisation_Lstg'!O51,'D1_A Organisation_Lstg'!P51,'D1_A Organisation_Lstg'!Q51,'D1_A Organisation_Lstg'!R51,'D1_A Organisation_Lstg'!S51,'D1_A Organisation_Lstg'!T51)),"pauschal",""),"")</f>
        <v/>
      </c>
      <c r="E66" s="458"/>
      <c r="F66" s="458" t="str">
        <f>IFERROR(IF(AND(Projektgrundlagen!$I$24,OR('D1_A Organisation_Lstg'!O51,'D1_A Organisation_Lstg'!P51,'D1_A Organisation_Lstg'!Q51,'D1_A Organisation_Lstg'!R51,'D1_A Organisation_Lstg'!S51,'D1_A Organisation_Lstg'!T51)),'D1_A Organisation_Lstg'!M51,""),"")</f>
        <v/>
      </c>
      <c r="H66">
        <v>47</v>
      </c>
    </row>
    <row r="67" spans="1:8">
      <c r="B67" t="str">
        <f>IFERROR(IF(AND(Projektgrundlagen!$I$24,OR('D1_A Organisation_Lstg'!O52,'D1_A Organisation_Lstg'!P52,'D1_A Organisation_Lstg'!Q52,'D1_A Organisation_Lstg'!R52,'D1_A Organisation_Lstg'!S52,'D1_A Organisation_Lstg'!T52)),'D1_A Organisation_Lstg'!$H$52&amp;" "&amp;'D1_A Organisation_Lstg'!$I$52&amp;"... "&amp;'D1_A Organisation_Lstg'!I52&amp;" "&amp;'D1_A Organisation_Lstg'!I53,""),"")</f>
        <v/>
      </c>
      <c r="C67" s="458"/>
      <c r="D67" s="458" t="str">
        <f>IFERROR(IF(AND(Projektgrundlagen!$I$24,OR('D1_A Organisation_Lstg'!O52,'D1_A Organisation_Lstg'!P52,'D1_A Organisation_Lstg'!Q52,'D1_A Organisation_Lstg'!R52,'D1_A Organisation_Lstg'!S52,'D1_A Organisation_Lstg'!T52)),"pauschal",""),"")</f>
        <v/>
      </c>
      <c r="E67" s="458"/>
      <c r="F67" s="458" t="str">
        <f>IFERROR(IF(AND(Projektgrundlagen!$I$24,OR('D1_A Organisation_Lstg'!O52,'D1_A Organisation_Lstg'!P52,'D1_A Organisation_Lstg'!Q52,'D1_A Organisation_Lstg'!R52,'D1_A Organisation_Lstg'!S52,'D1_A Organisation_Lstg'!T52)),'D1_A Organisation_Lstg'!M52,""),"")</f>
        <v/>
      </c>
      <c r="H67">
        <v>48</v>
      </c>
    </row>
    <row r="68" spans="1:8">
      <c r="B68" t="str">
        <f>IFERROR(IF(AND(Projektgrundlagen!$I$24,OR('D1_A Organisation_Lstg'!O53,'D1_A Organisation_Lstg'!P53,'D1_A Organisation_Lstg'!Q53,'D1_A Organisation_Lstg'!R53,'D1_A Organisation_Lstg'!S53,'D1_A Organisation_Lstg'!T53)),'D1_A Organisation_Lstg'!$H$52&amp;" "&amp;'D1_A Organisation_Lstg'!$I$52&amp;"... "&amp;'D1_A Organisation_Lstg'!I53&amp;" "&amp;'D1_A Organisation_Lstg'!I54,""),"")</f>
        <v/>
      </c>
      <c r="C68" s="458"/>
      <c r="D68" s="458" t="str">
        <f>IFERROR(IF(AND(Projektgrundlagen!$I$24,OR('D1_A Organisation_Lstg'!O53,'D1_A Organisation_Lstg'!P53,'D1_A Organisation_Lstg'!Q53,'D1_A Organisation_Lstg'!R53,'D1_A Organisation_Lstg'!S53,'D1_A Organisation_Lstg'!T53)),"pauschal",""),"")</f>
        <v/>
      </c>
      <c r="E68" s="458"/>
      <c r="F68" s="458" t="str">
        <f>IFERROR(IF(AND(Projektgrundlagen!$I$24,OR('D1_A Organisation_Lstg'!O53,'D1_A Organisation_Lstg'!P53,'D1_A Organisation_Lstg'!Q53,'D1_A Organisation_Lstg'!R53,'D1_A Organisation_Lstg'!S53,'D1_A Organisation_Lstg'!T53)),'D1_A Organisation_Lstg'!M53,""),"")</f>
        <v/>
      </c>
      <c r="H68">
        <v>49</v>
      </c>
    </row>
    <row r="69" spans="1:8" ht="14.25">
      <c r="B69" t="str">
        <f>IFERROR(IF(AND(Projektgrundlagen!$I$24,OR('D1_A Organisation_Lstg'!O54,'D1_A Organisation_Lstg'!P54,'D1_A Organisation_Lstg'!Q54,'D1_A Organisation_Lstg'!R54,'D1_A Organisation_Lstg'!S54,'D1_A Organisation_Lstg'!T54)),'D1_A Organisation_Lstg'!$H$52&amp;" "&amp;'D1_A Organisation_Lstg'!$I$52&amp;"... "&amp;'D1_A Organisation_Lstg'!I54&amp;" "&amp;'D1_A Organisation_Lstg'!I55,""),"")</f>
        <v/>
      </c>
      <c r="C69" s="458"/>
      <c r="D69" s="458" t="str">
        <f>IFERROR(IF(AND(Projektgrundlagen!$I$24,OR('D1_A Organisation_Lstg'!O54,'D1_A Organisation_Lstg'!P54,'D1_A Organisation_Lstg'!Q54,'D1_A Organisation_Lstg'!R54,'D1_A Organisation_Lstg'!S54,'D1_A Organisation_Lstg'!T54)),"pauschal",""),"")</f>
        <v/>
      </c>
      <c r="E69" s="458"/>
      <c r="F69" s="458" t="str">
        <f>IFERROR(IF(AND(Projektgrundlagen!$I$24,OR('D1_A Organisation_Lstg'!O54,'D1_A Organisation_Lstg'!P54,'D1_A Organisation_Lstg'!Q54,'D1_A Organisation_Lstg'!R54,'D1_A Organisation_Lstg'!S54,'D1_A Organisation_Lstg'!T54)),'D1_A Organisation_Lstg'!M54,""),"")</f>
        <v/>
      </c>
      <c r="G69" s="463"/>
      <c r="H69">
        <v>50</v>
      </c>
    </row>
    <row r="70" spans="1:8" ht="14.25">
      <c r="B70" t="str">
        <f>IFERROR(IF(AND(Projektgrundlagen!$I$24,OR('D1_A Organisation_Lstg'!O55,'D1_A Organisation_Lstg'!P55,'D1_A Organisation_Lstg'!Q55,'D1_A Organisation_Lstg'!R55,'D1_A Organisation_Lstg'!S55,'D1_A Organisation_Lstg'!T55)),'D1_A Organisation_Lstg'!$H$52&amp;" "&amp;'D1_A Organisation_Lstg'!$I$52&amp;"... "&amp;'D1_A Organisation_Lstg'!I55&amp;" "&amp;'D1_A Organisation_Lstg'!I56,""),"")</f>
        <v/>
      </c>
      <c r="C70" s="458"/>
      <c r="D70" s="458" t="str">
        <f>IFERROR(IF(AND(Projektgrundlagen!$I$24,OR('D1_A Organisation_Lstg'!O55,'D1_A Organisation_Lstg'!P55,'D1_A Organisation_Lstg'!Q55,'D1_A Organisation_Lstg'!R55,'D1_A Organisation_Lstg'!S55,'D1_A Organisation_Lstg'!T55)),"pauschal",""),"")</f>
        <v/>
      </c>
      <c r="E70" s="458"/>
      <c r="F70" s="458" t="str">
        <f>IFERROR(IF(AND(Projektgrundlagen!$I$24,OR('D1_A Organisation_Lstg'!O55,'D1_A Organisation_Lstg'!P55,'D1_A Organisation_Lstg'!Q55,'D1_A Organisation_Lstg'!R55,'D1_A Organisation_Lstg'!S55,'D1_A Organisation_Lstg'!T55)),'D1_A Organisation_Lstg'!M55,""),"")</f>
        <v/>
      </c>
      <c r="G70" s="463"/>
      <c r="H70">
        <v>51</v>
      </c>
    </row>
    <row r="71" spans="1:8" ht="14.25">
      <c r="B71" t="str">
        <f>IFERROR(IF(AND(Projektgrundlagen!$I$24,OR('D1_A Organisation_Lstg'!O56,'D1_A Organisation_Lstg'!P56,'D1_A Organisation_Lstg'!Q56,'D1_A Organisation_Lstg'!R56,'D1_A Organisation_Lstg'!S56,'D1_A Organisation_Lstg'!T56)),'D1_A Organisation_Lstg'!$H$52&amp;" "&amp;'D1_A Organisation_Lstg'!$I$52&amp;"... "&amp;'D1_A Organisation_Lstg'!I56&amp;" "&amp;'D1_A Organisation_Lstg'!I57,""),"")</f>
        <v/>
      </c>
      <c r="C71" s="458"/>
      <c r="D71" s="458" t="str">
        <f>IFERROR(IF(AND(Projektgrundlagen!$I$24,OR('D1_A Organisation_Lstg'!O56,'D1_A Organisation_Lstg'!P56,'D1_A Organisation_Lstg'!Q56,'D1_A Organisation_Lstg'!R56,'D1_A Organisation_Lstg'!S56,'D1_A Organisation_Lstg'!T56)),"pauschal",""),"")</f>
        <v/>
      </c>
      <c r="E71" s="458"/>
      <c r="F71" s="458" t="str">
        <f>IFERROR(IF(AND(Projektgrundlagen!$I$24,OR('D1_A Organisation_Lstg'!O56,'D1_A Organisation_Lstg'!P56,'D1_A Organisation_Lstg'!Q56,'D1_A Organisation_Lstg'!R56,'D1_A Organisation_Lstg'!S56,'D1_A Organisation_Lstg'!T56)),'D1_A Organisation_Lstg'!M56,""),"")</f>
        <v/>
      </c>
      <c r="G71" s="463"/>
      <c r="H71">
        <v>52</v>
      </c>
    </row>
    <row r="72" spans="1:8" ht="14.25">
      <c r="B72" t="str">
        <f>IFERROR(IF(AND(Projektgrundlagen!$I$24,OR('D1_A Organisation_Lstg'!O57,'D1_A Organisation_Lstg'!P57,'D1_A Organisation_Lstg'!Q57,'D1_A Organisation_Lstg'!R57,'D1_A Organisation_Lstg'!S57,'D1_A Organisation_Lstg'!T57)),'D1_A Organisation_Lstg'!$H$52&amp;" "&amp;'D1_A Organisation_Lstg'!$I$52&amp;"... "&amp;'D1_A Organisation_Lstg'!I57&amp;" "&amp;'D1_A Organisation_Lstg'!I58,""),"")</f>
        <v/>
      </c>
      <c r="C72" s="458"/>
      <c r="D72" s="458" t="str">
        <f>IFERROR(IF(AND(Projektgrundlagen!$I$24,OR('D1_A Organisation_Lstg'!O57,'D1_A Organisation_Lstg'!P57,'D1_A Organisation_Lstg'!Q57,'D1_A Organisation_Lstg'!R57,'D1_A Organisation_Lstg'!S57,'D1_A Organisation_Lstg'!T57)),"pauschal",""),"")</f>
        <v/>
      </c>
      <c r="E72" s="458"/>
      <c r="F72" s="458" t="str">
        <f>IFERROR(IF(AND(Projektgrundlagen!$I$24,OR('D1_A Organisation_Lstg'!O57,'D1_A Organisation_Lstg'!P57,'D1_A Organisation_Lstg'!Q57,'D1_A Organisation_Lstg'!R57,'D1_A Organisation_Lstg'!S57,'D1_A Organisation_Lstg'!T57)),'D1_A Organisation_Lstg'!M57,""),"")</f>
        <v/>
      </c>
      <c r="G72" s="463"/>
      <c r="H72">
        <v>53</v>
      </c>
    </row>
    <row r="73" spans="1:8" ht="14.25">
      <c r="B73" t="str">
        <f>IFERROR(IF(AND(Projektgrundlagen!$I$24,OR('D1_A Organisation_Lstg'!O58,'D1_A Organisation_Lstg'!P58,'D1_A Organisation_Lstg'!Q58,'D1_A Organisation_Lstg'!R58,'D1_A Organisation_Lstg'!S58,'D1_A Organisation_Lstg'!T58)),'D1_A Organisation_Lstg'!$H$52&amp;" "&amp;'D1_A Organisation_Lstg'!$I$52&amp;"... "&amp;'D1_A Organisation_Lstg'!I58&amp;" "&amp;'D1_A Organisation_Lstg'!I59,""),"")</f>
        <v/>
      </c>
      <c r="C73" s="458"/>
      <c r="D73" s="458" t="str">
        <f>IFERROR(IF(AND(Projektgrundlagen!$I$24,OR('D1_A Organisation_Lstg'!O58,'D1_A Organisation_Lstg'!P58,'D1_A Organisation_Lstg'!Q58,'D1_A Organisation_Lstg'!R58,'D1_A Organisation_Lstg'!S58,'D1_A Organisation_Lstg'!T58)),"pauschal",""),"")</f>
        <v/>
      </c>
      <c r="E73" s="458"/>
      <c r="F73" s="458" t="str">
        <f>IFERROR(IF(AND(Projektgrundlagen!$I$24,OR('D1_A Organisation_Lstg'!O58,'D1_A Organisation_Lstg'!P58,'D1_A Organisation_Lstg'!Q58,'D1_A Organisation_Lstg'!R58,'D1_A Organisation_Lstg'!S58,'D1_A Organisation_Lstg'!T58)),'D1_A Organisation_Lstg'!M58,""),"")</f>
        <v/>
      </c>
      <c r="G73" s="463"/>
      <c r="H73">
        <v>54</v>
      </c>
    </row>
    <row r="74" spans="1:8" ht="14.25">
      <c r="B74" t="str">
        <f>IFERROR(IF(AND(Projektgrundlagen!$I$24,OR('D1_A Organisation_Lstg'!O59,'D1_A Organisation_Lstg'!P59,'D1_A Organisation_Lstg'!Q59,'D1_A Organisation_Lstg'!R59,'D1_A Organisation_Lstg'!S59,'D1_A Organisation_Lstg'!T59)),'D1_A Organisation_Lstg'!$H$52&amp;" "&amp;'D1_A Organisation_Lstg'!$I$52&amp;"... "&amp;'D1_A Organisation_Lstg'!I59&amp;" "&amp;'D1_A Organisation_Lstg'!I60,""),"")</f>
        <v/>
      </c>
      <c r="C74" s="458"/>
      <c r="D74" s="458" t="str">
        <f>IFERROR(IF(AND(Projektgrundlagen!$I$24,OR('D1_A Organisation_Lstg'!O59,'D1_A Organisation_Lstg'!P59,'D1_A Organisation_Lstg'!Q59,'D1_A Organisation_Lstg'!R59,'D1_A Organisation_Lstg'!S59,'D1_A Organisation_Lstg'!T59)),"pauschal",""),"")</f>
        <v/>
      </c>
      <c r="E74" s="458"/>
      <c r="F74" s="458" t="str">
        <f>IFERROR(IF(AND(Projektgrundlagen!$I$24,OR('D1_A Organisation_Lstg'!O59,'D1_A Organisation_Lstg'!P59,'D1_A Organisation_Lstg'!Q59,'D1_A Organisation_Lstg'!R59,'D1_A Organisation_Lstg'!S59,'D1_A Organisation_Lstg'!T59)),'D1_A Organisation_Lstg'!M59,""),"")</f>
        <v/>
      </c>
      <c r="G74" s="463"/>
      <c r="H74">
        <v>55</v>
      </c>
    </row>
    <row r="75" spans="1:8" ht="14.25">
      <c r="B75" t="str">
        <f>IFERROR(IF(AND(Projektgrundlagen!$I$24,OR('D1_A Organisation_Lstg'!O60,'D1_A Organisation_Lstg'!P60,'D1_A Organisation_Lstg'!Q60,'D1_A Organisation_Lstg'!R60,'D1_A Organisation_Lstg'!S60,'D1_A Organisation_Lstg'!T60)),'D1_A Organisation_Lstg'!$H$52&amp;" "&amp;'D1_A Organisation_Lstg'!$I$52&amp;"... "&amp;'D1_A Organisation_Lstg'!I60&amp;" "&amp;'D1_A Organisation_Lstg'!I61,""),"")</f>
        <v/>
      </c>
      <c r="C75" s="458"/>
      <c r="D75" s="458" t="str">
        <f>IFERROR(IF(AND(Projektgrundlagen!$I$24,OR('D1_A Organisation_Lstg'!O60,'D1_A Organisation_Lstg'!P60,'D1_A Organisation_Lstg'!Q60,'D1_A Organisation_Lstg'!R60,'D1_A Organisation_Lstg'!S60,'D1_A Organisation_Lstg'!T60)),"pauschal",""),"")</f>
        <v/>
      </c>
      <c r="E75" s="458"/>
      <c r="F75" s="458" t="str">
        <f>IFERROR(IF(AND(Projektgrundlagen!$I$24,OR('D1_A Organisation_Lstg'!O60,'D1_A Organisation_Lstg'!P60,'D1_A Organisation_Lstg'!Q60,'D1_A Organisation_Lstg'!R60,'D1_A Organisation_Lstg'!S60,'D1_A Organisation_Lstg'!T60)),'D1_A Organisation_Lstg'!M60,""),"")</f>
        <v/>
      </c>
      <c r="G75" s="463"/>
      <c r="H75">
        <v>56</v>
      </c>
    </row>
    <row r="76" spans="1:8" ht="14.25">
      <c r="B76" t="str">
        <f>IFERROR(IF(AND(Projektgrundlagen!$I$24,OR('D1_A Organisation_Lstg'!O61,'D1_A Organisation_Lstg'!P61,'D1_A Organisation_Lstg'!Q61,'D1_A Organisation_Lstg'!R61,'D1_A Organisation_Lstg'!S61,'D1_A Organisation_Lstg'!T61)),'D1_A Organisation_Lstg'!$H$52&amp;" "&amp;'D1_A Organisation_Lstg'!$I$52&amp;"... "&amp;'D1_A Organisation_Lstg'!I61&amp;" "&amp;'D1_A Organisation_Lstg'!I62,""),"")</f>
        <v/>
      </c>
      <c r="C76" s="458"/>
      <c r="D76" s="458" t="str">
        <f>IFERROR(IF(AND(Projektgrundlagen!$I$24,OR('D1_A Organisation_Lstg'!O61,'D1_A Organisation_Lstg'!P61,'D1_A Organisation_Lstg'!Q61,'D1_A Organisation_Lstg'!R61,'D1_A Organisation_Lstg'!S61,'D1_A Organisation_Lstg'!T61)),"pauschal",""),"")</f>
        <v/>
      </c>
      <c r="E76" s="458"/>
      <c r="F76" s="458" t="str">
        <f>IFERROR(IF(AND(Projektgrundlagen!$I$24,OR('D1_A Organisation_Lstg'!O61,'D1_A Organisation_Lstg'!P61,'D1_A Organisation_Lstg'!Q61,'D1_A Organisation_Lstg'!R61,'D1_A Organisation_Lstg'!S61,'D1_A Organisation_Lstg'!T61)),'D1_A Organisation_Lstg'!M61,""),"")</f>
        <v/>
      </c>
      <c r="G76" s="463"/>
      <c r="H76">
        <v>57</v>
      </c>
    </row>
    <row r="77" spans="1:8" ht="14.25">
      <c r="B77" t="str">
        <f>IFERROR(IF(AND(Projektgrundlagen!$I$24,OR('D1_A Organisation_Lstg'!O62,'D1_A Organisation_Lstg'!P62,'D1_A Organisation_Lstg'!Q62,'D1_A Organisation_Lstg'!R62,'D1_A Organisation_Lstg'!S62,'D1_A Organisation_Lstg'!T62)),'D1_A Organisation_Lstg'!$H$52&amp;" "&amp;'D1_A Organisation_Lstg'!$I$52&amp;"... "&amp;'D1_A Organisation_Lstg'!I62&amp;" "&amp;'D1_A Organisation_Lstg'!I63,""),"")</f>
        <v/>
      </c>
      <c r="C77" s="458"/>
      <c r="D77" s="458" t="str">
        <f>IFERROR(IF(AND(Projektgrundlagen!$I$24,OR('D1_A Organisation_Lstg'!O62,'D1_A Organisation_Lstg'!P62,'D1_A Organisation_Lstg'!Q62,'D1_A Organisation_Lstg'!R62,'D1_A Organisation_Lstg'!S62,'D1_A Organisation_Lstg'!T62)),"pauschal",""),"")</f>
        <v/>
      </c>
      <c r="E77" s="458"/>
      <c r="F77" s="458" t="str">
        <f>IFERROR(IF(AND(Projektgrundlagen!$I$24,OR('D1_A Organisation_Lstg'!O62,'D1_A Organisation_Lstg'!P62,'D1_A Organisation_Lstg'!Q62,'D1_A Organisation_Lstg'!R62,'D1_A Organisation_Lstg'!S62,'D1_A Organisation_Lstg'!T62)),'D1_A Organisation_Lstg'!M62,""),"")</f>
        <v/>
      </c>
      <c r="G77" s="463"/>
      <c r="H77">
        <v>58</v>
      </c>
    </row>
    <row r="78" spans="1:8" ht="14.25">
      <c r="B78" t="str">
        <f>IFERROR(IF(AND(Projektgrundlagen!$I$24,OR('D1_A Organisation_Lstg'!O63,'D1_A Organisation_Lstg'!P63,'D1_A Organisation_Lstg'!Q63,'D1_A Organisation_Lstg'!R63,'D1_A Organisation_Lstg'!S63,'D1_A Organisation_Lstg'!T63)),'D1_A Organisation_Lstg'!$H$52&amp;" "&amp;'D1_A Organisation_Lstg'!$I$52&amp;"... "&amp;'D1_A Organisation_Lstg'!I63&amp;" "&amp;'D1_A Organisation_Lstg'!I64,""),"")</f>
        <v/>
      </c>
      <c r="C78" s="458"/>
      <c r="D78" s="458" t="str">
        <f>IFERROR(IF(AND(Projektgrundlagen!$I$24,OR('D1_A Organisation_Lstg'!O63,'D1_A Organisation_Lstg'!P63,'D1_A Organisation_Lstg'!Q63,'D1_A Organisation_Lstg'!R63,'D1_A Organisation_Lstg'!S63,'D1_A Organisation_Lstg'!T63)),"pauschal",""),"")</f>
        <v/>
      </c>
      <c r="E78" s="458"/>
      <c r="F78" s="458" t="str">
        <f>IFERROR(IF(AND(Projektgrundlagen!$I$24,OR('D1_A Organisation_Lstg'!O63,'D1_A Organisation_Lstg'!P63,'D1_A Organisation_Lstg'!Q63,'D1_A Organisation_Lstg'!R63,'D1_A Organisation_Lstg'!S63,'D1_A Organisation_Lstg'!T63)),'D1_A Organisation_Lstg'!M63,""),"")</f>
        <v/>
      </c>
      <c r="G78" s="463"/>
      <c r="H78">
        <v>59</v>
      </c>
    </row>
    <row r="79" spans="1:8" ht="14.25">
      <c r="B79" t="str">
        <f>IFERROR(IF(AND(Projektgrundlagen!$I$24,OR('D1_A Organisation_Lstg'!O64,'D1_A Organisation_Lstg'!P64,'D1_A Organisation_Lstg'!Q64,'D1_A Organisation_Lstg'!R64,'D1_A Organisation_Lstg'!S64,'D1_A Organisation_Lstg'!T64)),'D1_A Organisation_Lstg'!$H$52&amp;" "&amp;'D1_A Organisation_Lstg'!$I$52&amp;"... "&amp;'D1_A Organisation_Lstg'!I64&amp;" "&amp;'D1_A Organisation_Lstg'!I65,""),"")</f>
        <v/>
      </c>
      <c r="C79" s="458"/>
      <c r="D79" s="458" t="str">
        <f>IFERROR(IF(AND(Projektgrundlagen!$I$24,OR('D1_A Organisation_Lstg'!O64,'D1_A Organisation_Lstg'!P64,'D1_A Organisation_Lstg'!Q64,'D1_A Organisation_Lstg'!R64,'D1_A Organisation_Lstg'!S64,'D1_A Organisation_Lstg'!T64)),"pauschal",""),"")</f>
        <v/>
      </c>
      <c r="E79" s="458"/>
      <c r="F79" s="458" t="str">
        <f>IFERROR(IF(AND(Projektgrundlagen!$I$24,OR('D1_A Organisation_Lstg'!O64,'D1_A Organisation_Lstg'!P64,'D1_A Organisation_Lstg'!Q64,'D1_A Organisation_Lstg'!R64,'D1_A Organisation_Lstg'!S64,'D1_A Organisation_Lstg'!T64)),'D1_A Organisation_Lstg'!M64,""),"")</f>
        <v/>
      </c>
      <c r="G79" s="463"/>
      <c r="H79">
        <v>60</v>
      </c>
    </row>
    <row r="80" spans="1:8" ht="14.25">
      <c r="B80" t="str">
        <f>IFERROR(IF(AND(Projektgrundlagen!$I$24,OR('D1_A Organisation_Lstg'!O65,'D1_A Organisation_Lstg'!P65,'D1_A Organisation_Lstg'!Q65,'D1_A Organisation_Lstg'!R65,'D1_A Organisation_Lstg'!S65,'D1_A Organisation_Lstg'!T65)),'D1_A Organisation_Lstg'!$H$52&amp;" "&amp;'D1_A Organisation_Lstg'!$I$52&amp;"... "&amp;'D1_A Organisation_Lstg'!I65&amp;" "&amp;'D1_A Organisation_Lstg'!I66,""),"")</f>
        <v/>
      </c>
      <c r="C80" s="458"/>
      <c r="D80" s="458" t="str">
        <f>IFERROR(IF(AND(Projektgrundlagen!$I$24,OR('D1_A Organisation_Lstg'!O65,'D1_A Organisation_Lstg'!P65,'D1_A Organisation_Lstg'!Q65,'D1_A Organisation_Lstg'!R65,'D1_A Organisation_Lstg'!S65,'D1_A Organisation_Lstg'!T65)),"pauschal",""),"")</f>
        <v/>
      </c>
      <c r="E80" s="458"/>
      <c r="F80" s="458" t="str">
        <f>IFERROR(IF(AND(Projektgrundlagen!$I$24,OR('D1_A Organisation_Lstg'!O65,'D1_A Organisation_Lstg'!P65,'D1_A Organisation_Lstg'!Q65,'D1_A Organisation_Lstg'!R65,'D1_A Organisation_Lstg'!S65,'D1_A Organisation_Lstg'!T65)),'D1_A Organisation_Lstg'!M65,""),"")</f>
        <v/>
      </c>
      <c r="G80" s="463"/>
      <c r="H80">
        <v>61</v>
      </c>
    </row>
    <row r="81" spans="2:8" ht="14.25">
      <c r="B81" t="str">
        <f>IFERROR(IF(AND(Projektgrundlagen!$I$24,OR('D1_A Organisation_Lstg'!O66,'D1_A Organisation_Lstg'!P66,'D1_A Organisation_Lstg'!Q66,'D1_A Organisation_Lstg'!R66,'D1_A Organisation_Lstg'!S66,'D1_A Organisation_Lstg'!T66)),'D1_A Organisation_Lstg'!$H$66&amp;" "&amp;'D1_A Organisation_Lstg'!$I$66&amp;"... "&amp;'D1_A Organisation_Lstg'!I66&amp;" "&amp;'D1_A Organisation_Lstg'!I67,""),"")</f>
        <v/>
      </c>
      <c r="C81" s="458"/>
      <c r="D81" s="458" t="str">
        <f>IFERROR(IF(AND(Projektgrundlagen!$I$24,OR('D1_A Organisation_Lstg'!O66,'D1_A Organisation_Lstg'!P66,'D1_A Organisation_Lstg'!Q66,'D1_A Organisation_Lstg'!R66,'D1_A Organisation_Lstg'!S66,'D1_A Organisation_Lstg'!T66)),"pauschal",""),"")</f>
        <v/>
      </c>
      <c r="E81" s="458"/>
      <c r="F81" s="458" t="str">
        <f>IFERROR(IF(AND(Projektgrundlagen!$I$24,OR('D1_A Organisation_Lstg'!O66,'D1_A Organisation_Lstg'!P66,'D1_A Organisation_Lstg'!Q66,'D1_A Organisation_Lstg'!R66,'D1_A Organisation_Lstg'!S66,'D1_A Organisation_Lstg'!T66)),'D1_A Organisation_Lstg'!M66,""),"")</f>
        <v/>
      </c>
      <c r="G81" s="463"/>
      <c r="H81">
        <v>62</v>
      </c>
    </row>
    <row r="82" spans="2:8" ht="14.25">
      <c r="B82" t="str">
        <f>IFERROR(IF(AND(Projektgrundlagen!$I$24,OR('D1_A Organisation_Lstg'!O67,'D1_A Organisation_Lstg'!P67,'D1_A Organisation_Lstg'!Q67,'D1_A Organisation_Lstg'!R67,'D1_A Organisation_Lstg'!S67,'D1_A Organisation_Lstg'!T67)),'D1_A Organisation_Lstg'!$H$66&amp;" "&amp;'D1_A Organisation_Lstg'!$I$66&amp;"... "&amp;'D1_A Organisation_Lstg'!I67&amp;" "&amp;'D1_A Organisation_Lstg'!I68,""),"")</f>
        <v/>
      </c>
      <c r="C82" s="458"/>
      <c r="D82" s="458" t="str">
        <f>IFERROR(IF(AND(Projektgrundlagen!$I$24,OR('D1_A Organisation_Lstg'!O67,'D1_A Organisation_Lstg'!P67,'D1_A Organisation_Lstg'!Q67,'D1_A Organisation_Lstg'!R67,'D1_A Organisation_Lstg'!S67,'D1_A Organisation_Lstg'!T67)),"pauschal",""),"")</f>
        <v/>
      </c>
      <c r="E82" s="458"/>
      <c r="F82" s="458" t="str">
        <f>IFERROR(IF(AND(Projektgrundlagen!$I$24,OR('D1_A Organisation_Lstg'!O67,'D1_A Organisation_Lstg'!P67,'D1_A Organisation_Lstg'!Q67,'D1_A Organisation_Lstg'!R67,'D1_A Organisation_Lstg'!S67,'D1_A Organisation_Lstg'!T67)),'D1_A Organisation_Lstg'!M67,""),"")</f>
        <v/>
      </c>
      <c r="G82" s="463"/>
      <c r="H82">
        <v>63</v>
      </c>
    </row>
    <row r="83" spans="2:8" ht="14.25">
      <c r="B83" t="str">
        <f>IFERROR(IF(AND(Projektgrundlagen!$I$24,OR('D1_A Organisation_Lstg'!O68,'D1_A Organisation_Lstg'!P68,'D1_A Organisation_Lstg'!Q68,'D1_A Organisation_Lstg'!R68,'D1_A Organisation_Lstg'!S68,'D1_A Organisation_Lstg'!T68)),'D1_A Organisation_Lstg'!$H$66&amp;" "&amp;'D1_A Organisation_Lstg'!$I$66&amp;"... "&amp;'D1_A Organisation_Lstg'!I68&amp;" "&amp;'D1_A Organisation_Lstg'!I69,""),"")</f>
        <v/>
      </c>
      <c r="C83" s="458"/>
      <c r="D83" s="458" t="str">
        <f>IFERROR(IF(AND(Projektgrundlagen!$I$24,OR('D1_A Organisation_Lstg'!O68,'D1_A Organisation_Lstg'!P68,'D1_A Organisation_Lstg'!Q68,'D1_A Organisation_Lstg'!R68,'D1_A Organisation_Lstg'!S68,'D1_A Organisation_Lstg'!T68)),"pauschal",""),"")</f>
        <v/>
      </c>
      <c r="E83" s="458"/>
      <c r="F83" s="458" t="str">
        <f>IFERROR(IF(AND(Projektgrundlagen!$I$24,OR('D1_A Organisation_Lstg'!O68,'D1_A Organisation_Lstg'!P68,'D1_A Organisation_Lstg'!Q68,'D1_A Organisation_Lstg'!R68,'D1_A Organisation_Lstg'!S68,'D1_A Organisation_Lstg'!T68)),'D1_A Organisation_Lstg'!M68,""),"")</f>
        <v/>
      </c>
      <c r="G83" s="463"/>
      <c r="H83">
        <v>64</v>
      </c>
    </row>
    <row r="84" spans="2:8" ht="14.25">
      <c r="B84" t="str">
        <f>IFERROR(IF(AND(Projektgrundlagen!$I$24,OR('D1_A Organisation_Lstg'!O69,'D1_A Organisation_Lstg'!P69,'D1_A Organisation_Lstg'!Q69,'D1_A Organisation_Lstg'!R69,'D1_A Organisation_Lstg'!S69,'D1_A Organisation_Lstg'!T69)),'D1_A Organisation_Lstg'!$H$66&amp;" "&amp;'D1_A Organisation_Lstg'!$I$66&amp;"... "&amp;'D1_A Organisation_Lstg'!I69&amp;" "&amp;'D1_A Organisation_Lstg'!I70,""),"")</f>
        <v/>
      </c>
      <c r="C84" s="458"/>
      <c r="D84" s="458" t="str">
        <f>IFERROR(IF(AND(Projektgrundlagen!$I$24,OR('D1_A Organisation_Lstg'!O69,'D1_A Organisation_Lstg'!P69,'D1_A Organisation_Lstg'!Q69,'D1_A Organisation_Lstg'!R69,'D1_A Organisation_Lstg'!S69,'D1_A Organisation_Lstg'!T69)),"pauschal",""),"")</f>
        <v/>
      </c>
      <c r="E84" s="458"/>
      <c r="F84" s="458" t="str">
        <f>IFERROR(IF(AND(Projektgrundlagen!$I$24,OR('D1_A Organisation_Lstg'!O69,'D1_A Organisation_Lstg'!P69,'D1_A Organisation_Lstg'!Q69,'D1_A Organisation_Lstg'!R69,'D1_A Organisation_Lstg'!S69,'D1_A Organisation_Lstg'!T69)),'D1_A Organisation_Lstg'!M69,""),"")</f>
        <v/>
      </c>
      <c r="G84" s="463"/>
      <c r="H84">
        <v>65</v>
      </c>
    </row>
    <row r="85" spans="2:8" ht="14.25">
      <c r="B85" t="str">
        <f>IFERROR(IF(AND(Projektgrundlagen!$I$24,OR('D1_A Organisation_Lstg'!O70,'D1_A Organisation_Lstg'!P70,'D1_A Organisation_Lstg'!Q70,'D1_A Organisation_Lstg'!R70,'D1_A Organisation_Lstg'!S70,'D1_A Organisation_Lstg'!T70)),'D1_A Organisation_Lstg'!$H$66&amp;" "&amp;'D1_A Organisation_Lstg'!$I$66&amp;"... "&amp;'D1_A Organisation_Lstg'!I70&amp;" "&amp;'D1_A Organisation_Lstg'!I71,""),"")</f>
        <v/>
      </c>
      <c r="C85" s="458"/>
      <c r="D85" s="458" t="str">
        <f>IFERROR(IF(AND(Projektgrundlagen!$I$24,OR('D1_A Organisation_Lstg'!O70,'D1_A Organisation_Lstg'!P70,'D1_A Organisation_Lstg'!Q70,'D1_A Organisation_Lstg'!R70,'D1_A Organisation_Lstg'!S70,'D1_A Organisation_Lstg'!T70)),"pauschal",""),"")</f>
        <v/>
      </c>
      <c r="E85" s="458"/>
      <c r="F85" s="458" t="str">
        <f>IFERROR(IF(AND(Projektgrundlagen!$I$24,OR('D1_A Organisation_Lstg'!O70,'D1_A Organisation_Lstg'!P70,'D1_A Organisation_Lstg'!Q70,'D1_A Organisation_Lstg'!R70,'D1_A Organisation_Lstg'!S70,'D1_A Organisation_Lstg'!T70)),'D1_A Organisation_Lstg'!M70,""),"")</f>
        <v/>
      </c>
      <c r="G85" s="463"/>
      <c r="H85">
        <v>66</v>
      </c>
    </row>
    <row r="86" spans="2:8" ht="14.25">
      <c r="B86" t="str">
        <f>IFERROR(IF(AND(Projektgrundlagen!$I$24,OR('D1_A Organisation_Lstg'!O71,'D1_A Organisation_Lstg'!P71,'D1_A Organisation_Lstg'!Q71,'D1_A Organisation_Lstg'!R71,'D1_A Organisation_Lstg'!S71,'D1_A Organisation_Lstg'!T71)),'D1_A Organisation_Lstg'!$H$66&amp;" "&amp;'D1_A Organisation_Lstg'!$I$66&amp;"... "&amp;'D1_A Organisation_Lstg'!I71&amp;" "&amp;'D1_A Organisation_Lstg'!I72,""),"")</f>
        <v/>
      </c>
      <c r="C86" s="458"/>
      <c r="D86" s="458" t="str">
        <f>IFERROR(IF(AND(Projektgrundlagen!$I$24,OR('D1_A Organisation_Lstg'!O71,'D1_A Organisation_Lstg'!P71,'D1_A Organisation_Lstg'!Q71,'D1_A Organisation_Lstg'!R71,'D1_A Organisation_Lstg'!S71,'D1_A Organisation_Lstg'!T71)),"pauschal",""),"")</f>
        <v/>
      </c>
      <c r="E86" s="458"/>
      <c r="F86" s="458" t="str">
        <f>IFERROR(IF(AND(Projektgrundlagen!$I$24,OR('D1_A Organisation_Lstg'!O71,'D1_A Organisation_Lstg'!P71,'D1_A Organisation_Lstg'!Q71,'D1_A Organisation_Lstg'!R71,'D1_A Organisation_Lstg'!S71,'D1_A Organisation_Lstg'!T71)),'D1_A Organisation_Lstg'!M71,""),"")</f>
        <v/>
      </c>
      <c r="G86" s="463"/>
      <c r="H86">
        <v>67</v>
      </c>
    </row>
    <row r="87" spans="2:8" ht="14.25">
      <c r="B87" t="str">
        <f>IFERROR(IF(AND(Projektgrundlagen!$I$24,OR('D1_A Organisation_Lstg'!O72,'D1_A Organisation_Lstg'!P72,'D1_A Organisation_Lstg'!Q72,'D1_A Organisation_Lstg'!R72,'D1_A Organisation_Lstg'!S72,'D1_A Organisation_Lstg'!T72)),'D1_A Organisation_Lstg'!$H$66&amp;" "&amp;'D1_A Organisation_Lstg'!$I$66&amp;"... "&amp;'D1_A Organisation_Lstg'!I72&amp;" "&amp;'D1_A Organisation_Lstg'!I73,""),"")</f>
        <v/>
      </c>
      <c r="C87" s="458"/>
      <c r="D87" s="458" t="str">
        <f>IFERROR(IF(AND(Projektgrundlagen!$I$24,OR('D1_A Organisation_Lstg'!O72,'D1_A Organisation_Lstg'!P72,'D1_A Organisation_Lstg'!Q72,'D1_A Organisation_Lstg'!R72,'D1_A Organisation_Lstg'!S72,'D1_A Organisation_Lstg'!T72)),"pauschal",""),"")</f>
        <v/>
      </c>
      <c r="E87" s="458"/>
      <c r="F87" s="458" t="str">
        <f>IFERROR(IF(AND(Projektgrundlagen!$I$24,OR('D1_A Organisation_Lstg'!O72,'D1_A Organisation_Lstg'!P72,'D1_A Organisation_Lstg'!Q72,'D1_A Organisation_Lstg'!R72,'D1_A Organisation_Lstg'!S72,'D1_A Organisation_Lstg'!T72)),'D1_A Organisation_Lstg'!M72,""),"")</f>
        <v/>
      </c>
      <c r="G87" s="463"/>
      <c r="H87">
        <v>68</v>
      </c>
    </row>
    <row r="88" spans="2:8" ht="14.25">
      <c r="B88" t="str">
        <f>IFERROR(IF(AND(Projektgrundlagen!$I$24,OR('D1_A Organisation_Lstg'!O73,'D1_A Organisation_Lstg'!P73,'D1_A Organisation_Lstg'!Q73,'D1_A Organisation_Lstg'!R73,'D1_A Organisation_Lstg'!S73,'D1_A Organisation_Lstg'!T73)),'D1_A Organisation_Lstg'!$H$66&amp;" "&amp;'D1_A Organisation_Lstg'!$I$66&amp;"... "&amp;'D1_A Organisation_Lstg'!I73&amp;" "&amp;'D1_A Organisation_Lstg'!I74,""),"")</f>
        <v/>
      </c>
      <c r="C88" s="458"/>
      <c r="D88" s="458" t="str">
        <f>IFERROR(IF(AND(Projektgrundlagen!$I$24,OR('D1_A Organisation_Lstg'!O73,'D1_A Organisation_Lstg'!P73,'D1_A Organisation_Lstg'!Q73,'D1_A Organisation_Lstg'!R73,'D1_A Organisation_Lstg'!S73,'D1_A Organisation_Lstg'!T73)),"pauschal",""),"")</f>
        <v/>
      </c>
      <c r="E88" s="458"/>
      <c r="F88" s="458" t="str">
        <f>IFERROR(IF(AND(Projektgrundlagen!$I$24,OR('D1_A Organisation_Lstg'!O73,'D1_A Organisation_Lstg'!P73,'D1_A Organisation_Lstg'!Q73,'D1_A Organisation_Lstg'!R73,'D1_A Organisation_Lstg'!S73,'D1_A Organisation_Lstg'!T73)),'D1_A Organisation_Lstg'!M73,""),"")</f>
        <v/>
      </c>
      <c r="G88" s="463"/>
      <c r="H88">
        <v>69</v>
      </c>
    </row>
    <row r="89" spans="2:8" ht="14.25">
      <c r="B89" t="str">
        <f>IFERROR(IF(AND(Projektgrundlagen!$I$24,OR('D1_A Organisation_Lstg'!O74,'D1_A Organisation_Lstg'!P74,'D1_A Organisation_Lstg'!Q74,'D1_A Organisation_Lstg'!R74,'D1_A Organisation_Lstg'!S74,'D1_A Organisation_Lstg'!T74)),'D1_A Organisation_Lstg'!$H$66&amp;" "&amp;'D1_A Organisation_Lstg'!$I$66&amp;"... "&amp;'D1_A Organisation_Lstg'!I74&amp;" "&amp;'D1_A Organisation_Lstg'!I75,""),"")</f>
        <v>3 Einrichten, Führen und Betreuen des Projektkommunikationssystems (CDE) ... Projektraum Catenda - Projektsteuerer erhält Adminrechte zur Organisation über den  virtuellen Projektraum</v>
      </c>
      <c r="C89" s="458"/>
      <c r="D89" s="458" t="str">
        <f>IFERROR(IF(AND(Projektgrundlagen!$I$24,OR('D1_A Organisation_Lstg'!O74,'D1_A Organisation_Lstg'!P74,'D1_A Organisation_Lstg'!Q74,'D1_A Organisation_Lstg'!R74,'D1_A Organisation_Lstg'!S74,'D1_A Organisation_Lstg'!T74)),"pauschal",""),"")</f>
        <v>pauschal</v>
      </c>
      <c r="E89" s="458"/>
      <c r="F89" s="458">
        <f>IFERROR(IF(AND(Projektgrundlagen!$I$24,OR('D1_A Organisation_Lstg'!O74,'D1_A Organisation_Lstg'!P74,'D1_A Organisation_Lstg'!Q74,'D1_A Organisation_Lstg'!R74,'D1_A Organisation_Lstg'!S74,'D1_A Organisation_Lstg'!T74)),'D1_A Organisation_Lstg'!M74,""),"")</f>
        <v>0</v>
      </c>
      <c r="G89" s="463"/>
      <c r="H89">
        <v>70</v>
      </c>
    </row>
    <row r="90" spans="2:8" ht="14.25">
      <c r="B90" t="str">
        <f>IFERROR(IF(AND(Projektgrundlagen!$I$24,OR('D1_A Organisation_Lstg'!O75,'D1_A Organisation_Lstg'!P75,'D1_A Organisation_Lstg'!Q75,'D1_A Organisation_Lstg'!R75,'D1_A Organisation_Lstg'!S75,'D1_A Organisation_Lstg'!T75)),'D1_A Organisation_Lstg'!$H$66&amp;" "&amp;'D1_A Organisation_Lstg'!$I$66&amp;"... "&amp;'D1_A Organisation_Lstg'!I75&amp;" "&amp;'D1_A Organisation_Lstg'!I76,""),"")</f>
        <v/>
      </c>
      <c r="C90" s="458"/>
      <c r="D90" s="458" t="str">
        <f>IFERROR(IF(AND(Projektgrundlagen!$I$24,OR('D1_A Organisation_Lstg'!O75,'D1_A Organisation_Lstg'!P75,'D1_A Organisation_Lstg'!Q75,'D1_A Organisation_Lstg'!R75,'D1_A Organisation_Lstg'!S75,'D1_A Organisation_Lstg'!T75)),"pauschal",""),"")</f>
        <v/>
      </c>
      <c r="E90" s="458"/>
      <c r="F90" s="458" t="str">
        <f>IFERROR(IF(AND(Projektgrundlagen!$I$24,OR('D1_A Organisation_Lstg'!O75,'D1_A Organisation_Lstg'!P75,'D1_A Organisation_Lstg'!Q75,'D1_A Organisation_Lstg'!R75,'D1_A Organisation_Lstg'!S75,'D1_A Organisation_Lstg'!T75)),'D1_A Organisation_Lstg'!M75,""),"")</f>
        <v/>
      </c>
      <c r="G90" s="463"/>
      <c r="H90">
        <v>71</v>
      </c>
    </row>
    <row r="91" spans="2:8" ht="14.25">
      <c r="B91" t="str">
        <f>IFERROR(IF(AND(Projektgrundlagen!$I$24,OR('D1_A Organisation_Lstg'!O76,'D1_A Organisation_Lstg'!P76,'D1_A Organisation_Lstg'!Q76,'D1_A Organisation_Lstg'!R76,'D1_A Organisation_Lstg'!S76,'D1_A Organisation_Lstg'!T76)),'D1_A Organisation_Lstg'!$H$66&amp;" "&amp;'D1_A Organisation_Lstg'!$I$66&amp;"... "&amp;'D1_A Organisation_Lstg'!I76&amp;" "&amp;'D1_A Organisation_Lstg'!I77,""),"")</f>
        <v>3 Einrichten, Führen und Betreuen des Projektkommunikationssystems (CDE) ... Projektraum Catenda - Projektsteuerer erhält Adminrechte zur Organisation über den  virtuellen Projektraum</v>
      </c>
      <c r="C91" s="458"/>
      <c r="D91" s="458" t="str">
        <f>IFERROR(IF(AND(Projektgrundlagen!$I$24,OR('D1_A Organisation_Lstg'!O76,'D1_A Organisation_Lstg'!P76,'D1_A Organisation_Lstg'!Q76,'D1_A Organisation_Lstg'!R76,'D1_A Organisation_Lstg'!S76,'D1_A Organisation_Lstg'!T76)),"pauschal",""),"")</f>
        <v>pauschal</v>
      </c>
      <c r="E91" s="458"/>
      <c r="F91" s="458">
        <f>IFERROR(IF(AND(Projektgrundlagen!$I$24,OR('D1_A Organisation_Lstg'!O76,'D1_A Organisation_Lstg'!P76,'D1_A Organisation_Lstg'!Q76,'D1_A Organisation_Lstg'!R76,'D1_A Organisation_Lstg'!S76,'D1_A Organisation_Lstg'!T76)),'D1_A Organisation_Lstg'!M76,""),"")</f>
        <v>0</v>
      </c>
      <c r="G91" s="463"/>
      <c r="H91">
        <v>72</v>
      </c>
    </row>
    <row r="92" spans="2:8" ht="14.25">
      <c r="B92" t="str">
        <f>IFERROR(IF(AND(Projektgrundlagen!$I$24,OR('D1_A Organisation_Lstg'!O77,'D1_A Organisation_Lstg'!P77,'D1_A Organisation_Lstg'!Q77,'D1_A Organisation_Lstg'!R77,'D1_A Organisation_Lstg'!S77,'D1_A Organisation_Lstg'!T77)),'D1_A Organisation_Lstg'!$H$66&amp;" "&amp;'D1_A Organisation_Lstg'!$I$66&amp;"... "&amp;'D1_A Organisation_Lstg'!I77&amp;" "&amp;'D1_A Organisation_Lstg'!I78,""),"")</f>
        <v/>
      </c>
      <c r="C92" s="458"/>
      <c r="D92" s="458" t="str">
        <f>IFERROR(IF(AND(Projektgrundlagen!$I$24,OR('D1_A Organisation_Lstg'!O77,'D1_A Organisation_Lstg'!P77,'D1_A Organisation_Lstg'!Q77,'D1_A Organisation_Lstg'!R77,'D1_A Organisation_Lstg'!S77,'D1_A Organisation_Lstg'!T77)),"pauschal",""),"")</f>
        <v/>
      </c>
      <c r="E92" s="458"/>
      <c r="F92" s="458" t="str">
        <f>IFERROR(IF(AND(Projektgrundlagen!$I$24,OR('D1_A Organisation_Lstg'!O77,'D1_A Organisation_Lstg'!P77,'D1_A Organisation_Lstg'!Q77,'D1_A Organisation_Lstg'!R77,'D1_A Organisation_Lstg'!S77,'D1_A Organisation_Lstg'!T77)),'D1_A Organisation_Lstg'!M77,""),"")</f>
        <v/>
      </c>
      <c r="G92" s="463"/>
      <c r="H92">
        <v>73</v>
      </c>
    </row>
    <row r="93" spans="2:8" ht="14.25">
      <c r="B93" t="str">
        <f>IFERROR(IF(AND(Projektgrundlagen!$I$24,OR('D1_A Organisation_Lstg'!O78,'D1_A Organisation_Lstg'!P78,'D1_A Organisation_Lstg'!Q78,'D1_A Organisation_Lstg'!R78,'D1_A Organisation_Lstg'!S78,'D1_A Organisation_Lstg'!T78)),'D1_A Organisation_Lstg'!$H$66&amp;" "&amp;'D1_A Organisation_Lstg'!$I$66&amp;"... "&amp;'D1_A Organisation_Lstg'!I78&amp;" "&amp;'D1_A Organisation_Lstg'!I79,""),"")</f>
        <v>3 Einrichten, Führen und Betreuen des Projektkommunikationssystems (CDE) ... Projektraum Catenda - Projektsteuerer erhält Adminrechte zur Organisation über den  virtuellen Projektraum</v>
      </c>
      <c r="C93" s="458"/>
      <c r="D93" s="458" t="str">
        <f>IFERROR(IF(AND(Projektgrundlagen!$I$24,OR('D1_A Organisation_Lstg'!O78,'D1_A Organisation_Lstg'!P78,'D1_A Organisation_Lstg'!Q78,'D1_A Organisation_Lstg'!R78,'D1_A Organisation_Lstg'!S78,'D1_A Organisation_Lstg'!T78)),"pauschal",""),"")</f>
        <v>pauschal</v>
      </c>
      <c r="E93" s="458"/>
      <c r="F93" s="458">
        <f>IFERROR(IF(AND(Projektgrundlagen!$I$24,OR('D1_A Organisation_Lstg'!O78,'D1_A Organisation_Lstg'!P78,'D1_A Organisation_Lstg'!Q78,'D1_A Organisation_Lstg'!R78,'D1_A Organisation_Lstg'!S78,'D1_A Organisation_Lstg'!T78)),'D1_A Organisation_Lstg'!M78,""),"")</f>
        <v>0</v>
      </c>
      <c r="G93" s="463"/>
      <c r="H93">
        <v>74</v>
      </c>
    </row>
    <row r="94" spans="2:8" ht="14.25">
      <c r="B94" t="str">
        <f>IFERROR(IF(AND(Projektgrundlagen!$I$24,OR('D1_A Organisation_Lstg'!O79,'D1_A Organisation_Lstg'!P79,'D1_A Organisation_Lstg'!Q79,'D1_A Organisation_Lstg'!R79,'D1_A Organisation_Lstg'!S79,'D1_A Organisation_Lstg'!T79)),'D1_A Organisation_Lstg'!$H$66&amp;" "&amp;'D1_A Organisation_Lstg'!$I$66&amp;"... "&amp;'D1_A Organisation_Lstg'!I79&amp;" "&amp;'D1_A Organisation_Lstg'!I80,""),"")</f>
        <v/>
      </c>
      <c r="C94" s="458"/>
      <c r="D94" s="458" t="str">
        <f>IFERROR(IF(AND(Projektgrundlagen!$I$24,OR('D1_A Organisation_Lstg'!O79,'D1_A Organisation_Lstg'!P79,'D1_A Organisation_Lstg'!Q79,'D1_A Organisation_Lstg'!R79,'D1_A Organisation_Lstg'!S79,'D1_A Organisation_Lstg'!T79)),"pauschal",""),"")</f>
        <v/>
      </c>
      <c r="E94" s="458"/>
      <c r="F94" s="458" t="str">
        <f>IFERROR(IF(AND(Projektgrundlagen!$I$24,OR('D1_A Organisation_Lstg'!O79,'D1_A Organisation_Lstg'!P79,'D1_A Organisation_Lstg'!Q79,'D1_A Organisation_Lstg'!R79,'D1_A Organisation_Lstg'!S79,'D1_A Organisation_Lstg'!T79)),'D1_A Organisation_Lstg'!M79,""),"")</f>
        <v/>
      </c>
      <c r="G94" s="463"/>
      <c r="H94">
        <v>75</v>
      </c>
    </row>
    <row r="95" spans="2:8" ht="14.25">
      <c r="B95" t="str">
        <f>IFERROR(IF(AND(Projektgrundlagen!$I$24,OR('D1_A Organisation_Lstg'!O80,'D1_A Organisation_Lstg'!P80,'D1_A Organisation_Lstg'!Q80,'D1_A Organisation_Lstg'!R80,'D1_A Organisation_Lstg'!S80,'D1_A Organisation_Lstg'!T80)),'D1_A Organisation_Lstg'!$H$80&amp;" "&amp;'D1_A Organisation_Lstg'!$I$80&amp;"... "&amp;'D1_A Organisation_Lstg'!I80&amp;" "&amp;'D1_A Organisation_Lstg'!I81,""),"")</f>
        <v/>
      </c>
      <c r="C95" s="458"/>
      <c r="D95" s="458" t="str">
        <f>IFERROR(IF(AND(Projektgrundlagen!$I$24,OR('D1_A Organisation_Lstg'!O80,'D1_A Organisation_Lstg'!P80,'D1_A Organisation_Lstg'!Q80,'D1_A Organisation_Lstg'!R80,'D1_A Organisation_Lstg'!S80,'D1_A Organisation_Lstg'!T80)),"pauschal",""),"")</f>
        <v/>
      </c>
      <c r="E95" s="458"/>
      <c r="F95" s="458" t="str">
        <f>IFERROR(IF(AND(Projektgrundlagen!$I$24,OR('D1_A Organisation_Lstg'!O80,'D1_A Organisation_Lstg'!P80,'D1_A Organisation_Lstg'!Q80,'D1_A Organisation_Lstg'!R80,'D1_A Organisation_Lstg'!S80,'D1_A Organisation_Lstg'!T80)),'D1_A Organisation_Lstg'!M80,""),"")</f>
        <v/>
      </c>
      <c r="G95" s="463"/>
      <c r="H95">
        <v>76</v>
      </c>
    </row>
    <row r="96" spans="2:8" ht="14.25">
      <c r="B96" t="str">
        <f>IFERROR(IF(AND(Projektgrundlagen!$I$24,OR('D1_A Organisation_Lstg'!O81,'D1_A Organisation_Lstg'!P81,'D1_A Organisation_Lstg'!Q81,'D1_A Organisation_Lstg'!R81,'D1_A Organisation_Lstg'!S81,'D1_A Organisation_Lstg'!T81)),'D1_A Organisation_Lstg'!$H$80&amp;" "&amp;'D1_A Organisation_Lstg'!$I$80&amp;"... "&amp;'D1_A Organisation_Lstg'!I81&amp;" "&amp;'D1_A Organisation_Lstg'!I82,""),"")</f>
        <v/>
      </c>
      <c r="C96" s="458"/>
      <c r="D96" s="458" t="str">
        <f>IFERROR(IF(AND(Projektgrundlagen!$I$24,OR('D1_A Organisation_Lstg'!O81,'D1_A Organisation_Lstg'!P81,'D1_A Organisation_Lstg'!Q81,'D1_A Organisation_Lstg'!R81,'D1_A Organisation_Lstg'!S81,'D1_A Organisation_Lstg'!T81)),"pauschal",""),"")</f>
        <v/>
      </c>
      <c r="E96" s="458"/>
      <c r="F96" s="458" t="str">
        <f>IFERROR(IF(AND(Projektgrundlagen!$I$24,OR('D1_A Organisation_Lstg'!O81,'D1_A Organisation_Lstg'!P81,'D1_A Organisation_Lstg'!Q81,'D1_A Organisation_Lstg'!R81,'D1_A Organisation_Lstg'!S81,'D1_A Organisation_Lstg'!T81)),'D1_A Organisation_Lstg'!M81,""),"")</f>
        <v/>
      </c>
      <c r="G96" s="463"/>
      <c r="H96">
        <v>77</v>
      </c>
    </row>
    <row r="97" spans="2:8" ht="14.25">
      <c r="B97" t="str">
        <f>IFERROR(IF(AND(Projektgrundlagen!$I$24,OR('D1_A Organisation_Lstg'!O82,'D1_A Organisation_Lstg'!P82,'D1_A Organisation_Lstg'!Q82,'D1_A Organisation_Lstg'!R82,'D1_A Organisation_Lstg'!S82,'D1_A Organisation_Lstg'!T82)),'D1_A Organisation_Lstg'!$H$80&amp;" "&amp;'D1_A Organisation_Lstg'!$I$80&amp;"... "&amp;'D1_A Organisation_Lstg'!I82&amp;" "&amp;'D1_A Organisation_Lstg'!I83,""),"")</f>
        <v/>
      </c>
      <c r="C97" s="458"/>
      <c r="D97" s="458" t="str">
        <f>IFERROR(IF(AND(Projektgrundlagen!$I$24,OR('D1_A Organisation_Lstg'!O82,'D1_A Organisation_Lstg'!P82,'D1_A Organisation_Lstg'!Q82,'D1_A Organisation_Lstg'!R82,'D1_A Organisation_Lstg'!S82,'D1_A Organisation_Lstg'!T82)),"pauschal",""),"")</f>
        <v/>
      </c>
      <c r="E97" s="458"/>
      <c r="F97" s="458" t="str">
        <f>IFERROR(IF(AND(Projektgrundlagen!$I$24,OR('D1_A Organisation_Lstg'!O82,'D1_A Organisation_Lstg'!P82,'D1_A Organisation_Lstg'!Q82,'D1_A Organisation_Lstg'!R82,'D1_A Organisation_Lstg'!S82,'D1_A Organisation_Lstg'!T82)),'D1_A Organisation_Lstg'!M82,""),"")</f>
        <v/>
      </c>
      <c r="G97" s="463"/>
      <c r="H97">
        <v>78</v>
      </c>
    </row>
    <row r="98" spans="2:8" ht="14.25">
      <c r="B98" t="str">
        <f>IFERROR(IF(AND(Projektgrundlagen!$I$24,OR('D1_A Organisation_Lstg'!O83,'D1_A Organisation_Lstg'!P83,'D1_A Organisation_Lstg'!Q83,'D1_A Organisation_Lstg'!R83,'D1_A Organisation_Lstg'!S83,'D1_A Organisation_Lstg'!T83)),'D1_A Organisation_Lstg'!$H$80&amp;" "&amp;'D1_A Organisation_Lstg'!$I$80&amp;"... "&amp;'D1_A Organisation_Lstg'!I83&amp;" "&amp;'D1_A Organisation_Lstg'!I84,""),"")</f>
        <v/>
      </c>
      <c r="C98" s="458"/>
      <c r="D98" s="458" t="str">
        <f>IFERROR(IF(AND(Projektgrundlagen!$I$24,OR('D1_A Organisation_Lstg'!O83,'D1_A Organisation_Lstg'!P83,'D1_A Organisation_Lstg'!Q83,'D1_A Organisation_Lstg'!R83,'D1_A Organisation_Lstg'!S83,'D1_A Organisation_Lstg'!T83)),"pauschal",""),"")</f>
        <v/>
      </c>
      <c r="E98" s="458"/>
      <c r="F98" s="458" t="str">
        <f>IFERROR(IF(AND(Projektgrundlagen!$I$24,OR('D1_A Organisation_Lstg'!O83,'D1_A Organisation_Lstg'!P83,'D1_A Organisation_Lstg'!Q83,'D1_A Organisation_Lstg'!R83,'D1_A Organisation_Lstg'!S83,'D1_A Organisation_Lstg'!T83)),'D1_A Organisation_Lstg'!M83,""),"")</f>
        <v/>
      </c>
      <c r="G98" s="463"/>
      <c r="H98">
        <v>79</v>
      </c>
    </row>
    <row r="99" spans="2:8" ht="14.25">
      <c r="B99" t="str">
        <f>IFERROR(IF(AND(Projektgrundlagen!$I$24,OR('D1_A Organisation_Lstg'!O84,'D1_A Organisation_Lstg'!P84,'D1_A Organisation_Lstg'!Q84,'D1_A Organisation_Lstg'!R84,'D1_A Organisation_Lstg'!S84,'D1_A Organisation_Lstg'!T84)),'D1_A Organisation_Lstg'!$H$80&amp;" "&amp;'D1_A Organisation_Lstg'!$I$80&amp;"... "&amp;'D1_A Organisation_Lstg'!I84&amp;" "&amp;'D1_A Organisation_Lstg'!I85,""),"")</f>
        <v/>
      </c>
      <c r="C99" s="458"/>
      <c r="D99" s="458" t="str">
        <f>IFERROR(IF(AND(Projektgrundlagen!$I$24,OR('D1_A Organisation_Lstg'!O84,'D1_A Organisation_Lstg'!P84,'D1_A Organisation_Lstg'!Q84,'D1_A Organisation_Lstg'!R84,'D1_A Organisation_Lstg'!S84,'D1_A Organisation_Lstg'!T84)),"pauschal",""),"")</f>
        <v/>
      </c>
      <c r="E99" s="458"/>
      <c r="F99" s="458" t="str">
        <f>IFERROR(IF(AND(Projektgrundlagen!$I$24,OR('D1_A Organisation_Lstg'!O84,'D1_A Organisation_Lstg'!P84,'D1_A Organisation_Lstg'!Q84,'D1_A Organisation_Lstg'!R84,'D1_A Organisation_Lstg'!S84,'D1_A Organisation_Lstg'!T84)),'D1_A Organisation_Lstg'!M84,""),"")</f>
        <v/>
      </c>
      <c r="G99" s="463"/>
      <c r="H99">
        <v>80</v>
      </c>
    </row>
    <row r="100" spans="2:8" ht="14.25">
      <c r="B100" t="str">
        <f>IFERROR(IF(AND(Projektgrundlagen!$I$24,OR('D1_A Organisation_Lstg'!O85,'D1_A Organisation_Lstg'!P85,'D1_A Organisation_Lstg'!Q85,'D1_A Organisation_Lstg'!R85,'D1_A Organisation_Lstg'!S85,'D1_A Organisation_Lstg'!T85)),'D1_A Organisation_Lstg'!$H$80&amp;" "&amp;'D1_A Organisation_Lstg'!$I$80&amp;"... "&amp;'D1_A Organisation_Lstg'!I85&amp;" "&amp;'D1_A Organisation_Lstg'!I86,""),"")</f>
        <v/>
      </c>
      <c r="C100" s="458"/>
      <c r="D100" s="458" t="str">
        <f>IFERROR(IF(AND(Projektgrundlagen!$I$24,OR('D1_A Organisation_Lstg'!O85,'D1_A Organisation_Lstg'!P85,'D1_A Organisation_Lstg'!Q85,'D1_A Organisation_Lstg'!R85,'D1_A Organisation_Lstg'!S85,'D1_A Organisation_Lstg'!T85)),"pauschal",""),"")</f>
        <v/>
      </c>
      <c r="E100" s="458"/>
      <c r="F100" s="458" t="str">
        <f>IFERROR(IF(AND(Projektgrundlagen!$I$24,OR('D1_A Organisation_Lstg'!O85,'D1_A Organisation_Lstg'!P85,'D1_A Organisation_Lstg'!Q85,'D1_A Organisation_Lstg'!R85,'D1_A Organisation_Lstg'!S85,'D1_A Organisation_Lstg'!T85)),'D1_A Organisation_Lstg'!M85,""),"")</f>
        <v/>
      </c>
      <c r="G100" s="463"/>
      <c r="H100">
        <v>81</v>
      </c>
    </row>
    <row r="101" spans="2:8" ht="14.25">
      <c r="B101" t="str">
        <f>IFERROR(IF(AND(Projektgrundlagen!$I$24,OR('D1_A Organisation_Lstg'!O86,'D1_A Organisation_Lstg'!P86,'D1_A Organisation_Lstg'!Q86,'D1_A Organisation_Lstg'!R86,'D1_A Organisation_Lstg'!S86,'D1_A Organisation_Lstg'!T86)),'D1_A Organisation_Lstg'!$H$80&amp;" "&amp;'D1_A Organisation_Lstg'!$I$80&amp;"... "&amp;'D1_A Organisation_Lstg'!I86&amp;" "&amp;'D1_A Organisation_Lstg'!I87,""),"")</f>
        <v/>
      </c>
      <c r="C101" s="458"/>
      <c r="D101" s="458" t="str">
        <f>IFERROR(IF(AND(Projektgrundlagen!$I$24,OR('D1_A Organisation_Lstg'!O86,'D1_A Organisation_Lstg'!P86,'D1_A Organisation_Lstg'!Q86,'D1_A Organisation_Lstg'!R86,'D1_A Organisation_Lstg'!S86,'D1_A Organisation_Lstg'!T86)),"pauschal",""),"")</f>
        <v/>
      </c>
      <c r="E101" s="458"/>
      <c r="F101" s="458" t="str">
        <f>IFERROR(IF(AND(Projektgrundlagen!$I$24,OR('D1_A Organisation_Lstg'!O86,'D1_A Organisation_Lstg'!P86,'D1_A Organisation_Lstg'!Q86,'D1_A Organisation_Lstg'!R86,'D1_A Organisation_Lstg'!S86,'D1_A Organisation_Lstg'!T86)),'D1_A Organisation_Lstg'!M86,""),"")</f>
        <v/>
      </c>
      <c r="G101" s="463"/>
      <c r="H101">
        <v>82</v>
      </c>
    </row>
    <row r="102" spans="2:8" ht="14.25">
      <c r="B102" t="str">
        <f>IFERROR(IF(AND(Projektgrundlagen!$I$24,OR('D1_A Organisation_Lstg'!O87,'D1_A Organisation_Lstg'!P87,'D1_A Organisation_Lstg'!Q87,'D1_A Organisation_Lstg'!R87,'D1_A Organisation_Lstg'!S87,'D1_A Organisation_Lstg'!T87)),'D1_A Organisation_Lstg'!$H$80&amp;" "&amp;'D1_A Organisation_Lstg'!$I$80&amp;"... "&amp;'D1_A Organisation_Lstg'!I87&amp;" "&amp;'D1_A Organisation_Lstg'!I88,""),"")</f>
        <v/>
      </c>
      <c r="C102" s="458"/>
      <c r="D102" s="458" t="str">
        <f>IFERROR(IF(AND(Projektgrundlagen!$I$24,OR('D1_A Organisation_Lstg'!O87,'D1_A Organisation_Lstg'!P87,'D1_A Organisation_Lstg'!Q87,'D1_A Organisation_Lstg'!R87,'D1_A Organisation_Lstg'!S87,'D1_A Organisation_Lstg'!T87)),"pauschal",""),"")</f>
        <v/>
      </c>
      <c r="E102" s="458"/>
      <c r="F102" s="458" t="str">
        <f>IFERROR(IF(AND(Projektgrundlagen!$I$24,OR('D1_A Organisation_Lstg'!O87,'D1_A Organisation_Lstg'!P87,'D1_A Organisation_Lstg'!Q87,'D1_A Organisation_Lstg'!R87,'D1_A Organisation_Lstg'!S87,'D1_A Organisation_Lstg'!T87)),'D1_A Organisation_Lstg'!M87,""),"")</f>
        <v/>
      </c>
      <c r="G102" s="463"/>
      <c r="H102">
        <v>83</v>
      </c>
    </row>
    <row r="103" spans="2:8" ht="14.25">
      <c r="B103" t="str">
        <f>IFERROR(IF(AND(Projektgrundlagen!$I$24,OR('D1_A Organisation_Lstg'!O88,'D1_A Organisation_Lstg'!P88,'D1_A Organisation_Lstg'!Q88,'D1_A Organisation_Lstg'!R88,'D1_A Organisation_Lstg'!S88,'D1_A Organisation_Lstg'!T88)),'D1_A Organisation_Lstg'!$H$80&amp;" "&amp;'D1_A Organisation_Lstg'!$I$80&amp;"... "&amp;'D1_A Organisation_Lstg'!I88&amp;" "&amp;'D1_A Organisation_Lstg'!I89,""),"")</f>
        <v/>
      </c>
      <c r="C103" s="458"/>
      <c r="D103" s="458" t="str">
        <f>IFERROR(IF(AND(Projektgrundlagen!$I$24,OR('D1_A Organisation_Lstg'!O88,'D1_A Organisation_Lstg'!P88,'D1_A Organisation_Lstg'!Q88,'D1_A Organisation_Lstg'!R88,'D1_A Organisation_Lstg'!S88,'D1_A Organisation_Lstg'!T88)),"pauschal",""),"")</f>
        <v/>
      </c>
      <c r="E103" s="458"/>
      <c r="F103" s="458" t="str">
        <f>IFERROR(IF(AND(Projektgrundlagen!$I$24,OR('D1_A Organisation_Lstg'!O88,'D1_A Organisation_Lstg'!P88,'D1_A Organisation_Lstg'!Q88,'D1_A Organisation_Lstg'!R88,'D1_A Organisation_Lstg'!S88,'D1_A Organisation_Lstg'!T88)),'D1_A Organisation_Lstg'!M88,""),"")</f>
        <v/>
      </c>
      <c r="G103" s="463"/>
      <c r="H103">
        <v>84</v>
      </c>
    </row>
    <row r="104" spans="2:8" ht="14.25">
      <c r="B104" t="str">
        <f>IFERROR(IF(AND(Projektgrundlagen!$I$24,OR('D1_A Organisation_Lstg'!O89,'D1_A Organisation_Lstg'!P89,'D1_A Organisation_Lstg'!Q89,'D1_A Organisation_Lstg'!R89,'D1_A Organisation_Lstg'!S89,'D1_A Organisation_Lstg'!T89)),'D1_A Organisation_Lstg'!$H$80&amp;" "&amp;'D1_A Organisation_Lstg'!$I$80&amp;"... "&amp;'D1_A Organisation_Lstg'!I89&amp;" "&amp;'D1_A Organisation_Lstg'!I90,""),"")</f>
        <v/>
      </c>
      <c r="C104" s="458"/>
      <c r="D104" s="458" t="str">
        <f>IFERROR(IF(AND(Projektgrundlagen!$I$24,OR('D1_A Organisation_Lstg'!O89,'D1_A Organisation_Lstg'!P89,'D1_A Organisation_Lstg'!Q89,'D1_A Organisation_Lstg'!R89,'D1_A Organisation_Lstg'!S89,'D1_A Organisation_Lstg'!T89)),"pauschal",""),"")</f>
        <v/>
      </c>
      <c r="E104" s="458"/>
      <c r="F104" s="458" t="str">
        <f>IFERROR(IF(AND(Projektgrundlagen!$I$24,OR('D1_A Organisation_Lstg'!O89,'D1_A Organisation_Lstg'!P89,'D1_A Organisation_Lstg'!Q89,'D1_A Organisation_Lstg'!R89,'D1_A Organisation_Lstg'!S89,'D1_A Organisation_Lstg'!T89)),'D1_A Organisation_Lstg'!M89,""),"")</f>
        <v/>
      </c>
      <c r="G104" s="463"/>
      <c r="H104">
        <v>85</v>
      </c>
    </row>
    <row r="105" spans="2:8" ht="14.25">
      <c r="B105" t="str">
        <f>IFERROR(IF(AND(Projektgrundlagen!$I$24,OR('D1_A Organisation_Lstg'!O90,'D1_A Organisation_Lstg'!P90,'D1_A Organisation_Lstg'!Q90,'D1_A Organisation_Lstg'!R90,'D1_A Organisation_Lstg'!S90,'D1_A Organisation_Lstg'!T90)),'D1_A Organisation_Lstg'!$H$80&amp;" "&amp;'D1_A Organisation_Lstg'!$I$80&amp;"... "&amp;'D1_A Organisation_Lstg'!I90&amp;" "&amp;'D1_A Organisation_Lstg'!I91,""),"")</f>
        <v/>
      </c>
      <c r="C105" s="458"/>
      <c r="D105" s="458" t="str">
        <f>IFERROR(IF(AND(Projektgrundlagen!$I$24,OR('D1_A Organisation_Lstg'!O90,'D1_A Organisation_Lstg'!P90,'D1_A Organisation_Lstg'!Q90,'D1_A Organisation_Lstg'!R90,'D1_A Organisation_Lstg'!S90,'D1_A Organisation_Lstg'!T90)),"pauschal",""),"")</f>
        <v/>
      </c>
      <c r="E105" s="458"/>
      <c r="F105" s="458" t="str">
        <f>IFERROR(IF(AND(Projektgrundlagen!$I$24,OR('D1_A Organisation_Lstg'!O90,'D1_A Organisation_Lstg'!P90,'D1_A Organisation_Lstg'!Q90,'D1_A Organisation_Lstg'!R90,'D1_A Organisation_Lstg'!S90,'D1_A Organisation_Lstg'!T90)),'D1_A Organisation_Lstg'!M90,""),"")</f>
        <v/>
      </c>
      <c r="G105" s="463"/>
      <c r="H105">
        <v>86</v>
      </c>
    </row>
    <row r="106" spans="2:8" ht="14.25">
      <c r="B106" t="str">
        <f>IFERROR(IF(AND(Projektgrundlagen!$I$24,OR('D1_A Organisation_Lstg'!O91,'D1_A Organisation_Lstg'!P91,'D1_A Organisation_Lstg'!Q91,'D1_A Organisation_Lstg'!R91,'D1_A Organisation_Lstg'!S91,'D1_A Organisation_Lstg'!T91)),'D1_A Organisation_Lstg'!$H$80&amp;" "&amp;'D1_A Organisation_Lstg'!$I$80&amp;"... "&amp;'D1_A Organisation_Lstg'!I91&amp;" "&amp;'D1_A Organisation_Lstg'!I92,""),"")</f>
        <v/>
      </c>
      <c r="C106" s="458"/>
      <c r="D106" s="458" t="str">
        <f>IFERROR(IF(AND(Projektgrundlagen!$I$24,OR('D1_A Organisation_Lstg'!O91,'D1_A Organisation_Lstg'!P91,'D1_A Organisation_Lstg'!Q91,'D1_A Organisation_Lstg'!R91,'D1_A Organisation_Lstg'!S91,'D1_A Organisation_Lstg'!T91)),"pauschal",""),"")</f>
        <v/>
      </c>
      <c r="E106" s="458"/>
      <c r="F106" s="458" t="str">
        <f>IFERROR(IF(AND(Projektgrundlagen!$I$24,OR('D1_A Organisation_Lstg'!O91,'D1_A Organisation_Lstg'!P91,'D1_A Organisation_Lstg'!Q91,'D1_A Organisation_Lstg'!R91,'D1_A Organisation_Lstg'!S91,'D1_A Organisation_Lstg'!T91)),'D1_A Organisation_Lstg'!M91,""),"")</f>
        <v/>
      </c>
      <c r="G106" s="463"/>
      <c r="H106">
        <v>87</v>
      </c>
    </row>
    <row r="107" spans="2:8" ht="14.25">
      <c r="B107" t="str">
        <f>IFERROR(IF(AND(Projektgrundlagen!$I$24,OR('D1_A Organisation_Lstg'!O92,'D1_A Organisation_Lstg'!P92,'D1_A Organisation_Lstg'!Q92,'D1_A Organisation_Lstg'!R92,'D1_A Organisation_Lstg'!S92,'D1_A Organisation_Lstg'!T92)),'D1_A Organisation_Lstg'!$H$80&amp;" "&amp;'D1_A Organisation_Lstg'!$I$80&amp;"... "&amp;'D1_A Organisation_Lstg'!I92&amp;" "&amp;'D1_A Organisation_Lstg'!I93,""),"")</f>
        <v/>
      </c>
      <c r="C107" s="458"/>
      <c r="D107" s="458" t="str">
        <f>IFERROR(IF(AND(Projektgrundlagen!$I$24,OR('D1_A Organisation_Lstg'!O92,'D1_A Organisation_Lstg'!P92,'D1_A Organisation_Lstg'!Q92,'D1_A Organisation_Lstg'!R92,'D1_A Organisation_Lstg'!S92,'D1_A Organisation_Lstg'!T92)),"pauschal",""),"")</f>
        <v/>
      </c>
      <c r="E107" s="458"/>
      <c r="F107" s="458" t="str">
        <f>IFERROR(IF(AND(Projektgrundlagen!$I$24,OR('D1_A Organisation_Lstg'!O92,'D1_A Organisation_Lstg'!P92,'D1_A Organisation_Lstg'!Q92,'D1_A Organisation_Lstg'!R92,'D1_A Organisation_Lstg'!S92,'D1_A Organisation_Lstg'!T92)),'D1_A Organisation_Lstg'!M92,""),"")</f>
        <v/>
      </c>
      <c r="G107" s="463"/>
      <c r="H107">
        <v>88</v>
      </c>
    </row>
    <row r="108" spans="2:8" ht="14.25">
      <c r="B108" t="str">
        <f>IFERROR(IF(AND(Projektgrundlagen!$I$24,OR('D1_A Organisation_Lstg'!O93,'D1_A Organisation_Lstg'!P93,'D1_A Organisation_Lstg'!Q93,'D1_A Organisation_Lstg'!R93,'D1_A Organisation_Lstg'!S93,'D1_A Organisation_Lstg'!T93)),'D1_A Organisation_Lstg'!$H$80&amp;" "&amp;'D1_A Organisation_Lstg'!$I$80&amp;"... "&amp;'D1_A Organisation_Lstg'!I93&amp;" "&amp;'D1_A Organisation_Lstg'!I94,""),"")</f>
        <v/>
      </c>
      <c r="C108" s="458"/>
      <c r="D108" s="458" t="str">
        <f>IFERROR(IF(AND(Projektgrundlagen!$I$24,OR('D1_A Organisation_Lstg'!O93,'D1_A Organisation_Lstg'!P93,'D1_A Organisation_Lstg'!Q93,'D1_A Organisation_Lstg'!R93,'D1_A Organisation_Lstg'!S93,'D1_A Organisation_Lstg'!T93)),"pauschal",""),"")</f>
        <v/>
      </c>
      <c r="E108" s="458"/>
      <c r="F108" s="458" t="str">
        <f>IFERROR(IF(AND(Projektgrundlagen!$I$24,OR('D1_A Organisation_Lstg'!O93,'D1_A Organisation_Lstg'!P93,'D1_A Organisation_Lstg'!Q93,'D1_A Organisation_Lstg'!R93,'D1_A Organisation_Lstg'!S93,'D1_A Organisation_Lstg'!T93)),'D1_A Organisation_Lstg'!M93,""),"")</f>
        <v/>
      </c>
      <c r="G108" s="463"/>
      <c r="H108">
        <v>89</v>
      </c>
    </row>
    <row r="109" spans="2:8" ht="14.25">
      <c r="B109" t="str">
        <f>IFERROR(IF(AND(Projektgrundlagen!$I$24,OR('D1_A Organisation_Lstg'!O94,'D1_A Organisation_Lstg'!P94,'D1_A Organisation_Lstg'!Q94,'D1_A Organisation_Lstg'!R94,'D1_A Organisation_Lstg'!S94,'D1_A Organisation_Lstg'!T94)),'D1_A Organisation_Lstg'!$H$94&amp;" "&amp;'D1_A Organisation_Lstg'!$I$94&amp;"... "&amp;'D1_A Organisation_Lstg'!I94&amp;" "&amp;'D1_A Organisation_Lstg'!I95,""),"")</f>
        <v/>
      </c>
      <c r="C109" s="458"/>
      <c r="D109" s="458" t="str">
        <f>IFERROR(IF(AND(Projektgrundlagen!$I$24,OR('D1_A Organisation_Lstg'!O94,'D1_A Organisation_Lstg'!P94,'D1_A Organisation_Lstg'!Q94,'D1_A Organisation_Lstg'!R94,'D1_A Organisation_Lstg'!S94,'D1_A Organisation_Lstg'!T94)),"pauschal",""),"")</f>
        <v/>
      </c>
      <c r="E109" s="458"/>
      <c r="F109" s="458" t="str">
        <f>IFERROR(IF(AND(Projektgrundlagen!$I$24,OR('D1_A Organisation_Lstg'!O94,'D1_A Organisation_Lstg'!P94,'D1_A Organisation_Lstg'!Q94,'D1_A Organisation_Lstg'!R94,'D1_A Organisation_Lstg'!S94,'D1_A Organisation_Lstg'!T94)),'D1_A Organisation_Lstg'!M94,""),"")</f>
        <v/>
      </c>
      <c r="G109" s="463"/>
      <c r="H109">
        <v>90</v>
      </c>
    </row>
    <row r="110" spans="2:8" ht="14.25">
      <c r="B110" t="str">
        <f>IFERROR(IF(AND(Projektgrundlagen!$I$24,OR('D1_A Organisation_Lstg'!O95,'D1_A Organisation_Lstg'!P95,'D1_A Organisation_Lstg'!Q95,'D1_A Organisation_Lstg'!R95,'D1_A Organisation_Lstg'!S95,'D1_A Organisation_Lstg'!T95)),'D1_A Organisation_Lstg'!$H$94&amp;" "&amp;'D1_A Organisation_Lstg'!$I$94&amp;"... "&amp;'D1_A Organisation_Lstg'!I95&amp;" "&amp;'D1_A Organisation_Lstg'!I96,""),"")</f>
        <v/>
      </c>
      <c r="C110" s="458"/>
      <c r="D110" s="458" t="str">
        <f>IFERROR(IF(AND(Projektgrundlagen!$I$24,OR('D1_A Organisation_Lstg'!O95,'D1_A Organisation_Lstg'!P95,'D1_A Organisation_Lstg'!Q95,'D1_A Organisation_Lstg'!R95,'D1_A Organisation_Lstg'!S95,'D1_A Organisation_Lstg'!T95)),"pauschal",""),"")</f>
        <v/>
      </c>
      <c r="E110" s="458"/>
      <c r="F110" s="458" t="str">
        <f>IFERROR(IF(AND(Projektgrundlagen!$I$24,OR('D1_A Organisation_Lstg'!O95,'D1_A Organisation_Lstg'!P95,'D1_A Organisation_Lstg'!Q95,'D1_A Organisation_Lstg'!R95,'D1_A Organisation_Lstg'!S95,'D1_A Organisation_Lstg'!T95)),'D1_A Organisation_Lstg'!M95,""),"")</f>
        <v/>
      </c>
      <c r="G110" s="463"/>
      <c r="H110">
        <v>91</v>
      </c>
    </row>
    <row r="111" spans="2:8" ht="14.25">
      <c r="B111" t="str">
        <f>IFERROR(IF(AND(Projektgrundlagen!$I$24,OR('D1_A Organisation_Lstg'!O96,'D1_A Organisation_Lstg'!P96,'D1_A Organisation_Lstg'!Q96,'D1_A Organisation_Lstg'!R96,'D1_A Organisation_Lstg'!S96,'D1_A Organisation_Lstg'!T96)),'D1_A Organisation_Lstg'!$H$94&amp;" "&amp;'D1_A Organisation_Lstg'!$I$94&amp;"... "&amp;'D1_A Organisation_Lstg'!I96&amp;" "&amp;'D1_A Organisation_Lstg'!I97,""),"")</f>
        <v/>
      </c>
      <c r="C111" s="458"/>
      <c r="D111" s="458" t="str">
        <f>IFERROR(IF(AND(Projektgrundlagen!$I$24,OR('D1_A Organisation_Lstg'!O96,'D1_A Organisation_Lstg'!P96,'D1_A Organisation_Lstg'!Q96,'D1_A Organisation_Lstg'!R96,'D1_A Organisation_Lstg'!S96,'D1_A Organisation_Lstg'!T96)),"pauschal",""),"")</f>
        <v/>
      </c>
      <c r="E111" s="458"/>
      <c r="F111" s="458" t="str">
        <f>IFERROR(IF(AND(Projektgrundlagen!$I$24,OR('D1_A Organisation_Lstg'!O96,'D1_A Organisation_Lstg'!P96,'D1_A Organisation_Lstg'!Q96,'D1_A Organisation_Lstg'!R96,'D1_A Organisation_Lstg'!S96,'D1_A Organisation_Lstg'!T96)),'D1_A Organisation_Lstg'!M96,""),"")</f>
        <v/>
      </c>
      <c r="G111" s="463"/>
      <c r="H111">
        <v>92</v>
      </c>
    </row>
    <row r="112" spans="2:8" ht="14.25">
      <c r="B112" t="str">
        <f>IFERROR(IF(AND(Projektgrundlagen!$I$24,OR('D1_A Organisation_Lstg'!O97,'D1_A Organisation_Lstg'!P97,'D1_A Organisation_Lstg'!Q97,'D1_A Organisation_Lstg'!R97,'D1_A Organisation_Lstg'!S97,'D1_A Organisation_Lstg'!T97)),'D1_A Organisation_Lstg'!$H$94&amp;" "&amp;'D1_A Organisation_Lstg'!$I$94&amp;"... "&amp;'D1_A Organisation_Lstg'!I97&amp;" "&amp;'D1_A Organisation_Lstg'!I98,""),"")</f>
        <v/>
      </c>
      <c r="C112" s="458"/>
      <c r="D112" s="458" t="str">
        <f>IFERROR(IF(AND(Projektgrundlagen!$I$24,OR('D1_A Organisation_Lstg'!O97,'D1_A Organisation_Lstg'!P97,'D1_A Organisation_Lstg'!Q97,'D1_A Organisation_Lstg'!R97,'D1_A Organisation_Lstg'!S97,'D1_A Organisation_Lstg'!T97)),"pauschal",""),"")</f>
        <v/>
      </c>
      <c r="E112" s="458"/>
      <c r="F112" s="458" t="str">
        <f>IFERROR(IF(AND(Projektgrundlagen!$I$24,OR('D1_A Organisation_Lstg'!O97,'D1_A Organisation_Lstg'!P97,'D1_A Organisation_Lstg'!Q97,'D1_A Organisation_Lstg'!R97,'D1_A Organisation_Lstg'!S97,'D1_A Organisation_Lstg'!T97)),'D1_A Organisation_Lstg'!M97,""),"")</f>
        <v/>
      </c>
      <c r="G112" s="463"/>
      <c r="H112">
        <v>93</v>
      </c>
    </row>
    <row r="113" spans="2:8" ht="14.25">
      <c r="B113" t="str">
        <f>IFERROR(IF(AND(Projektgrundlagen!$I$24,OR('D1_A Organisation_Lstg'!O98,'D1_A Organisation_Lstg'!P98,'D1_A Organisation_Lstg'!Q98,'D1_A Organisation_Lstg'!R98,'D1_A Organisation_Lstg'!S98,'D1_A Organisation_Lstg'!T98)),'D1_A Organisation_Lstg'!$H$94&amp;" "&amp;'D1_A Organisation_Lstg'!$I$94&amp;"... "&amp;'D1_A Organisation_Lstg'!I98&amp;" "&amp;'D1_A Organisation_Lstg'!I99,""),"")</f>
        <v/>
      </c>
      <c r="C113" s="458"/>
      <c r="D113" s="458" t="str">
        <f>IFERROR(IF(AND(Projektgrundlagen!$I$24,OR('D1_A Organisation_Lstg'!O98,'D1_A Organisation_Lstg'!P98,'D1_A Organisation_Lstg'!Q98,'D1_A Organisation_Lstg'!R98,'D1_A Organisation_Lstg'!S98,'D1_A Organisation_Lstg'!T98)),"pauschal",""),"")</f>
        <v/>
      </c>
      <c r="E113" s="458"/>
      <c r="F113" s="458" t="str">
        <f>IFERROR(IF(AND(Projektgrundlagen!$I$24,OR('D1_A Organisation_Lstg'!O98,'D1_A Organisation_Lstg'!P98,'D1_A Organisation_Lstg'!Q98,'D1_A Organisation_Lstg'!R98,'D1_A Organisation_Lstg'!S98,'D1_A Organisation_Lstg'!T98)),'D1_A Organisation_Lstg'!M98,""),"")</f>
        <v/>
      </c>
      <c r="G113" s="463"/>
      <c r="H113">
        <v>94</v>
      </c>
    </row>
    <row r="114" spans="2:8" ht="14.25">
      <c r="B114" t="str">
        <f>IFERROR(IF(AND(Projektgrundlagen!$I$24,OR('D1_A Organisation_Lstg'!O99,'D1_A Organisation_Lstg'!P99,'D1_A Organisation_Lstg'!Q99,'D1_A Organisation_Lstg'!R99,'D1_A Organisation_Lstg'!S99,'D1_A Organisation_Lstg'!T99)),'D1_A Organisation_Lstg'!$H$94&amp;" "&amp;'D1_A Organisation_Lstg'!$I$94&amp;"... "&amp;'D1_A Organisation_Lstg'!I99&amp;" "&amp;'D1_A Organisation_Lstg'!I100,""),"")</f>
        <v/>
      </c>
      <c r="C114" s="458"/>
      <c r="D114" s="458" t="str">
        <f>IFERROR(IF(AND(Projektgrundlagen!$I$24,OR('D1_A Organisation_Lstg'!O99,'D1_A Organisation_Lstg'!P99,'D1_A Organisation_Lstg'!Q99,'D1_A Organisation_Lstg'!R99,'D1_A Organisation_Lstg'!S99,'D1_A Organisation_Lstg'!T99)),"pauschal",""),"")</f>
        <v/>
      </c>
      <c r="E114" s="458"/>
      <c r="F114" s="458" t="str">
        <f>IFERROR(IF(AND(Projektgrundlagen!$I$24,OR('D1_A Organisation_Lstg'!O99,'D1_A Organisation_Lstg'!P99,'D1_A Organisation_Lstg'!Q99,'D1_A Organisation_Lstg'!R99,'D1_A Organisation_Lstg'!S99,'D1_A Organisation_Lstg'!T99)),'D1_A Organisation_Lstg'!M99,""),"")</f>
        <v/>
      </c>
      <c r="G114" s="463"/>
      <c r="H114">
        <v>95</v>
      </c>
    </row>
    <row r="115" spans="2:8" ht="14.25">
      <c r="B115" t="str">
        <f>IFERROR(IF(AND(Projektgrundlagen!$I$24,OR('D1_A Organisation_Lstg'!O100,'D1_A Organisation_Lstg'!P100,'D1_A Organisation_Lstg'!Q100,'D1_A Organisation_Lstg'!R100,'D1_A Organisation_Lstg'!S100,'D1_A Organisation_Lstg'!T100)),'D1_A Organisation_Lstg'!$H$94&amp;" "&amp;'D1_A Organisation_Lstg'!$I$94&amp;"... "&amp;'D1_A Organisation_Lstg'!I100&amp;" "&amp;'D1_A Organisation_Lstg'!I101,""),"")</f>
        <v/>
      </c>
      <c r="C115" s="458"/>
      <c r="D115" s="458" t="str">
        <f>IFERROR(IF(AND(Projektgrundlagen!$I$24,OR('D1_A Organisation_Lstg'!O100,'D1_A Organisation_Lstg'!P100,'D1_A Organisation_Lstg'!Q100,'D1_A Organisation_Lstg'!R100,'D1_A Organisation_Lstg'!S100,'D1_A Organisation_Lstg'!T100)),"pauschal",""),"")</f>
        <v/>
      </c>
      <c r="E115" s="458"/>
      <c r="F115" s="458" t="str">
        <f>IFERROR(IF(AND(Projektgrundlagen!$I$24,OR('D1_A Organisation_Lstg'!O100,'D1_A Organisation_Lstg'!P100,'D1_A Organisation_Lstg'!Q100,'D1_A Organisation_Lstg'!R100,'D1_A Organisation_Lstg'!S100,'D1_A Organisation_Lstg'!T100)),'D1_A Organisation_Lstg'!M100,""),"")</f>
        <v/>
      </c>
      <c r="G115" s="463"/>
      <c r="H115">
        <v>96</v>
      </c>
    </row>
    <row r="116" spans="2:8" ht="14.25">
      <c r="B116" t="str">
        <f>IFERROR(IF(AND(Projektgrundlagen!$I$24,OR('D1_A Organisation_Lstg'!O101,'D1_A Organisation_Lstg'!P101,'D1_A Organisation_Lstg'!Q101,'D1_A Organisation_Lstg'!R101,'D1_A Organisation_Lstg'!S101,'D1_A Organisation_Lstg'!T101)),'D1_A Organisation_Lstg'!$H$94&amp;" "&amp;'D1_A Organisation_Lstg'!$I$94&amp;"... "&amp;'D1_A Organisation_Lstg'!I101&amp;" "&amp;'D1_A Organisation_Lstg'!I102,""),"")</f>
        <v/>
      </c>
      <c r="C116" s="458"/>
      <c r="D116" s="458" t="str">
        <f>IFERROR(IF(AND(Projektgrundlagen!$I$24,OR('D1_A Organisation_Lstg'!O101,'D1_A Organisation_Lstg'!P101,'D1_A Organisation_Lstg'!Q101,'D1_A Organisation_Lstg'!R101,'D1_A Organisation_Lstg'!S101,'D1_A Organisation_Lstg'!T101)),"pauschal",""),"")</f>
        <v/>
      </c>
      <c r="E116" s="458"/>
      <c r="F116" s="458" t="str">
        <f>IFERROR(IF(AND(Projektgrundlagen!$I$24,OR('D1_A Organisation_Lstg'!O101,'D1_A Organisation_Lstg'!P101,'D1_A Organisation_Lstg'!Q101,'D1_A Organisation_Lstg'!R101,'D1_A Organisation_Lstg'!S101,'D1_A Organisation_Lstg'!T101)),'D1_A Organisation_Lstg'!M101,""),"")</f>
        <v/>
      </c>
      <c r="G116" s="463"/>
      <c r="H116">
        <v>97</v>
      </c>
    </row>
    <row r="117" spans="2:8" ht="14.25">
      <c r="B117" t="str">
        <f>IFERROR(IF(AND(Projektgrundlagen!$I$24,OR('D1_A Organisation_Lstg'!O102,'D1_A Organisation_Lstg'!P102,'D1_A Organisation_Lstg'!Q102,'D1_A Organisation_Lstg'!R102,'D1_A Organisation_Lstg'!S102,'D1_A Organisation_Lstg'!T102)),'D1_A Organisation_Lstg'!$H$94&amp;" "&amp;'D1_A Organisation_Lstg'!$I$94&amp;"... "&amp;'D1_A Organisation_Lstg'!I102&amp;" "&amp;'D1_A Organisation_Lstg'!I103,""),"")</f>
        <v/>
      </c>
      <c r="C117" s="458"/>
      <c r="D117" s="458" t="str">
        <f>IFERROR(IF(AND(Projektgrundlagen!$I$24,OR('D1_A Organisation_Lstg'!O102,'D1_A Organisation_Lstg'!P102,'D1_A Organisation_Lstg'!Q102,'D1_A Organisation_Lstg'!R102,'D1_A Organisation_Lstg'!S102,'D1_A Organisation_Lstg'!T102)),"pauschal",""),"")</f>
        <v/>
      </c>
      <c r="E117" s="458"/>
      <c r="F117" s="458" t="str">
        <f>IFERROR(IF(AND(Projektgrundlagen!$I$24,OR('D1_A Organisation_Lstg'!O102,'D1_A Organisation_Lstg'!P102,'D1_A Organisation_Lstg'!Q102,'D1_A Organisation_Lstg'!R102,'D1_A Organisation_Lstg'!S102,'D1_A Organisation_Lstg'!T102)),'D1_A Organisation_Lstg'!M102,""),"")</f>
        <v/>
      </c>
      <c r="G117" s="463"/>
      <c r="H117">
        <v>98</v>
      </c>
    </row>
    <row r="118" spans="2:8" ht="14.25">
      <c r="B118" t="str">
        <f>IFERROR(IF(AND(Projektgrundlagen!$I$24,OR('D1_A Organisation_Lstg'!O103,'D1_A Organisation_Lstg'!P103,'D1_A Organisation_Lstg'!Q103,'D1_A Organisation_Lstg'!R103,'D1_A Organisation_Lstg'!S103,'D1_A Organisation_Lstg'!T103)),'D1_A Organisation_Lstg'!$H$94&amp;" "&amp;'D1_A Organisation_Lstg'!$I$94&amp;"... "&amp;'D1_A Organisation_Lstg'!I103&amp;" "&amp;'D1_A Organisation_Lstg'!I104,""),"")</f>
        <v/>
      </c>
      <c r="C118" s="458"/>
      <c r="D118" s="458" t="str">
        <f>IFERROR(IF(AND(Projektgrundlagen!$I$24,OR('D1_A Organisation_Lstg'!O103,'D1_A Organisation_Lstg'!P103,'D1_A Organisation_Lstg'!Q103,'D1_A Organisation_Lstg'!R103,'D1_A Organisation_Lstg'!S103,'D1_A Organisation_Lstg'!T103)),"pauschal",""),"")</f>
        <v/>
      </c>
      <c r="E118" s="458"/>
      <c r="F118" s="458" t="str">
        <f>IFERROR(IF(AND(Projektgrundlagen!$I$24,OR('D1_A Organisation_Lstg'!O103,'D1_A Organisation_Lstg'!P103,'D1_A Organisation_Lstg'!Q103,'D1_A Organisation_Lstg'!R103,'D1_A Organisation_Lstg'!S103,'D1_A Organisation_Lstg'!T103)),'D1_A Organisation_Lstg'!M103,""),"")</f>
        <v/>
      </c>
      <c r="G118" s="463"/>
      <c r="H118">
        <v>99</v>
      </c>
    </row>
    <row r="119" spans="2:8" ht="14.25">
      <c r="B119" t="str">
        <f>IFERROR(IF(AND(Projektgrundlagen!$I$24,OR('D1_A Organisation_Lstg'!O104,'D1_A Organisation_Lstg'!P104,'D1_A Organisation_Lstg'!Q104,'D1_A Organisation_Lstg'!R104,'D1_A Organisation_Lstg'!S104,'D1_A Organisation_Lstg'!T104)),'D1_A Organisation_Lstg'!$H$94&amp;" "&amp;'D1_A Organisation_Lstg'!$I$94&amp;"... "&amp;'D1_A Organisation_Lstg'!I104&amp;" "&amp;'D1_A Organisation_Lstg'!I105,""),"")</f>
        <v/>
      </c>
      <c r="C119" s="458"/>
      <c r="D119" s="458" t="str">
        <f>IFERROR(IF(AND(Projektgrundlagen!$I$24,OR('D1_A Organisation_Lstg'!O104,'D1_A Organisation_Lstg'!P104,'D1_A Organisation_Lstg'!Q104,'D1_A Organisation_Lstg'!R104,'D1_A Organisation_Lstg'!S104,'D1_A Organisation_Lstg'!T104)),"pauschal",""),"")</f>
        <v/>
      </c>
      <c r="E119" s="458"/>
      <c r="F119" s="458" t="str">
        <f>IFERROR(IF(AND(Projektgrundlagen!$I$24,OR('D1_A Organisation_Lstg'!O104,'D1_A Organisation_Lstg'!P104,'D1_A Organisation_Lstg'!Q104,'D1_A Organisation_Lstg'!R104,'D1_A Organisation_Lstg'!S104,'D1_A Organisation_Lstg'!T104)),'D1_A Organisation_Lstg'!M104,""),"")</f>
        <v/>
      </c>
      <c r="G119" s="463"/>
      <c r="H119">
        <v>100</v>
      </c>
    </row>
    <row r="120" spans="2:8" ht="14.25">
      <c r="B120" t="str">
        <f>IFERROR(IF(AND(Projektgrundlagen!$I$24,OR('D1_A Organisation_Lstg'!O105,'D1_A Organisation_Lstg'!P105,'D1_A Organisation_Lstg'!Q105,'D1_A Organisation_Lstg'!R105,'D1_A Organisation_Lstg'!S105,'D1_A Organisation_Lstg'!T105)),'D1_A Organisation_Lstg'!$H$94&amp;" "&amp;'D1_A Organisation_Lstg'!$I$94&amp;"... "&amp;'D1_A Organisation_Lstg'!I105&amp;" "&amp;'D1_A Organisation_Lstg'!I106,""),"")</f>
        <v/>
      </c>
      <c r="C120" s="458"/>
      <c r="D120" s="458" t="str">
        <f>IFERROR(IF(AND(Projektgrundlagen!$I$24,OR('D1_A Organisation_Lstg'!O105,'D1_A Organisation_Lstg'!P105,'D1_A Organisation_Lstg'!Q105,'D1_A Organisation_Lstg'!R105,'D1_A Organisation_Lstg'!S105,'D1_A Organisation_Lstg'!T105)),"pauschal",""),"")</f>
        <v/>
      </c>
      <c r="E120" s="458"/>
      <c r="F120" s="458" t="str">
        <f>IFERROR(IF(AND(Projektgrundlagen!$I$24,OR('D1_A Organisation_Lstg'!O105,'D1_A Organisation_Lstg'!P105,'D1_A Organisation_Lstg'!Q105,'D1_A Organisation_Lstg'!R105,'D1_A Organisation_Lstg'!S105,'D1_A Organisation_Lstg'!T105)),'D1_A Organisation_Lstg'!M105,""),"")</f>
        <v/>
      </c>
      <c r="G120" s="463"/>
      <c r="H120">
        <v>101</v>
      </c>
    </row>
    <row r="121" spans="2:8" ht="14.25">
      <c r="B121" t="str">
        <f>IFERROR(IF(AND(Projektgrundlagen!$I$24,OR('D1_A Organisation_Lstg'!O106,'D1_A Organisation_Lstg'!P106,'D1_A Organisation_Lstg'!Q106,'D1_A Organisation_Lstg'!R106,'D1_A Organisation_Lstg'!S106,'D1_A Organisation_Lstg'!T106)),'D1_A Organisation_Lstg'!$H$94&amp;" "&amp;'D1_A Organisation_Lstg'!$I$94&amp;"... "&amp;'D1_A Organisation_Lstg'!I106&amp;" "&amp;'D1_A Organisation_Lstg'!I107,""),"")</f>
        <v/>
      </c>
      <c r="C121" s="458"/>
      <c r="D121" s="458" t="str">
        <f>IFERROR(IF(AND(Projektgrundlagen!$I$24,OR('D1_A Organisation_Lstg'!O106,'D1_A Organisation_Lstg'!P106,'D1_A Organisation_Lstg'!Q106,'D1_A Organisation_Lstg'!R106,'D1_A Organisation_Lstg'!S106,'D1_A Organisation_Lstg'!T106)),"pauschal",""),"")</f>
        <v/>
      </c>
      <c r="E121" s="458"/>
      <c r="F121" s="458" t="str">
        <f>IFERROR(IF(AND(Projektgrundlagen!$I$24,OR('D1_A Organisation_Lstg'!O106,'D1_A Organisation_Lstg'!P106,'D1_A Organisation_Lstg'!Q106,'D1_A Organisation_Lstg'!R106,'D1_A Organisation_Lstg'!S106,'D1_A Organisation_Lstg'!T106)),'D1_A Organisation_Lstg'!M106,""),"")</f>
        <v/>
      </c>
      <c r="G121" s="463"/>
      <c r="H121">
        <v>102</v>
      </c>
    </row>
    <row r="122" spans="2:8" ht="14.25">
      <c r="B122" t="str">
        <f>IFERROR(IF(AND(Projektgrundlagen!$I$24,OR('D1_A Organisation_Lstg'!O107,'D1_A Organisation_Lstg'!P107,'D1_A Organisation_Lstg'!Q107,'D1_A Organisation_Lstg'!R107,'D1_A Organisation_Lstg'!S107,'D1_A Organisation_Lstg'!T107)),'D1_A Organisation_Lstg'!$H$94&amp;" "&amp;'D1_A Organisation_Lstg'!$I$94&amp;"... "&amp;'D1_A Organisation_Lstg'!I107&amp;" "&amp;'D1_A Organisation_Lstg'!I108,""),"")</f>
        <v/>
      </c>
      <c r="C122" s="458"/>
      <c r="D122" s="458" t="str">
        <f>IFERROR(IF(AND(Projektgrundlagen!$I$24,OR('D1_A Organisation_Lstg'!O107,'D1_A Organisation_Lstg'!P107,'D1_A Organisation_Lstg'!Q107,'D1_A Organisation_Lstg'!R107,'D1_A Organisation_Lstg'!S107,'D1_A Organisation_Lstg'!T107)),"pauschal",""),"")</f>
        <v/>
      </c>
      <c r="E122" s="458"/>
      <c r="F122" s="458" t="str">
        <f>IFERROR(IF(AND(Projektgrundlagen!$I$24,OR('D1_A Organisation_Lstg'!O107,'D1_A Organisation_Lstg'!P107,'D1_A Organisation_Lstg'!Q107,'D1_A Organisation_Lstg'!R107,'D1_A Organisation_Lstg'!S107,'D1_A Organisation_Lstg'!T107)),'D1_A Organisation_Lstg'!M107,""),"")</f>
        <v/>
      </c>
      <c r="G122" s="463"/>
      <c r="H122">
        <v>103</v>
      </c>
    </row>
    <row r="123" spans="2:8" ht="14.25">
      <c r="B123" t="str">
        <f>IFERROR(IF(AND(Projektgrundlagen!$I$24,OR('D1_A Organisation_Lstg'!O108,'D1_A Organisation_Lstg'!P108,'D1_A Organisation_Lstg'!Q108,'D1_A Organisation_Lstg'!R108,'D1_A Organisation_Lstg'!S108,'D1_A Organisation_Lstg'!T108)),'D1_A Organisation_Lstg'!$H$108&amp;" "&amp;'D1_A Organisation_Lstg'!$I$108&amp;"... "&amp;'D1_A Organisation_Lstg'!I108&amp;" "&amp;'D1_A Organisation_Lstg'!I109,""),"")</f>
        <v/>
      </c>
      <c r="C123" s="458"/>
      <c r="D123" s="458" t="str">
        <f>IFERROR(IF(AND(Projektgrundlagen!$I$24,OR('D1_A Organisation_Lstg'!O108,'D1_A Organisation_Lstg'!P108,'D1_A Organisation_Lstg'!Q108,'D1_A Organisation_Lstg'!R108,'D1_A Organisation_Lstg'!S108,'D1_A Organisation_Lstg'!T108)),"pauschal",""),"")</f>
        <v/>
      </c>
      <c r="E123" s="458"/>
      <c r="F123" s="458" t="str">
        <f>IFERROR(IF(AND(Projektgrundlagen!$I$24,OR('D1_A Organisation_Lstg'!O108,'D1_A Organisation_Lstg'!P108,'D1_A Organisation_Lstg'!Q108,'D1_A Organisation_Lstg'!R108,'D1_A Organisation_Lstg'!S108,'D1_A Organisation_Lstg'!T108)),'D1_A Organisation_Lstg'!M108,""),"")</f>
        <v/>
      </c>
      <c r="G123" s="463"/>
      <c r="H123">
        <v>104</v>
      </c>
    </row>
    <row r="124" spans="2:8" ht="14.25">
      <c r="B124" t="str">
        <f>IFERROR(IF(AND(Projektgrundlagen!$I$24,OR('D1_A Organisation_Lstg'!O109,'D1_A Organisation_Lstg'!P109,'D1_A Organisation_Lstg'!Q109,'D1_A Organisation_Lstg'!R109,'D1_A Organisation_Lstg'!S109,'D1_A Organisation_Lstg'!T109)),'D1_A Organisation_Lstg'!$H$108&amp;" "&amp;'D1_A Organisation_Lstg'!$I$108&amp;"... "&amp;'D1_A Organisation_Lstg'!I109&amp;" "&amp;'D1_A Organisation_Lstg'!I110,""),"")</f>
        <v/>
      </c>
      <c r="C124" s="458"/>
      <c r="D124" s="458" t="str">
        <f>IFERROR(IF(AND(Projektgrundlagen!$I$24,OR('D1_A Organisation_Lstg'!O109,'D1_A Organisation_Lstg'!P109,'D1_A Organisation_Lstg'!Q109,'D1_A Organisation_Lstg'!R109,'D1_A Organisation_Lstg'!S109,'D1_A Organisation_Lstg'!T109)),"pauschal",""),"")</f>
        <v/>
      </c>
      <c r="E124" s="458"/>
      <c r="F124" s="458" t="str">
        <f>IFERROR(IF(AND(Projektgrundlagen!$I$24,OR('D1_A Organisation_Lstg'!O109,'D1_A Organisation_Lstg'!P109,'D1_A Organisation_Lstg'!Q109,'D1_A Organisation_Lstg'!R109,'D1_A Organisation_Lstg'!S109,'D1_A Organisation_Lstg'!T109)),'D1_A Organisation_Lstg'!M109,""),"")</f>
        <v/>
      </c>
      <c r="G124" s="463"/>
      <c r="H124">
        <v>105</v>
      </c>
    </row>
    <row r="125" spans="2:8" ht="14.25">
      <c r="B125" t="str">
        <f>IFERROR(IF(AND(Projektgrundlagen!$I$24,OR('D1_A Organisation_Lstg'!O110,'D1_A Organisation_Lstg'!P110,'D1_A Organisation_Lstg'!Q110,'D1_A Organisation_Lstg'!R110,'D1_A Organisation_Lstg'!S110,'D1_A Organisation_Lstg'!T110)),'D1_A Organisation_Lstg'!$H$108&amp;" "&amp;'D1_A Organisation_Lstg'!$I$108&amp;"... "&amp;'D1_A Organisation_Lstg'!I110&amp;" "&amp;'D1_A Organisation_Lstg'!I111,""),"")</f>
        <v/>
      </c>
      <c r="C125" s="458"/>
      <c r="D125" s="458" t="str">
        <f>IFERROR(IF(AND(Projektgrundlagen!$I$24,OR('D1_A Organisation_Lstg'!O110,'D1_A Organisation_Lstg'!P110,'D1_A Organisation_Lstg'!Q110,'D1_A Organisation_Lstg'!R110,'D1_A Organisation_Lstg'!S110,'D1_A Organisation_Lstg'!T110)),"pauschal",""),"")</f>
        <v/>
      </c>
      <c r="E125" s="458"/>
      <c r="F125" s="458" t="str">
        <f>IFERROR(IF(AND(Projektgrundlagen!$I$24,OR('D1_A Organisation_Lstg'!O110,'D1_A Organisation_Lstg'!P110,'D1_A Organisation_Lstg'!Q110,'D1_A Organisation_Lstg'!R110,'D1_A Organisation_Lstg'!S110,'D1_A Organisation_Lstg'!T110)),'D1_A Organisation_Lstg'!M110,""),"")</f>
        <v/>
      </c>
      <c r="G125" s="463"/>
      <c r="H125">
        <v>106</v>
      </c>
    </row>
    <row r="126" spans="2:8" ht="14.25">
      <c r="B126" t="str">
        <f>IFERROR(IF(AND(Projektgrundlagen!$I$24,OR('D1_A Organisation_Lstg'!O111,'D1_A Organisation_Lstg'!P111,'D1_A Organisation_Lstg'!Q111,'D1_A Organisation_Lstg'!R111,'D1_A Organisation_Lstg'!S111,'D1_A Organisation_Lstg'!T111)),'D1_A Organisation_Lstg'!$H$108&amp;" "&amp;'D1_A Organisation_Lstg'!$I$108&amp;"... "&amp;'D1_A Organisation_Lstg'!I111&amp;" "&amp;'D1_A Organisation_Lstg'!I112,""),"")</f>
        <v/>
      </c>
      <c r="C126" s="458"/>
      <c r="D126" s="458" t="str">
        <f>IFERROR(IF(AND(Projektgrundlagen!$I$24,OR('D1_A Organisation_Lstg'!O111,'D1_A Organisation_Lstg'!P111,'D1_A Organisation_Lstg'!Q111,'D1_A Organisation_Lstg'!R111,'D1_A Organisation_Lstg'!S111,'D1_A Organisation_Lstg'!T111)),"pauschal",""),"")</f>
        <v/>
      </c>
      <c r="E126" s="458"/>
      <c r="F126" s="458" t="str">
        <f>IFERROR(IF(AND(Projektgrundlagen!$I$24,OR('D1_A Organisation_Lstg'!O111,'D1_A Organisation_Lstg'!P111,'D1_A Organisation_Lstg'!Q111,'D1_A Organisation_Lstg'!R111,'D1_A Organisation_Lstg'!S111,'D1_A Organisation_Lstg'!T111)),'D1_A Organisation_Lstg'!M111,""),"")</f>
        <v/>
      </c>
      <c r="G126" s="463"/>
      <c r="H126">
        <v>107</v>
      </c>
    </row>
    <row r="127" spans="2:8" ht="14.25">
      <c r="B127" t="str">
        <f>IFERROR(IF(AND(Projektgrundlagen!$I$24,OR('D1_A Organisation_Lstg'!O112,'D1_A Organisation_Lstg'!P112,'D1_A Organisation_Lstg'!Q112,'D1_A Organisation_Lstg'!R112,'D1_A Organisation_Lstg'!S112,'D1_A Organisation_Lstg'!T112)),'D1_A Organisation_Lstg'!$H$108&amp;" "&amp;'D1_A Organisation_Lstg'!$I$108&amp;"... "&amp;'D1_A Organisation_Lstg'!I112&amp;" "&amp;'D1_A Organisation_Lstg'!I113,""),"")</f>
        <v/>
      </c>
      <c r="C127" s="458"/>
      <c r="D127" s="458" t="str">
        <f>IFERROR(IF(AND(Projektgrundlagen!$I$24,OR('D1_A Organisation_Lstg'!O112,'D1_A Organisation_Lstg'!P112,'D1_A Organisation_Lstg'!Q112,'D1_A Organisation_Lstg'!R112,'D1_A Organisation_Lstg'!S112,'D1_A Organisation_Lstg'!T112)),"pauschal",""),"")</f>
        <v/>
      </c>
      <c r="E127" s="458"/>
      <c r="F127" s="458" t="str">
        <f>IFERROR(IF(AND(Projektgrundlagen!$I$24,OR('D1_A Organisation_Lstg'!O112,'D1_A Organisation_Lstg'!P112,'D1_A Organisation_Lstg'!Q112,'D1_A Organisation_Lstg'!R112,'D1_A Organisation_Lstg'!S112,'D1_A Organisation_Lstg'!T112)),'D1_A Organisation_Lstg'!M112,""),"")</f>
        <v/>
      </c>
      <c r="G127" s="463"/>
      <c r="H127">
        <v>108</v>
      </c>
    </row>
    <row r="128" spans="2:8" ht="14.25">
      <c r="B128" t="str">
        <f>IFERROR(IF(AND(Projektgrundlagen!$I$24,OR('D1_A Organisation_Lstg'!O113,'D1_A Organisation_Lstg'!P113,'D1_A Organisation_Lstg'!Q113,'D1_A Organisation_Lstg'!R113,'D1_A Organisation_Lstg'!S113,'D1_A Organisation_Lstg'!T113)),'D1_A Organisation_Lstg'!$H$108&amp;" "&amp;'D1_A Organisation_Lstg'!$I$108&amp;"... "&amp;'D1_A Organisation_Lstg'!I113&amp;" "&amp;'D1_A Organisation_Lstg'!I114,""),"")</f>
        <v/>
      </c>
      <c r="C128" s="458"/>
      <c r="D128" s="458" t="str">
        <f>IFERROR(IF(AND(Projektgrundlagen!$I$24,OR('D1_A Organisation_Lstg'!O113,'D1_A Organisation_Lstg'!P113,'D1_A Organisation_Lstg'!Q113,'D1_A Organisation_Lstg'!R113,'D1_A Organisation_Lstg'!S113,'D1_A Organisation_Lstg'!T113)),"pauschal",""),"")</f>
        <v/>
      </c>
      <c r="E128" s="458"/>
      <c r="F128" s="458" t="str">
        <f>IFERROR(IF(AND(Projektgrundlagen!$I$24,OR('D1_A Organisation_Lstg'!O113,'D1_A Organisation_Lstg'!P113,'D1_A Organisation_Lstg'!Q113,'D1_A Organisation_Lstg'!R113,'D1_A Organisation_Lstg'!S113,'D1_A Organisation_Lstg'!T113)),'D1_A Organisation_Lstg'!M113,""),"")</f>
        <v/>
      </c>
      <c r="G128" s="463"/>
      <c r="H128">
        <v>109</v>
      </c>
    </row>
    <row r="129" spans="2:8" ht="14.25">
      <c r="B129" t="str">
        <f>IFERROR(IF(AND(Projektgrundlagen!$I$24,OR('D1_A Organisation_Lstg'!O114,'D1_A Organisation_Lstg'!P114,'D1_A Organisation_Lstg'!Q114,'D1_A Organisation_Lstg'!R114,'D1_A Organisation_Lstg'!S114,'D1_A Organisation_Lstg'!T114)),'D1_A Organisation_Lstg'!$H$108&amp;" "&amp;'D1_A Organisation_Lstg'!$I$108&amp;"... "&amp;'D1_A Organisation_Lstg'!I114&amp;" "&amp;'D1_A Organisation_Lstg'!I115,""),"")</f>
        <v/>
      </c>
      <c r="C129" s="458"/>
      <c r="D129" s="458" t="str">
        <f>IFERROR(IF(AND(Projektgrundlagen!$I$24,OR('D1_A Organisation_Lstg'!O114,'D1_A Organisation_Lstg'!P114,'D1_A Organisation_Lstg'!Q114,'D1_A Organisation_Lstg'!R114,'D1_A Organisation_Lstg'!S114,'D1_A Organisation_Lstg'!T114)),"pauschal",""),"")</f>
        <v/>
      </c>
      <c r="E129" s="458"/>
      <c r="F129" s="458" t="str">
        <f>IFERROR(IF(AND(Projektgrundlagen!$I$24,OR('D1_A Organisation_Lstg'!O114,'D1_A Organisation_Lstg'!P114,'D1_A Organisation_Lstg'!Q114,'D1_A Organisation_Lstg'!R114,'D1_A Organisation_Lstg'!S114,'D1_A Organisation_Lstg'!T114)),'D1_A Organisation_Lstg'!M114,""),"")</f>
        <v/>
      </c>
      <c r="G129" s="463"/>
      <c r="H129">
        <v>110</v>
      </c>
    </row>
    <row r="130" spans="2:8" ht="14.25">
      <c r="B130" t="str">
        <f>IFERROR(IF(AND(Projektgrundlagen!$I$24,OR('D1_A Organisation_Lstg'!O115,'D1_A Organisation_Lstg'!P115,'D1_A Organisation_Lstg'!Q115,'D1_A Organisation_Lstg'!R115,'D1_A Organisation_Lstg'!S115,'D1_A Organisation_Lstg'!T115)),'D1_A Organisation_Lstg'!$H$108&amp;" "&amp;'D1_A Organisation_Lstg'!$I$108&amp;"... "&amp;'D1_A Organisation_Lstg'!I115&amp;" "&amp;'D1_A Organisation_Lstg'!I116,""),"")</f>
        <v/>
      </c>
      <c r="C130" s="458"/>
      <c r="D130" s="458" t="str">
        <f>IFERROR(IF(AND(Projektgrundlagen!$I$24,OR('D1_A Organisation_Lstg'!O115,'D1_A Organisation_Lstg'!P115,'D1_A Organisation_Lstg'!Q115,'D1_A Organisation_Lstg'!R115,'D1_A Organisation_Lstg'!S115,'D1_A Organisation_Lstg'!T115)),"pauschal",""),"")</f>
        <v/>
      </c>
      <c r="E130" s="458"/>
      <c r="F130" s="458" t="str">
        <f>IFERROR(IF(AND(Projektgrundlagen!$I$24,OR('D1_A Organisation_Lstg'!O115,'D1_A Organisation_Lstg'!P115,'D1_A Organisation_Lstg'!Q115,'D1_A Organisation_Lstg'!R115,'D1_A Organisation_Lstg'!S115,'D1_A Organisation_Lstg'!T115)),'D1_A Organisation_Lstg'!M115,""),"")</f>
        <v/>
      </c>
      <c r="G130" s="463"/>
      <c r="H130">
        <v>111</v>
      </c>
    </row>
    <row r="131" spans="2:8" ht="14.25">
      <c r="B131" t="str">
        <f>IFERROR(IF(AND(Projektgrundlagen!$I$24,OR('D1_A Organisation_Lstg'!O116,'D1_A Organisation_Lstg'!P116,'D1_A Organisation_Lstg'!Q116,'D1_A Organisation_Lstg'!R116,'D1_A Organisation_Lstg'!S116,'D1_A Organisation_Lstg'!T116)),'D1_A Organisation_Lstg'!$H$108&amp;" "&amp;'D1_A Organisation_Lstg'!$I$108&amp;"... "&amp;'D1_A Organisation_Lstg'!I116&amp;" "&amp;'D1_A Organisation_Lstg'!I117,""),"")</f>
        <v/>
      </c>
      <c r="C131" s="458"/>
      <c r="D131" s="458" t="str">
        <f>IFERROR(IF(AND(Projektgrundlagen!$I$24,OR('D1_A Organisation_Lstg'!O116,'D1_A Organisation_Lstg'!P116,'D1_A Organisation_Lstg'!Q116,'D1_A Organisation_Lstg'!R116,'D1_A Organisation_Lstg'!S116,'D1_A Organisation_Lstg'!T116)),"pauschal",""),"")</f>
        <v/>
      </c>
      <c r="E131" s="458"/>
      <c r="F131" s="458" t="str">
        <f>IFERROR(IF(AND(Projektgrundlagen!$I$24,OR('D1_A Organisation_Lstg'!O116,'D1_A Organisation_Lstg'!P116,'D1_A Organisation_Lstg'!Q116,'D1_A Organisation_Lstg'!R116,'D1_A Organisation_Lstg'!S116,'D1_A Organisation_Lstg'!T116)),'D1_A Organisation_Lstg'!M116,""),"")</f>
        <v/>
      </c>
      <c r="G131" s="463"/>
      <c r="H131">
        <v>112</v>
      </c>
    </row>
    <row r="132" spans="2:8" ht="14.25">
      <c r="B132" t="str">
        <f>IFERROR(IF(AND(Projektgrundlagen!$I$24,OR('D1_A Organisation_Lstg'!O117,'D1_A Organisation_Lstg'!P117,'D1_A Organisation_Lstg'!Q117,'D1_A Organisation_Lstg'!R117,'D1_A Organisation_Lstg'!S117,'D1_A Organisation_Lstg'!T117)),'D1_A Organisation_Lstg'!$H$108&amp;" "&amp;'D1_A Organisation_Lstg'!$I$108&amp;"... "&amp;'D1_A Organisation_Lstg'!I117&amp;" "&amp;'D1_A Organisation_Lstg'!I118,""),"")</f>
        <v/>
      </c>
      <c r="C132" s="458"/>
      <c r="D132" s="458" t="str">
        <f>IFERROR(IF(AND(Projektgrundlagen!$I$24,OR('D1_A Organisation_Lstg'!O117,'D1_A Organisation_Lstg'!P117,'D1_A Organisation_Lstg'!Q117,'D1_A Organisation_Lstg'!R117,'D1_A Organisation_Lstg'!S117,'D1_A Organisation_Lstg'!T117)),"pauschal",""),"")</f>
        <v/>
      </c>
      <c r="E132" s="458"/>
      <c r="F132" s="458" t="str">
        <f>IFERROR(IF(AND(Projektgrundlagen!$I$24,OR('D1_A Organisation_Lstg'!O117,'D1_A Organisation_Lstg'!P117,'D1_A Organisation_Lstg'!Q117,'D1_A Organisation_Lstg'!R117,'D1_A Organisation_Lstg'!S117,'D1_A Organisation_Lstg'!T117)),'D1_A Organisation_Lstg'!M117,""),"")</f>
        <v/>
      </c>
      <c r="G132" s="463"/>
      <c r="H132">
        <v>113</v>
      </c>
    </row>
    <row r="133" spans="2:8" ht="14.25">
      <c r="B133" t="str">
        <f>IFERROR(IF(AND(Projektgrundlagen!$I$24,OR('D1_A Organisation_Lstg'!O118,'D1_A Organisation_Lstg'!P118,'D1_A Organisation_Lstg'!Q118,'D1_A Organisation_Lstg'!R118,'D1_A Organisation_Lstg'!S118,'D1_A Organisation_Lstg'!T118)),'D1_A Organisation_Lstg'!$H$108&amp;" "&amp;'D1_A Organisation_Lstg'!$I$108&amp;"... "&amp;'D1_A Organisation_Lstg'!I118&amp;" "&amp;'D1_A Organisation_Lstg'!I119,""),"")</f>
        <v/>
      </c>
      <c r="C133" s="458"/>
      <c r="D133" s="458" t="str">
        <f>IFERROR(IF(AND(Projektgrundlagen!$I$24,OR('D1_A Organisation_Lstg'!O118,'D1_A Organisation_Lstg'!P118,'D1_A Organisation_Lstg'!Q118,'D1_A Organisation_Lstg'!R118,'D1_A Organisation_Lstg'!S118,'D1_A Organisation_Lstg'!T118)),"pauschal",""),"")</f>
        <v/>
      </c>
      <c r="E133" s="458"/>
      <c r="F133" s="458" t="str">
        <f>IFERROR(IF(AND(Projektgrundlagen!$I$24,OR('D1_A Organisation_Lstg'!O118,'D1_A Organisation_Lstg'!P118,'D1_A Organisation_Lstg'!Q118,'D1_A Organisation_Lstg'!R118,'D1_A Organisation_Lstg'!S118,'D1_A Organisation_Lstg'!T118)),'D1_A Organisation_Lstg'!M118,""),"")</f>
        <v/>
      </c>
      <c r="G133" s="463"/>
      <c r="H133">
        <v>114</v>
      </c>
    </row>
    <row r="134" spans="2:8" ht="14.25">
      <c r="B134" t="str">
        <f>IFERROR(IF(AND(Projektgrundlagen!$I$24,OR('D1_A Organisation_Lstg'!O119,'D1_A Organisation_Lstg'!P119,'D1_A Organisation_Lstg'!Q119,'D1_A Organisation_Lstg'!R119,'D1_A Organisation_Lstg'!S119,'D1_A Organisation_Lstg'!T119)),'D1_A Organisation_Lstg'!$H$108&amp;" "&amp;'D1_A Organisation_Lstg'!$I$108&amp;"... "&amp;'D1_A Organisation_Lstg'!I119&amp;" "&amp;'D1_A Organisation_Lstg'!I120,""),"")</f>
        <v/>
      </c>
      <c r="C134" s="458"/>
      <c r="D134" s="458" t="str">
        <f>IFERROR(IF(AND(Projektgrundlagen!$I$24,OR('D1_A Organisation_Lstg'!O119,'D1_A Organisation_Lstg'!P119,'D1_A Organisation_Lstg'!Q119,'D1_A Organisation_Lstg'!R119,'D1_A Organisation_Lstg'!S119,'D1_A Organisation_Lstg'!T119)),"pauschal",""),"")</f>
        <v/>
      </c>
      <c r="E134" s="458"/>
      <c r="F134" s="458" t="str">
        <f>IFERROR(IF(AND(Projektgrundlagen!$I$24,OR('D1_A Organisation_Lstg'!O119,'D1_A Organisation_Lstg'!P119,'D1_A Organisation_Lstg'!Q119,'D1_A Organisation_Lstg'!R119,'D1_A Organisation_Lstg'!S119,'D1_A Organisation_Lstg'!T119)),'D1_A Organisation_Lstg'!M119,""),"")</f>
        <v/>
      </c>
      <c r="G134" s="463"/>
      <c r="H134">
        <v>115</v>
      </c>
    </row>
    <row r="135" spans="2:8" ht="14.25">
      <c r="B135" t="str">
        <f>IFERROR(IF(AND(Projektgrundlagen!$I$24,OR('D1_A Organisation_Lstg'!O120,'D1_A Organisation_Lstg'!P120,'D1_A Organisation_Lstg'!Q120,'D1_A Organisation_Lstg'!R120,'D1_A Organisation_Lstg'!S120,'D1_A Organisation_Lstg'!T120)),'D1_A Organisation_Lstg'!$H$108&amp;" "&amp;'D1_A Organisation_Lstg'!$I$108&amp;"... "&amp;'D1_A Organisation_Lstg'!I120&amp;" "&amp;'D1_A Organisation_Lstg'!I121,""),"")</f>
        <v/>
      </c>
      <c r="C135" s="458"/>
      <c r="D135" s="458" t="str">
        <f>IFERROR(IF(AND(Projektgrundlagen!$I$24,OR('D1_A Organisation_Lstg'!O120,'D1_A Organisation_Lstg'!P120,'D1_A Organisation_Lstg'!Q120,'D1_A Organisation_Lstg'!R120,'D1_A Organisation_Lstg'!S120,'D1_A Organisation_Lstg'!T120)),"pauschal",""),"")</f>
        <v/>
      </c>
      <c r="E135" s="458"/>
      <c r="F135" s="458" t="str">
        <f>IFERROR(IF(AND(Projektgrundlagen!$I$24,OR('D1_A Organisation_Lstg'!O120,'D1_A Organisation_Lstg'!P120,'D1_A Organisation_Lstg'!Q120,'D1_A Organisation_Lstg'!R120,'D1_A Organisation_Lstg'!S120,'D1_A Organisation_Lstg'!T120)),'D1_A Organisation_Lstg'!M120,""),"")</f>
        <v/>
      </c>
      <c r="G135" s="463"/>
      <c r="H135">
        <v>116</v>
      </c>
    </row>
    <row r="136" spans="2:8" ht="14.25">
      <c r="B136" t="str">
        <f>IFERROR(IF(AND(Projektgrundlagen!$I$24,OR('D1_A Organisation_Lstg'!O121,'D1_A Organisation_Lstg'!P121,'D1_A Organisation_Lstg'!Q121,'D1_A Organisation_Lstg'!R121,'D1_A Organisation_Lstg'!S121,'D1_A Organisation_Lstg'!T121)),'D1_A Organisation_Lstg'!$H$108&amp;" "&amp;'D1_A Organisation_Lstg'!$I$108&amp;"... "&amp;'D1_A Organisation_Lstg'!I121&amp;" "&amp;'D1_A Organisation_Lstg'!I122,""),"")</f>
        <v xml:space="preserve">6 Aktenordnung:  H, E, M und I... Unterstützung bei der Dokumentation des Projekts </v>
      </c>
      <c r="C136" s="458"/>
      <c r="D136" s="458" t="str">
        <f>IFERROR(IF(AND(Projektgrundlagen!$I$24,OR('D1_A Organisation_Lstg'!O121,'D1_A Organisation_Lstg'!P121,'D1_A Organisation_Lstg'!Q121,'D1_A Organisation_Lstg'!R121,'D1_A Organisation_Lstg'!S121,'D1_A Organisation_Lstg'!T121)),"pauschal",""),"")</f>
        <v>pauschal</v>
      </c>
      <c r="E136" s="458"/>
      <c r="F136" s="458">
        <f>IFERROR(IF(AND(Projektgrundlagen!$I$24,OR('D1_A Organisation_Lstg'!O121,'D1_A Organisation_Lstg'!P121,'D1_A Organisation_Lstg'!Q121,'D1_A Organisation_Lstg'!R121,'D1_A Organisation_Lstg'!S121,'D1_A Organisation_Lstg'!T121)),'D1_A Organisation_Lstg'!M121,""),"")</f>
        <v>0</v>
      </c>
      <c r="G136" s="463"/>
      <c r="H136">
        <v>117</v>
      </c>
    </row>
    <row r="137" spans="2:8" ht="14.25">
      <c r="B137" t="str">
        <f>IFERROR(IF(AND(Projektgrundlagen!$I$24,OR('D1_A Organisation_Lstg'!O122,'D1_A Organisation_Lstg'!P122,'D1_A Organisation_Lstg'!Q122,'D1_A Organisation_Lstg'!R122,'D1_A Organisation_Lstg'!S122,'D1_A Organisation_Lstg'!T122)),'D1_A Organisation_Lstg'!$H$108&amp;" "&amp;'D1_A Organisation_Lstg'!$I$108&amp;"... "&amp;'D1_A Organisation_Lstg'!I122&amp;" "&amp;'D1_A Organisation_Lstg'!I123,""),"")</f>
        <v/>
      </c>
      <c r="C137" s="458"/>
      <c r="D137" s="458" t="str">
        <f>IFERROR(IF(AND(Projektgrundlagen!$I$24,OR('D1_A Organisation_Lstg'!O122,'D1_A Organisation_Lstg'!P122,'D1_A Organisation_Lstg'!Q122,'D1_A Organisation_Lstg'!R122,'D1_A Organisation_Lstg'!S122,'D1_A Organisation_Lstg'!T122)),"pauschal",""),"")</f>
        <v/>
      </c>
      <c r="E137" s="458"/>
      <c r="F137" s="458" t="str">
        <f>IFERROR(IF(AND(Projektgrundlagen!$I$24,OR('D1_A Organisation_Lstg'!O122,'D1_A Organisation_Lstg'!P122,'D1_A Organisation_Lstg'!Q122,'D1_A Organisation_Lstg'!R122,'D1_A Organisation_Lstg'!S122,'D1_A Organisation_Lstg'!T122)),'D1_A Organisation_Lstg'!M122,""),"")</f>
        <v/>
      </c>
      <c r="G137" s="463"/>
      <c r="H137">
        <v>118</v>
      </c>
    </row>
    <row r="138" spans="2:8" ht="14.25">
      <c r="B138" t="str">
        <f>IFERROR(IF(AND(Projektgrundlagen!$I$24,OR('D1_A Organisation_Lstg'!O123,'D1_A Organisation_Lstg'!P123,'D1_A Organisation_Lstg'!Q123,'D1_A Organisation_Lstg'!R123,'D1_A Organisation_Lstg'!S123,'D1_A Organisation_Lstg'!T123)),'D1_A Organisation_Lstg'!$H$123&amp;" "&amp;'D1_A Organisation_Lstg'!$I$123&amp;"... "&amp;'D1_A Organisation_Lstg'!I123&amp;" "&amp;'D1_A Organisation_Lstg'!I124,""),"")</f>
        <v/>
      </c>
      <c r="C138" s="458"/>
      <c r="D138" s="458" t="str">
        <f>IFERROR(IF(AND(Projektgrundlagen!$I$24,OR('D1_A Organisation_Lstg'!O123,'D1_A Organisation_Lstg'!P123,'D1_A Organisation_Lstg'!Q123,'D1_A Organisation_Lstg'!R123,'D1_A Organisation_Lstg'!S123,'D1_A Organisation_Lstg'!T123)),"pauschal",""),"")</f>
        <v/>
      </c>
      <c r="E138" s="458"/>
      <c r="F138" s="458" t="str">
        <f>IFERROR(IF(AND(Projektgrundlagen!$I$24,OR('D1_A Organisation_Lstg'!O123,'D1_A Organisation_Lstg'!P123,'D1_A Organisation_Lstg'!Q123,'D1_A Organisation_Lstg'!R123,'D1_A Organisation_Lstg'!S123,'D1_A Organisation_Lstg'!T123)),'D1_A Organisation_Lstg'!M123,""),"")</f>
        <v/>
      </c>
      <c r="G138" s="463"/>
      <c r="H138">
        <v>119</v>
      </c>
    </row>
    <row r="139" spans="2:8" ht="14.25">
      <c r="B139" t="str">
        <f>IFERROR(IF(AND(Projektgrundlagen!$I$24,OR('D1_A Organisation_Lstg'!O124,'D1_A Organisation_Lstg'!P124,'D1_A Organisation_Lstg'!Q124,'D1_A Organisation_Lstg'!R124,'D1_A Organisation_Lstg'!S124,'D1_A Organisation_Lstg'!T124)),'D1_A Organisation_Lstg'!$H$123&amp;" "&amp;'D1_A Organisation_Lstg'!$I$123&amp;"... "&amp;'D1_A Organisation_Lstg'!I124&amp;" "&amp;'D1_A Organisation_Lstg'!I125,""),"")</f>
        <v/>
      </c>
      <c r="C139" s="458"/>
      <c r="D139" s="458" t="str">
        <f>IFERROR(IF(AND(Projektgrundlagen!$I$24,OR('D1_A Organisation_Lstg'!O124,'D1_A Organisation_Lstg'!P124,'D1_A Organisation_Lstg'!Q124,'D1_A Organisation_Lstg'!R124,'D1_A Organisation_Lstg'!S124,'D1_A Organisation_Lstg'!T124)),"pauschal",""),"")</f>
        <v/>
      </c>
      <c r="E139" s="458"/>
      <c r="F139" s="458" t="str">
        <f>IFERROR(IF(AND(Projektgrundlagen!$I$24,OR('D1_A Organisation_Lstg'!O124,'D1_A Organisation_Lstg'!P124,'D1_A Organisation_Lstg'!Q124,'D1_A Organisation_Lstg'!R124,'D1_A Organisation_Lstg'!S124,'D1_A Organisation_Lstg'!T124)),'D1_A Organisation_Lstg'!M124,""),"")</f>
        <v/>
      </c>
      <c r="G139" s="463"/>
      <c r="H139">
        <v>120</v>
      </c>
    </row>
    <row r="140" spans="2:8" ht="14.25">
      <c r="B140" t="str">
        <f>IFERROR(IF(AND(Projektgrundlagen!$I$24,OR('D1_A Organisation_Lstg'!O125,'D1_A Organisation_Lstg'!P125,'D1_A Organisation_Lstg'!Q125,'D1_A Organisation_Lstg'!R125,'D1_A Organisation_Lstg'!S125,'D1_A Organisation_Lstg'!T125)),'D1_A Organisation_Lstg'!$H$123&amp;" "&amp;'D1_A Organisation_Lstg'!$I$123&amp;"... "&amp;'D1_A Organisation_Lstg'!I125&amp;" "&amp;'D1_A Organisation_Lstg'!I126,""),"")</f>
        <v/>
      </c>
      <c r="C140" s="458"/>
      <c r="D140" s="458" t="str">
        <f>IFERROR(IF(AND(Projektgrundlagen!$I$24,OR('D1_A Organisation_Lstg'!O125,'D1_A Organisation_Lstg'!P125,'D1_A Organisation_Lstg'!Q125,'D1_A Organisation_Lstg'!R125,'D1_A Organisation_Lstg'!S125,'D1_A Organisation_Lstg'!T125)),"pauschal",""),"")</f>
        <v/>
      </c>
      <c r="E140" s="458"/>
      <c r="F140" s="458" t="str">
        <f>IFERROR(IF(AND(Projektgrundlagen!$I$24,OR('D1_A Organisation_Lstg'!O125,'D1_A Organisation_Lstg'!P125,'D1_A Organisation_Lstg'!Q125,'D1_A Organisation_Lstg'!R125,'D1_A Organisation_Lstg'!S125,'D1_A Organisation_Lstg'!T125)),'D1_A Organisation_Lstg'!M125,""),"")</f>
        <v/>
      </c>
      <c r="G140" s="463"/>
      <c r="H140">
        <v>121</v>
      </c>
    </row>
    <row r="141" spans="2:8" ht="14.25">
      <c r="B141" t="str">
        <f>IFERROR(IF(AND(Projektgrundlagen!$I$24,OR('D1_A Organisation_Lstg'!O126,'D1_A Organisation_Lstg'!P126,'D1_A Organisation_Lstg'!Q126,'D1_A Organisation_Lstg'!R126,'D1_A Organisation_Lstg'!S126,'D1_A Organisation_Lstg'!T126)),'D1_A Organisation_Lstg'!$H$123&amp;" "&amp;'D1_A Organisation_Lstg'!$I$123&amp;"... "&amp;'D1_A Organisation_Lstg'!I126&amp;" "&amp;'D1_A Organisation_Lstg'!I127,""),"")</f>
        <v/>
      </c>
      <c r="C141" s="458"/>
      <c r="D141" s="458" t="str">
        <f>IFERROR(IF(AND(Projektgrundlagen!$I$24,OR('D1_A Organisation_Lstg'!O126,'D1_A Organisation_Lstg'!P126,'D1_A Organisation_Lstg'!Q126,'D1_A Organisation_Lstg'!R126,'D1_A Organisation_Lstg'!S126,'D1_A Organisation_Lstg'!T126)),"pauschal",""),"")</f>
        <v/>
      </c>
      <c r="E141" s="458"/>
      <c r="F141" s="458" t="str">
        <f>IFERROR(IF(AND(Projektgrundlagen!$I$24,OR('D1_A Organisation_Lstg'!O126,'D1_A Organisation_Lstg'!P126,'D1_A Organisation_Lstg'!Q126,'D1_A Organisation_Lstg'!R126,'D1_A Organisation_Lstg'!S126,'D1_A Organisation_Lstg'!T126)),'D1_A Organisation_Lstg'!M126,""),"")</f>
        <v/>
      </c>
      <c r="G141" s="463"/>
      <c r="H141">
        <v>122</v>
      </c>
    </row>
    <row r="142" spans="2:8" ht="14.25">
      <c r="B142" t="str">
        <f>IFERROR(IF(AND(Projektgrundlagen!$I$24,OR('D1_A Organisation_Lstg'!O127,'D1_A Organisation_Lstg'!P127,'D1_A Organisation_Lstg'!Q127,'D1_A Organisation_Lstg'!R127,'D1_A Organisation_Lstg'!S127,'D1_A Organisation_Lstg'!T127)),'D1_A Organisation_Lstg'!$H$123&amp;" "&amp;'D1_A Organisation_Lstg'!$I$123&amp;"... "&amp;'D1_A Organisation_Lstg'!I127&amp;" "&amp;'D1_A Organisation_Lstg'!I128,""),"")</f>
        <v/>
      </c>
      <c r="C142" s="458"/>
      <c r="D142" s="458" t="str">
        <f>IFERROR(IF(AND(Projektgrundlagen!$I$24,OR('D1_A Organisation_Lstg'!O127,'D1_A Organisation_Lstg'!P127,'D1_A Organisation_Lstg'!Q127,'D1_A Organisation_Lstg'!R127,'D1_A Organisation_Lstg'!S127,'D1_A Organisation_Lstg'!T127)),"pauschal",""),"")</f>
        <v/>
      </c>
      <c r="E142" s="458"/>
      <c r="F142" s="458" t="str">
        <f>IFERROR(IF(AND(Projektgrundlagen!$I$24,OR('D1_A Organisation_Lstg'!O127,'D1_A Organisation_Lstg'!P127,'D1_A Organisation_Lstg'!Q127,'D1_A Organisation_Lstg'!R127,'D1_A Organisation_Lstg'!S127,'D1_A Organisation_Lstg'!T127)),'D1_A Organisation_Lstg'!M127,""),"")</f>
        <v/>
      </c>
      <c r="G142" s="463"/>
      <c r="H142">
        <v>123</v>
      </c>
    </row>
    <row r="143" spans="2:8" ht="14.25">
      <c r="B143" t="str">
        <f>IFERROR(IF(AND(Projektgrundlagen!$I$24,OR('D1_A Organisation_Lstg'!O128,'D1_A Organisation_Lstg'!P128,'D1_A Organisation_Lstg'!Q128,'D1_A Organisation_Lstg'!R128,'D1_A Organisation_Lstg'!S128,'D1_A Organisation_Lstg'!T128)),'D1_A Organisation_Lstg'!$H$123&amp;" "&amp;'D1_A Organisation_Lstg'!$I$123&amp;"... "&amp;'D1_A Organisation_Lstg'!I128&amp;" "&amp;'D1_A Organisation_Lstg'!I129,""),"")</f>
        <v/>
      </c>
      <c r="C143" s="458"/>
      <c r="D143" s="458" t="str">
        <f>IFERROR(IF(AND(Projektgrundlagen!$I$24,OR('D1_A Organisation_Lstg'!O128,'D1_A Organisation_Lstg'!P128,'D1_A Organisation_Lstg'!Q128,'D1_A Organisation_Lstg'!R128,'D1_A Organisation_Lstg'!S128,'D1_A Organisation_Lstg'!T128)),"pauschal",""),"")</f>
        <v/>
      </c>
      <c r="E143" s="458"/>
      <c r="F143" s="458" t="str">
        <f>IFERROR(IF(AND(Projektgrundlagen!$I$24,OR('D1_A Organisation_Lstg'!O128,'D1_A Organisation_Lstg'!P128,'D1_A Organisation_Lstg'!Q128,'D1_A Organisation_Lstg'!R128,'D1_A Organisation_Lstg'!S128,'D1_A Organisation_Lstg'!T128)),'D1_A Organisation_Lstg'!M128,""),"")</f>
        <v/>
      </c>
      <c r="G143" s="463"/>
      <c r="H143">
        <v>124</v>
      </c>
    </row>
    <row r="144" spans="2:8" ht="14.25">
      <c r="B144" t="str">
        <f>IFERROR(IF(AND(Projektgrundlagen!$I$24,OR('D1_A Organisation_Lstg'!O129,'D1_A Organisation_Lstg'!P129,'D1_A Organisation_Lstg'!Q129,'D1_A Organisation_Lstg'!R129,'D1_A Organisation_Lstg'!S129,'D1_A Organisation_Lstg'!T129)),'D1_A Organisation_Lstg'!$H$123&amp;" "&amp;'D1_A Organisation_Lstg'!$I$123&amp;"... "&amp;'D1_A Organisation_Lstg'!I129&amp;" "&amp;'D1_A Organisation_Lstg'!I130,""),"")</f>
        <v/>
      </c>
      <c r="C144" s="458"/>
      <c r="D144" s="458" t="str">
        <f>IFERROR(IF(AND(Projektgrundlagen!$I$24,OR('D1_A Organisation_Lstg'!O129,'D1_A Organisation_Lstg'!P129,'D1_A Organisation_Lstg'!Q129,'D1_A Organisation_Lstg'!R129,'D1_A Organisation_Lstg'!S129,'D1_A Organisation_Lstg'!T129)),"pauschal",""),"")</f>
        <v/>
      </c>
      <c r="E144" s="458"/>
      <c r="F144" s="458" t="str">
        <f>IFERROR(IF(AND(Projektgrundlagen!$I$24,OR('D1_A Organisation_Lstg'!O129,'D1_A Organisation_Lstg'!P129,'D1_A Organisation_Lstg'!Q129,'D1_A Organisation_Lstg'!R129,'D1_A Organisation_Lstg'!S129,'D1_A Organisation_Lstg'!T129)),'D1_A Organisation_Lstg'!M129,""),"")</f>
        <v/>
      </c>
      <c r="G144" s="463"/>
      <c r="H144">
        <v>125</v>
      </c>
    </row>
    <row r="145" spans="2:8" ht="14.25">
      <c r="B145" t="str">
        <f>IFERROR(IF(AND(Projektgrundlagen!$I$24,OR('D1_A Organisation_Lstg'!O130,'D1_A Organisation_Lstg'!P130,'D1_A Organisation_Lstg'!Q130,'D1_A Organisation_Lstg'!R130,'D1_A Organisation_Lstg'!S130,'D1_A Organisation_Lstg'!T130)),'D1_A Organisation_Lstg'!$H$123&amp;" "&amp;'D1_A Organisation_Lstg'!$I$123&amp;"... "&amp;'D1_A Organisation_Lstg'!I130&amp;" "&amp;'D1_A Organisation_Lstg'!I131,""),"")</f>
        <v/>
      </c>
      <c r="C145" s="458"/>
      <c r="D145" s="458" t="str">
        <f>IFERROR(IF(AND(Projektgrundlagen!$I$24,OR('D1_A Organisation_Lstg'!O130,'D1_A Organisation_Lstg'!P130,'D1_A Organisation_Lstg'!Q130,'D1_A Organisation_Lstg'!R130,'D1_A Organisation_Lstg'!S130,'D1_A Organisation_Lstg'!T130)),"pauschal",""),"")</f>
        <v/>
      </c>
      <c r="E145" s="458"/>
      <c r="F145" s="458" t="str">
        <f>IFERROR(IF(AND(Projektgrundlagen!$I$24,OR('D1_A Organisation_Lstg'!O130,'D1_A Organisation_Lstg'!P130,'D1_A Organisation_Lstg'!Q130,'D1_A Organisation_Lstg'!R130,'D1_A Organisation_Lstg'!S130,'D1_A Organisation_Lstg'!T130)),'D1_A Organisation_Lstg'!M130,""),"")</f>
        <v/>
      </c>
      <c r="G145" s="463"/>
      <c r="H145">
        <v>126</v>
      </c>
    </row>
    <row r="146" spans="2:8" ht="14.25">
      <c r="B146" t="str">
        <f>IFERROR(IF(AND(Projektgrundlagen!$I$24,OR('D1_A Organisation_Lstg'!O131,'D1_A Organisation_Lstg'!P131,'D1_A Organisation_Lstg'!Q131,'D1_A Organisation_Lstg'!R131,'D1_A Organisation_Lstg'!S131,'D1_A Organisation_Lstg'!T131)),'D1_A Organisation_Lstg'!$H$123&amp;" "&amp;'D1_A Organisation_Lstg'!$I$123&amp;"... "&amp;'D1_A Organisation_Lstg'!I131&amp;" "&amp;'D1_A Organisation_Lstg'!I132,""),"")</f>
        <v/>
      </c>
      <c r="C146" s="458"/>
      <c r="D146" s="458" t="str">
        <f>IFERROR(IF(AND(Projektgrundlagen!$I$24,OR('D1_A Organisation_Lstg'!O131,'D1_A Organisation_Lstg'!P131,'D1_A Organisation_Lstg'!Q131,'D1_A Organisation_Lstg'!R131,'D1_A Organisation_Lstg'!S131,'D1_A Organisation_Lstg'!T131)),"pauschal",""),"")</f>
        <v/>
      </c>
      <c r="E146" s="458"/>
      <c r="F146" s="458" t="str">
        <f>IFERROR(IF(AND(Projektgrundlagen!$I$24,OR('D1_A Organisation_Lstg'!O131,'D1_A Organisation_Lstg'!P131,'D1_A Organisation_Lstg'!Q131,'D1_A Organisation_Lstg'!R131,'D1_A Organisation_Lstg'!S131,'D1_A Organisation_Lstg'!T131)),'D1_A Organisation_Lstg'!M131,""),"")</f>
        <v/>
      </c>
      <c r="G146" s="463"/>
      <c r="H146">
        <v>127</v>
      </c>
    </row>
    <row r="147" spans="2:8" ht="14.25">
      <c r="B147" t="str">
        <f>IFERROR(IF(AND(Projektgrundlagen!$I$24,OR('D1_A Organisation_Lstg'!O132,'D1_A Organisation_Lstg'!P132,'D1_A Organisation_Lstg'!Q132,'D1_A Organisation_Lstg'!R132,'D1_A Organisation_Lstg'!S132,'D1_A Organisation_Lstg'!T132)),'D1_A Organisation_Lstg'!$H$123&amp;" "&amp;'D1_A Organisation_Lstg'!$I$123&amp;"... "&amp;'D1_A Organisation_Lstg'!I132&amp;" "&amp;'D1_A Organisation_Lstg'!I133,""),"")</f>
        <v/>
      </c>
      <c r="C147" s="458"/>
      <c r="D147" s="458" t="str">
        <f>IFERROR(IF(AND(Projektgrundlagen!$I$24,OR('D1_A Organisation_Lstg'!O132,'D1_A Organisation_Lstg'!P132,'D1_A Organisation_Lstg'!Q132,'D1_A Organisation_Lstg'!R132,'D1_A Organisation_Lstg'!S132,'D1_A Organisation_Lstg'!T132)),"pauschal",""),"")</f>
        <v/>
      </c>
      <c r="E147" s="458"/>
      <c r="F147" s="458" t="str">
        <f>IFERROR(IF(AND(Projektgrundlagen!$I$24,OR('D1_A Organisation_Lstg'!O132,'D1_A Organisation_Lstg'!P132,'D1_A Organisation_Lstg'!Q132,'D1_A Organisation_Lstg'!R132,'D1_A Organisation_Lstg'!S132,'D1_A Organisation_Lstg'!T132)),'D1_A Organisation_Lstg'!M132,""),"")</f>
        <v/>
      </c>
      <c r="G147" s="463"/>
      <c r="H147">
        <v>128</v>
      </c>
    </row>
    <row r="148" spans="2:8" ht="14.25">
      <c r="B148" t="str">
        <f>IFERROR(IF(AND(Projektgrundlagen!$I$24,OR('D1_A Organisation_Lstg'!O133,'D1_A Organisation_Lstg'!P133,'D1_A Organisation_Lstg'!Q133,'D1_A Organisation_Lstg'!R133,'D1_A Organisation_Lstg'!S133,'D1_A Organisation_Lstg'!T133)),'D1_A Organisation_Lstg'!$H$123&amp;" "&amp;'D1_A Organisation_Lstg'!$I$123&amp;"... "&amp;'D1_A Organisation_Lstg'!I133&amp;" "&amp;'D1_A Organisation_Lstg'!I134,""),"")</f>
        <v/>
      </c>
      <c r="C148" s="458"/>
      <c r="D148" s="458" t="str">
        <f>IFERROR(IF(AND(Projektgrundlagen!$I$24,OR('D1_A Organisation_Lstg'!O133,'D1_A Organisation_Lstg'!P133,'D1_A Organisation_Lstg'!Q133,'D1_A Organisation_Lstg'!R133,'D1_A Organisation_Lstg'!S133,'D1_A Organisation_Lstg'!T133)),"pauschal",""),"")</f>
        <v/>
      </c>
      <c r="E148" s="458"/>
      <c r="F148" s="458" t="str">
        <f>IFERROR(IF(AND(Projektgrundlagen!$I$24,OR('D1_A Organisation_Lstg'!O133,'D1_A Organisation_Lstg'!P133,'D1_A Organisation_Lstg'!Q133,'D1_A Organisation_Lstg'!R133,'D1_A Organisation_Lstg'!S133,'D1_A Organisation_Lstg'!T133)),'D1_A Organisation_Lstg'!M133,""),"")</f>
        <v/>
      </c>
      <c r="G148" s="463"/>
      <c r="H148">
        <v>129</v>
      </c>
    </row>
    <row r="149" spans="2:8" ht="14.25">
      <c r="B149" t="str">
        <f>IFERROR(IF(AND(Projektgrundlagen!$I$24,OR('D1_A Organisation_Lstg'!O134,'D1_A Organisation_Lstg'!P134,'D1_A Organisation_Lstg'!Q134,'D1_A Organisation_Lstg'!R134,'D1_A Organisation_Lstg'!S134,'D1_A Organisation_Lstg'!T134)),'D1_A Organisation_Lstg'!$H$123&amp;" "&amp;'D1_A Organisation_Lstg'!$I$123&amp;"... "&amp;'D1_A Organisation_Lstg'!I134&amp;" "&amp;'D1_A Organisation_Lstg'!I135,""),"")</f>
        <v/>
      </c>
      <c r="C149" s="458"/>
      <c r="D149" s="458" t="str">
        <f>IFERROR(IF(AND(Projektgrundlagen!$I$24,OR('D1_A Organisation_Lstg'!O134,'D1_A Organisation_Lstg'!P134,'D1_A Organisation_Lstg'!Q134,'D1_A Organisation_Lstg'!R134,'D1_A Organisation_Lstg'!S134,'D1_A Organisation_Lstg'!T134)),"pauschal",""),"")</f>
        <v/>
      </c>
      <c r="E149" s="458"/>
      <c r="F149" s="458" t="str">
        <f>IFERROR(IF(AND(Projektgrundlagen!$I$24,OR('D1_A Organisation_Lstg'!O134,'D1_A Organisation_Lstg'!P134,'D1_A Organisation_Lstg'!Q134,'D1_A Organisation_Lstg'!R134,'D1_A Organisation_Lstg'!S134,'D1_A Organisation_Lstg'!T134)),'D1_A Organisation_Lstg'!M134,""),"")</f>
        <v/>
      </c>
      <c r="G149" s="463"/>
      <c r="H149">
        <v>130</v>
      </c>
    </row>
    <row r="150" spans="2:8" ht="14.25">
      <c r="B150" t="str">
        <f>IFERROR(IF(AND(Projektgrundlagen!$I$24,OR('D1_A Organisation_Lstg'!O135,'D1_A Organisation_Lstg'!P135,'D1_A Organisation_Lstg'!Q135,'D1_A Organisation_Lstg'!R135,'D1_A Organisation_Lstg'!S135,'D1_A Organisation_Lstg'!T135)),'D1_A Organisation_Lstg'!$H$123&amp;" "&amp;'D1_A Organisation_Lstg'!$I$123&amp;"... "&amp;'D1_A Organisation_Lstg'!I135&amp;" "&amp;'D1_A Organisation_Lstg'!I136,""),"")</f>
        <v/>
      </c>
      <c r="C150" s="458"/>
      <c r="D150" s="458" t="str">
        <f>IFERROR(IF(AND(Projektgrundlagen!$I$24,OR('D1_A Organisation_Lstg'!O135,'D1_A Organisation_Lstg'!P135,'D1_A Organisation_Lstg'!Q135,'D1_A Organisation_Lstg'!R135,'D1_A Organisation_Lstg'!S135,'D1_A Organisation_Lstg'!T135)),"pauschal",""),"")</f>
        <v/>
      </c>
      <c r="E150" s="458"/>
      <c r="F150" s="458" t="str">
        <f>IFERROR(IF(AND(Projektgrundlagen!$I$24,OR('D1_A Organisation_Lstg'!O135,'D1_A Organisation_Lstg'!P135,'D1_A Organisation_Lstg'!Q135,'D1_A Organisation_Lstg'!R135,'D1_A Organisation_Lstg'!S135,'D1_A Organisation_Lstg'!T135)),'D1_A Organisation_Lstg'!M135,""),"")</f>
        <v/>
      </c>
      <c r="G150" s="463"/>
      <c r="H150">
        <v>131</v>
      </c>
    </row>
    <row r="151" spans="2:8" ht="14.25">
      <c r="B151" t="str">
        <f>IFERROR(IF(AND(Projektgrundlagen!$I$24,OR('D1_A Organisation_Lstg'!O136,'D1_A Organisation_Lstg'!P136,'D1_A Organisation_Lstg'!Q136,'D1_A Organisation_Lstg'!R136,'D1_A Organisation_Lstg'!S136,'D1_A Organisation_Lstg'!T136)),'D1_A Organisation_Lstg'!$H$123&amp;" "&amp;'D1_A Organisation_Lstg'!$I$123&amp;"... "&amp;'D1_A Organisation_Lstg'!I136&amp;" "&amp;'D1_A Organisation_Lstg'!I137,""),"")</f>
        <v/>
      </c>
      <c r="C151" s="458"/>
      <c r="D151" s="458" t="str">
        <f>IFERROR(IF(AND(Projektgrundlagen!$I$24,OR('D1_A Organisation_Lstg'!O136,'D1_A Organisation_Lstg'!P136,'D1_A Organisation_Lstg'!Q136,'D1_A Organisation_Lstg'!R136,'D1_A Organisation_Lstg'!S136,'D1_A Organisation_Lstg'!T136)),"pauschal",""),"")</f>
        <v/>
      </c>
      <c r="E151" s="458"/>
      <c r="F151" s="458" t="str">
        <f>IFERROR(IF(AND(Projektgrundlagen!$I$24,OR('D1_A Organisation_Lstg'!O136,'D1_A Organisation_Lstg'!P136,'D1_A Organisation_Lstg'!Q136,'D1_A Organisation_Lstg'!R136,'D1_A Organisation_Lstg'!S136,'D1_A Organisation_Lstg'!T136)),'D1_A Organisation_Lstg'!M136,""),"")</f>
        <v/>
      </c>
      <c r="G151" s="463"/>
      <c r="H151">
        <v>132</v>
      </c>
    </row>
    <row r="152" spans="2:8" ht="14.25">
      <c r="B152" t="str">
        <f>IFERROR(IF(AND(Projektgrundlagen!$I$24,OR('D1_A Organisation_Lstg'!O137,'D1_A Organisation_Lstg'!P137,'D1_A Organisation_Lstg'!Q137,'D1_A Organisation_Lstg'!R137,'D1_A Organisation_Lstg'!S137,'D1_A Organisation_Lstg'!T137)),'D1_A Organisation_Lstg'!$H$137&amp;" "&amp;'D1_A Organisation_Lstg'!$I$137&amp;"... "&amp;'D1_A Organisation_Lstg'!I137&amp;" "&amp;'D1_A Organisation_Lstg'!I138,""),"")</f>
        <v/>
      </c>
      <c r="C152" s="458"/>
      <c r="D152" s="458" t="str">
        <f>IFERROR(IF(AND(Projektgrundlagen!$I$24,OR('D1_A Organisation_Lstg'!O137,'D1_A Organisation_Lstg'!P137,'D1_A Organisation_Lstg'!Q137,'D1_A Organisation_Lstg'!R137,'D1_A Organisation_Lstg'!S137,'D1_A Organisation_Lstg'!T137)),"pauschal",""),"")</f>
        <v/>
      </c>
      <c r="E152" s="458"/>
      <c r="F152" s="458" t="str">
        <f>IFERROR(IF(AND(Projektgrundlagen!$I$24,OR('D1_A Organisation_Lstg'!O137,'D1_A Organisation_Lstg'!P137,'D1_A Organisation_Lstg'!Q137,'D1_A Organisation_Lstg'!R137,'D1_A Organisation_Lstg'!S137,'D1_A Organisation_Lstg'!T137)),'D1_A Organisation_Lstg'!M137,""),"")</f>
        <v/>
      </c>
      <c r="G152" s="463"/>
      <c r="H152">
        <v>133</v>
      </c>
    </row>
    <row r="153" spans="2:8" ht="14.25">
      <c r="B153" t="str">
        <f>IFERROR(IF(AND(Projektgrundlagen!$I$24,OR('D1_A Organisation_Lstg'!O138,'D1_A Organisation_Lstg'!P138,'D1_A Organisation_Lstg'!Q138,'D1_A Organisation_Lstg'!R138,'D1_A Organisation_Lstg'!S138,'D1_A Organisation_Lstg'!T138)),'D1_A Organisation_Lstg'!$H$137&amp;" "&amp;'D1_A Organisation_Lstg'!$I$137&amp;"... "&amp;'D1_A Organisation_Lstg'!I138&amp;" "&amp;'D1_A Organisation_Lstg'!I139,""),"")</f>
        <v/>
      </c>
      <c r="C153" s="458"/>
      <c r="D153" s="458" t="str">
        <f>IFERROR(IF(AND(Projektgrundlagen!$I$24,OR('D1_A Organisation_Lstg'!O138,'D1_A Organisation_Lstg'!P138,'D1_A Organisation_Lstg'!Q138,'D1_A Organisation_Lstg'!R138,'D1_A Organisation_Lstg'!S138,'D1_A Organisation_Lstg'!T138)),"pauschal",""),"")</f>
        <v/>
      </c>
      <c r="E153" s="458"/>
      <c r="F153" s="458" t="str">
        <f>IFERROR(IF(AND(Projektgrundlagen!$I$24,OR('D1_A Organisation_Lstg'!O138,'D1_A Organisation_Lstg'!P138,'D1_A Organisation_Lstg'!Q138,'D1_A Organisation_Lstg'!R138,'D1_A Organisation_Lstg'!S138,'D1_A Organisation_Lstg'!T138)),'D1_A Organisation_Lstg'!M138,""),"")</f>
        <v/>
      </c>
      <c r="G153" s="463"/>
      <c r="H153">
        <v>134</v>
      </c>
    </row>
    <row r="154" spans="2:8" ht="14.25">
      <c r="B154" t="str">
        <f>IFERROR(IF(AND(Projektgrundlagen!$I$24,OR('D1_A Organisation_Lstg'!O139,'D1_A Organisation_Lstg'!P139,'D1_A Organisation_Lstg'!Q139,'D1_A Organisation_Lstg'!R139,'D1_A Organisation_Lstg'!S139,'D1_A Organisation_Lstg'!T139)),'D1_A Organisation_Lstg'!$H$137&amp;" "&amp;'D1_A Organisation_Lstg'!$I$137&amp;"... "&amp;'D1_A Organisation_Lstg'!I139&amp;" "&amp;'D1_A Organisation_Lstg'!I140,""),"")</f>
        <v/>
      </c>
      <c r="C154" s="458"/>
      <c r="D154" s="458" t="str">
        <f>IFERROR(IF(AND(Projektgrundlagen!$I$24,OR('D1_A Organisation_Lstg'!O139,'D1_A Organisation_Lstg'!P139,'D1_A Organisation_Lstg'!Q139,'D1_A Organisation_Lstg'!R139,'D1_A Organisation_Lstg'!S139,'D1_A Organisation_Lstg'!T139)),"pauschal",""),"")</f>
        <v/>
      </c>
      <c r="E154" s="458"/>
      <c r="F154" s="458" t="str">
        <f>IFERROR(IF(AND(Projektgrundlagen!$I$24,OR('D1_A Organisation_Lstg'!O139,'D1_A Organisation_Lstg'!P139,'D1_A Organisation_Lstg'!Q139,'D1_A Organisation_Lstg'!R139,'D1_A Organisation_Lstg'!S139,'D1_A Organisation_Lstg'!T139)),'D1_A Organisation_Lstg'!M139,""),"")</f>
        <v/>
      </c>
      <c r="G154" s="463"/>
      <c r="H154">
        <v>135</v>
      </c>
    </row>
    <row r="155" spans="2:8" ht="14.25">
      <c r="B155" t="str">
        <f>IFERROR(IF(AND(Projektgrundlagen!$I$24,OR('D1_A Organisation_Lstg'!O140,'D1_A Organisation_Lstg'!P140,'D1_A Organisation_Lstg'!Q140,'D1_A Organisation_Lstg'!R140,'D1_A Organisation_Lstg'!S140,'D1_A Organisation_Lstg'!T140)),'D1_A Organisation_Lstg'!$H$137&amp;" "&amp;'D1_A Organisation_Lstg'!$I$137&amp;"... "&amp;'D1_A Organisation_Lstg'!I140&amp;" "&amp;'D1_A Organisation_Lstg'!I141,""),"")</f>
        <v/>
      </c>
      <c r="C155" s="458"/>
      <c r="D155" s="458" t="str">
        <f>IFERROR(IF(AND(Projektgrundlagen!$I$24,OR('D1_A Organisation_Lstg'!O140,'D1_A Organisation_Lstg'!P140,'D1_A Organisation_Lstg'!Q140,'D1_A Organisation_Lstg'!R140,'D1_A Organisation_Lstg'!S140,'D1_A Organisation_Lstg'!T140)),"pauschal",""),"")</f>
        <v/>
      </c>
      <c r="E155" s="458"/>
      <c r="F155" s="458" t="str">
        <f>IFERROR(IF(AND(Projektgrundlagen!$I$24,OR('D1_A Organisation_Lstg'!O140,'D1_A Organisation_Lstg'!P140,'D1_A Organisation_Lstg'!Q140,'D1_A Organisation_Lstg'!R140,'D1_A Organisation_Lstg'!S140,'D1_A Organisation_Lstg'!T140)),'D1_A Organisation_Lstg'!M140,""),"")</f>
        <v/>
      </c>
      <c r="G155" s="463"/>
      <c r="H155">
        <v>136</v>
      </c>
    </row>
    <row r="156" spans="2:8" ht="14.25">
      <c r="B156" t="str">
        <f>IFERROR(IF(AND(Projektgrundlagen!$I$24,OR('D1_A Organisation_Lstg'!O141,'D1_A Organisation_Lstg'!P141,'D1_A Organisation_Lstg'!Q141,'D1_A Organisation_Lstg'!R141,'D1_A Organisation_Lstg'!S141,'D1_A Organisation_Lstg'!T141)),'D1_A Organisation_Lstg'!$H$137&amp;" "&amp;'D1_A Organisation_Lstg'!$I$137&amp;"... "&amp;'D1_A Organisation_Lstg'!I141&amp;" "&amp;'D1_A Organisation_Lstg'!I142,""),"")</f>
        <v/>
      </c>
      <c r="C156" s="458"/>
      <c r="D156" s="458" t="str">
        <f>IFERROR(IF(AND(Projektgrundlagen!$I$24,OR('D1_A Organisation_Lstg'!O141,'D1_A Organisation_Lstg'!P141,'D1_A Organisation_Lstg'!Q141,'D1_A Organisation_Lstg'!R141,'D1_A Organisation_Lstg'!S141,'D1_A Organisation_Lstg'!T141)),"pauschal",""),"")</f>
        <v/>
      </c>
      <c r="E156" s="458"/>
      <c r="F156" s="458" t="str">
        <f>IFERROR(IF(AND(Projektgrundlagen!$I$24,OR('D1_A Organisation_Lstg'!O141,'D1_A Organisation_Lstg'!P141,'D1_A Organisation_Lstg'!Q141,'D1_A Organisation_Lstg'!R141,'D1_A Organisation_Lstg'!S141,'D1_A Organisation_Lstg'!T141)),'D1_A Organisation_Lstg'!M141,""),"")</f>
        <v/>
      </c>
      <c r="G156" s="463"/>
      <c r="H156">
        <v>137</v>
      </c>
    </row>
    <row r="157" spans="2:8" ht="14.25">
      <c r="B157" t="str">
        <f>IFERROR(IF(AND(Projektgrundlagen!$I$24,OR('D1_A Organisation_Lstg'!O142,'D1_A Organisation_Lstg'!P142,'D1_A Organisation_Lstg'!Q142,'D1_A Organisation_Lstg'!R142,'D1_A Organisation_Lstg'!S142,'D1_A Organisation_Lstg'!T142)),'D1_A Organisation_Lstg'!$H$137&amp;" "&amp;'D1_A Organisation_Lstg'!$I$137&amp;"... "&amp;'D1_A Organisation_Lstg'!I142&amp;" "&amp;'D1_A Organisation_Lstg'!I143,""),"")</f>
        <v/>
      </c>
      <c r="C157" s="458"/>
      <c r="D157" s="458" t="str">
        <f>IFERROR(IF(AND(Projektgrundlagen!$I$24,OR('D1_A Organisation_Lstg'!O142,'D1_A Organisation_Lstg'!P142,'D1_A Organisation_Lstg'!Q142,'D1_A Organisation_Lstg'!R142,'D1_A Organisation_Lstg'!S142,'D1_A Organisation_Lstg'!T142)),"pauschal",""),"")</f>
        <v/>
      </c>
      <c r="E157" s="458"/>
      <c r="F157" s="458" t="str">
        <f>IFERROR(IF(AND(Projektgrundlagen!$I$24,OR('D1_A Organisation_Lstg'!O142,'D1_A Organisation_Lstg'!P142,'D1_A Organisation_Lstg'!Q142,'D1_A Organisation_Lstg'!R142,'D1_A Organisation_Lstg'!S142,'D1_A Organisation_Lstg'!T142)),'D1_A Organisation_Lstg'!M142,""),"")</f>
        <v/>
      </c>
      <c r="G157" s="463"/>
      <c r="H157">
        <v>138</v>
      </c>
    </row>
    <row r="158" spans="2:8" ht="14.25">
      <c r="B158" t="str">
        <f>IFERROR(IF(AND(Projektgrundlagen!$I$24,OR('D1_A Organisation_Lstg'!O143,'D1_A Organisation_Lstg'!P143,'D1_A Organisation_Lstg'!Q143,'D1_A Organisation_Lstg'!R143,'D1_A Organisation_Lstg'!S143,'D1_A Organisation_Lstg'!T143)),'D1_A Organisation_Lstg'!$H$137&amp;" "&amp;'D1_A Organisation_Lstg'!$I$137&amp;"... "&amp;'D1_A Organisation_Lstg'!I143&amp;" "&amp;'D1_A Organisation_Lstg'!I144,""),"")</f>
        <v/>
      </c>
      <c r="C158" s="458"/>
      <c r="D158" s="458" t="str">
        <f>IFERROR(IF(AND(Projektgrundlagen!$I$24,OR('D1_A Organisation_Lstg'!O143,'D1_A Organisation_Lstg'!P143,'D1_A Organisation_Lstg'!Q143,'D1_A Organisation_Lstg'!R143,'D1_A Organisation_Lstg'!S143,'D1_A Organisation_Lstg'!T143)),"pauschal",""),"")</f>
        <v/>
      </c>
      <c r="E158" s="458"/>
      <c r="F158" s="458" t="str">
        <f>IFERROR(IF(AND(Projektgrundlagen!$I$24,OR('D1_A Organisation_Lstg'!O143,'D1_A Organisation_Lstg'!P143,'D1_A Organisation_Lstg'!Q143,'D1_A Organisation_Lstg'!R143,'D1_A Organisation_Lstg'!S143,'D1_A Organisation_Lstg'!T143)),'D1_A Organisation_Lstg'!M143,""),"")</f>
        <v/>
      </c>
      <c r="G158" s="463"/>
      <c r="H158">
        <v>139</v>
      </c>
    </row>
    <row r="159" spans="2:8" ht="14.25">
      <c r="B159" t="str">
        <f>IFERROR(IF(AND(Projektgrundlagen!$I$24,OR('D1_A Organisation_Lstg'!O144,'D1_A Organisation_Lstg'!P144,'D1_A Organisation_Lstg'!Q144,'D1_A Organisation_Lstg'!R144,'D1_A Organisation_Lstg'!S144,'D1_A Organisation_Lstg'!T144)),'D1_A Organisation_Lstg'!$H$137&amp;" "&amp;'D1_A Organisation_Lstg'!$I$137&amp;"... "&amp;'D1_A Organisation_Lstg'!I144&amp;" "&amp;'D1_A Organisation_Lstg'!I145,""),"")</f>
        <v/>
      </c>
      <c r="C159" s="458"/>
      <c r="D159" s="458" t="str">
        <f>IFERROR(IF(AND(Projektgrundlagen!$I$24,OR('D1_A Organisation_Lstg'!O144,'D1_A Organisation_Lstg'!P144,'D1_A Organisation_Lstg'!Q144,'D1_A Organisation_Lstg'!R144,'D1_A Organisation_Lstg'!S144,'D1_A Organisation_Lstg'!T144)),"pauschal",""),"")</f>
        <v/>
      </c>
      <c r="E159" s="458"/>
      <c r="F159" s="458" t="str">
        <f>IFERROR(IF(AND(Projektgrundlagen!$I$24,OR('D1_A Organisation_Lstg'!O144,'D1_A Organisation_Lstg'!P144,'D1_A Organisation_Lstg'!Q144,'D1_A Organisation_Lstg'!R144,'D1_A Organisation_Lstg'!S144,'D1_A Organisation_Lstg'!T144)),'D1_A Organisation_Lstg'!M144,""),"")</f>
        <v/>
      </c>
      <c r="G159" s="463"/>
      <c r="H159">
        <v>140</v>
      </c>
    </row>
    <row r="160" spans="2:8" ht="14.25">
      <c r="B160" t="str">
        <f>IFERROR(IF(AND(Projektgrundlagen!$I$24,OR('D1_A Organisation_Lstg'!O145,'D1_A Organisation_Lstg'!P145,'D1_A Organisation_Lstg'!Q145,'D1_A Organisation_Lstg'!R145,'D1_A Organisation_Lstg'!S145,'D1_A Organisation_Lstg'!T145)),'D1_A Organisation_Lstg'!$H$137&amp;" "&amp;'D1_A Organisation_Lstg'!$I$137&amp;"... "&amp;'D1_A Organisation_Lstg'!I145&amp;" "&amp;'D1_A Organisation_Lstg'!I146,""),"")</f>
        <v/>
      </c>
      <c r="C160" s="458"/>
      <c r="D160" s="458" t="str">
        <f>IFERROR(IF(AND(Projektgrundlagen!$I$24,OR('D1_A Organisation_Lstg'!O145,'D1_A Organisation_Lstg'!P145,'D1_A Organisation_Lstg'!Q145,'D1_A Organisation_Lstg'!R145,'D1_A Organisation_Lstg'!S145,'D1_A Organisation_Lstg'!T145)),"pauschal",""),"")</f>
        <v/>
      </c>
      <c r="E160" s="458"/>
      <c r="F160" s="458" t="str">
        <f>IFERROR(IF(AND(Projektgrundlagen!$I$24,OR('D1_A Organisation_Lstg'!O145,'D1_A Organisation_Lstg'!P145,'D1_A Organisation_Lstg'!Q145,'D1_A Organisation_Lstg'!R145,'D1_A Organisation_Lstg'!S145,'D1_A Organisation_Lstg'!T145)),'D1_A Organisation_Lstg'!M145,""),"")</f>
        <v/>
      </c>
      <c r="G160" s="463"/>
      <c r="H160">
        <v>141</v>
      </c>
    </row>
    <row r="161" spans="2:8" ht="14.25">
      <c r="B161" t="str">
        <f>IFERROR(IF(AND(Projektgrundlagen!$I$24,OR('D1_A Organisation_Lstg'!O146,'D1_A Organisation_Lstg'!P146,'D1_A Organisation_Lstg'!Q146,'D1_A Organisation_Lstg'!R146,'D1_A Organisation_Lstg'!S146,'D1_A Organisation_Lstg'!T146)),'D1_A Organisation_Lstg'!$H$137&amp;" "&amp;'D1_A Organisation_Lstg'!$I$137&amp;"... "&amp;'D1_A Organisation_Lstg'!I146&amp;" "&amp;'D1_A Organisation_Lstg'!I147,""),"")</f>
        <v/>
      </c>
      <c r="C161" s="458"/>
      <c r="D161" s="458" t="str">
        <f>IFERROR(IF(AND(Projektgrundlagen!$I$24,OR('D1_A Organisation_Lstg'!O146,'D1_A Organisation_Lstg'!P146,'D1_A Organisation_Lstg'!Q146,'D1_A Organisation_Lstg'!R146,'D1_A Organisation_Lstg'!S146,'D1_A Organisation_Lstg'!T146)),"pauschal",""),"")</f>
        <v/>
      </c>
      <c r="E161" s="458"/>
      <c r="F161" s="458" t="str">
        <f>IFERROR(IF(AND(Projektgrundlagen!$I$24,OR('D1_A Organisation_Lstg'!O146,'D1_A Organisation_Lstg'!P146,'D1_A Organisation_Lstg'!Q146,'D1_A Organisation_Lstg'!R146,'D1_A Organisation_Lstg'!S146,'D1_A Organisation_Lstg'!T146)),'D1_A Organisation_Lstg'!M146,""),"")</f>
        <v/>
      </c>
      <c r="G161" s="463"/>
      <c r="H161">
        <v>142</v>
      </c>
    </row>
    <row r="162" spans="2:8" ht="14.25">
      <c r="B162" t="str">
        <f>IFERROR(IF(AND(Projektgrundlagen!$I$24,OR('D1_A Organisation_Lstg'!O147,'D1_A Organisation_Lstg'!P147,'D1_A Organisation_Lstg'!Q147,'D1_A Organisation_Lstg'!R147,'D1_A Organisation_Lstg'!S147,'D1_A Organisation_Lstg'!T147)),'D1_A Organisation_Lstg'!$H$137&amp;" "&amp;'D1_A Organisation_Lstg'!$I$137&amp;"... "&amp;'D1_A Organisation_Lstg'!I147&amp;" "&amp;'D1_A Organisation_Lstg'!I148,""),"")</f>
        <v/>
      </c>
      <c r="C162" s="458"/>
      <c r="D162" s="458" t="str">
        <f>IFERROR(IF(AND(Projektgrundlagen!$I$24,OR('D1_A Organisation_Lstg'!O147,'D1_A Organisation_Lstg'!P147,'D1_A Organisation_Lstg'!Q147,'D1_A Organisation_Lstg'!R147,'D1_A Organisation_Lstg'!S147,'D1_A Organisation_Lstg'!T147)),"pauschal",""),"")</f>
        <v/>
      </c>
      <c r="E162" s="458"/>
      <c r="F162" s="458" t="str">
        <f>IFERROR(IF(AND(Projektgrundlagen!$I$24,OR('D1_A Organisation_Lstg'!O147,'D1_A Organisation_Lstg'!P147,'D1_A Organisation_Lstg'!Q147,'D1_A Organisation_Lstg'!R147,'D1_A Organisation_Lstg'!S147,'D1_A Organisation_Lstg'!T147)),'D1_A Organisation_Lstg'!M147,""),"")</f>
        <v/>
      </c>
      <c r="G162" s="463"/>
      <c r="H162">
        <v>143</v>
      </c>
    </row>
    <row r="163" spans="2:8" ht="14.25">
      <c r="B163" t="str">
        <f>IFERROR(IF(AND(Projektgrundlagen!$I$24,OR('D1_A Organisation_Lstg'!O148,'D1_A Organisation_Lstg'!P148,'D1_A Organisation_Lstg'!Q148,'D1_A Organisation_Lstg'!R148,'D1_A Organisation_Lstg'!S148,'D1_A Organisation_Lstg'!T148)),'D1_A Organisation_Lstg'!$H$137&amp;" "&amp;'D1_A Organisation_Lstg'!$I$137&amp;"... "&amp;'D1_A Organisation_Lstg'!I148&amp;" "&amp;'D1_A Organisation_Lstg'!I149,""),"")</f>
        <v/>
      </c>
      <c r="C163" s="458"/>
      <c r="D163" s="458" t="str">
        <f>IFERROR(IF(AND(Projektgrundlagen!$I$24,OR('D1_A Organisation_Lstg'!O148,'D1_A Organisation_Lstg'!P148,'D1_A Organisation_Lstg'!Q148,'D1_A Organisation_Lstg'!R148,'D1_A Organisation_Lstg'!S148,'D1_A Organisation_Lstg'!T148)),"pauschal",""),"")</f>
        <v/>
      </c>
      <c r="E163" s="458"/>
      <c r="F163" s="458" t="str">
        <f>IFERROR(IF(AND(Projektgrundlagen!$I$24,OR('D1_A Organisation_Lstg'!O148,'D1_A Organisation_Lstg'!P148,'D1_A Organisation_Lstg'!Q148,'D1_A Organisation_Lstg'!R148,'D1_A Organisation_Lstg'!S148,'D1_A Organisation_Lstg'!T148)),'D1_A Organisation_Lstg'!M148,""),"")</f>
        <v/>
      </c>
      <c r="G163" s="463"/>
      <c r="H163">
        <v>144</v>
      </c>
    </row>
    <row r="164" spans="2:8" ht="14.25">
      <c r="B164" t="str">
        <f>IFERROR(IF(AND(Projektgrundlagen!$I$24,OR('D1_A Organisation_Lstg'!O149,'D1_A Organisation_Lstg'!P149,'D1_A Organisation_Lstg'!Q149,'D1_A Organisation_Lstg'!R149,'D1_A Organisation_Lstg'!S149,'D1_A Organisation_Lstg'!T149)),'D1_A Organisation_Lstg'!$H$137&amp;" "&amp;'D1_A Organisation_Lstg'!$I$137&amp;"... "&amp;'D1_A Organisation_Lstg'!I149&amp;" "&amp;'D1_A Organisation_Lstg'!I150,""),"")</f>
        <v/>
      </c>
      <c r="C164" s="458"/>
      <c r="D164" s="458" t="str">
        <f>IFERROR(IF(AND(Projektgrundlagen!$I$24,OR('D1_A Organisation_Lstg'!O149,'D1_A Organisation_Lstg'!P149,'D1_A Organisation_Lstg'!Q149,'D1_A Organisation_Lstg'!R149,'D1_A Organisation_Lstg'!S149,'D1_A Organisation_Lstg'!T149)),"pauschal",""),"")</f>
        <v/>
      </c>
      <c r="E164" s="458"/>
      <c r="F164" s="458" t="str">
        <f>IFERROR(IF(AND(Projektgrundlagen!$I$24,OR('D1_A Organisation_Lstg'!O149,'D1_A Organisation_Lstg'!P149,'D1_A Organisation_Lstg'!Q149,'D1_A Organisation_Lstg'!R149,'D1_A Organisation_Lstg'!S149,'D1_A Organisation_Lstg'!T149)),'D1_A Organisation_Lstg'!M149,""),"")</f>
        <v/>
      </c>
      <c r="G164" s="463"/>
      <c r="H164">
        <v>145</v>
      </c>
    </row>
    <row r="165" spans="2:8" ht="14.25">
      <c r="B165" t="str">
        <f>IFERROR(IF(AND(Projektgrundlagen!$I$24,OR('D1_A Organisation_Lstg'!O150,'D1_A Organisation_Lstg'!P150,'D1_A Organisation_Lstg'!Q150,'D1_A Organisation_Lstg'!R150,'D1_A Organisation_Lstg'!S150,'D1_A Organisation_Lstg'!T150)),'D1_A Organisation_Lstg'!$H$137&amp;" "&amp;'D1_A Organisation_Lstg'!$I$137&amp;"... "&amp;'D1_A Organisation_Lstg'!I150&amp;" "&amp;'D1_A Organisation_Lstg'!I151,""),"")</f>
        <v/>
      </c>
      <c r="C165" s="458"/>
      <c r="D165" s="458" t="str">
        <f>IFERROR(IF(AND(Projektgrundlagen!$I$24,OR('D1_A Organisation_Lstg'!O150,'D1_A Organisation_Lstg'!P150,'D1_A Organisation_Lstg'!Q150,'D1_A Organisation_Lstg'!R150,'D1_A Organisation_Lstg'!S150,'D1_A Organisation_Lstg'!T150)),"pauschal",""),"")</f>
        <v/>
      </c>
      <c r="E165" s="458"/>
      <c r="F165" s="458" t="str">
        <f>IFERROR(IF(AND(Projektgrundlagen!$I$24,OR('D1_A Organisation_Lstg'!O150,'D1_A Organisation_Lstg'!P150,'D1_A Organisation_Lstg'!Q150,'D1_A Organisation_Lstg'!R150,'D1_A Organisation_Lstg'!S150,'D1_A Organisation_Lstg'!T150)),'D1_A Organisation_Lstg'!M150,""),"")</f>
        <v/>
      </c>
      <c r="G165" s="463"/>
      <c r="H165">
        <v>146</v>
      </c>
    </row>
    <row r="166" spans="2:8" ht="14.25">
      <c r="B166" t="str">
        <f>IFERROR(IF(AND(Projektgrundlagen!$I$24,OR('D1_A Organisation_Lstg'!O151,'D1_A Organisation_Lstg'!P151,'D1_A Organisation_Lstg'!Q151,'D1_A Organisation_Lstg'!R151,'D1_A Organisation_Lstg'!S151,'D1_A Organisation_Lstg'!T151)),'D1_A Organisation_Lstg'!$H$151&amp;" "&amp;'D1_A Organisation_Lstg'!$I$151&amp;"... "&amp;'D1_A Organisation_Lstg'!I151&amp;" "&amp;'D1_A Organisation_Lstg'!I152,""),"")</f>
        <v/>
      </c>
      <c r="C166" s="458"/>
      <c r="D166" s="458" t="str">
        <f>IFERROR(IF(AND(Projektgrundlagen!$I$24,OR('D1_A Organisation_Lstg'!O151,'D1_A Organisation_Lstg'!P151,'D1_A Organisation_Lstg'!Q151,'D1_A Organisation_Lstg'!R151,'D1_A Organisation_Lstg'!S151,'D1_A Organisation_Lstg'!T151)),"pauschal",""),"")</f>
        <v/>
      </c>
      <c r="E166" s="458"/>
      <c r="F166" s="458" t="str">
        <f>IFERROR(IF(AND(Projektgrundlagen!$I$24,OR('D1_A Organisation_Lstg'!O151,'D1_A Organisation_Lstg'!P151,'D1_A Organisation_Lstg'!Q151,'D1_A Organisation_Lstg'!R151,'D1_A Organisation_Lstg'!S151,'D1_A Organisation_Lstg'!T151)),'D1_A Organisation_Lstg'!M151,""),"")</f>
        <v/>
      </c>
      <c r="G166" s="463"/>
      <c r="H166">
        <v>147</v>
      </c>
    </row>
    <row r="167" spans="2:8" ht="14.25">
      <c r="B167" t="str">
        <f>IFERROR(IF(AND(Projektgrundlagen!$I$24,OR('D1_A Organisation_Lstg'!O152,'D1_A Organisation_Lstg'!P152,'D1_A Organisation_Lstg'!Q152,'D1_A Organisation_Lstg'!R152,'D1_A Organisation_Lstg'!S152,'D1_A Organisation_Lstg'!T152)),'D1_A Organisation_Lstg'!$H$151&amp;" "&amp;'D1_A Organisation_Lstg'!$I$151&amp;"... "&amp;'D1_A Organisation_Lstg'!I152&amp;" "&amp;'D1_A Organisation_Lstg'!I153,""),"")</f>
        <v/>
      </c>
      <c r="C167" s="458"/>
      <c r="D167" s="458" t="str">
        <f>IFERROR(IF(AND(Projektgrundlagen!$I$24,OR('D1_A Organisation_Lstg'!O152,'D1_A Organisation_Lstg'!P152,'D1_A Organisation_Lstg'!Q152,'D1_A Organisation_Lstg'!R152,'D1_A Organisation_Lstg'!S152,'D1_A Organisation_Lstg'!T152)),"pauschal",""),"")</f>
        <v/>
      </c>
      <c r="E167" s="458"/>
      <c r="F167" s="458" t="str">
        <f>IFERROR(IF(AND(Projektgrundlagen!$I$24,OR('D1_A Organisation_Lstg'!O152,'D1_A Organisation_Lstg'!P152,'D1_A Organisation_Lstg'!Q152,'D1_A Organisation_Lstg'!R152,'D1_A Organisation_Lstg'!S152,'D1_A Organisation_Lstg'!T152)),'D1_A Organisation_Lstg'!M152,""),"")</f>
        <v/>
      </c>
      <c r="G167" s="463"/>
      <c r="H167">
        <v>148</v>
      </c>
    </row>
    <row r="168" spans="2:8" ht="14.25">
      <c r="B168" t="str">
        <f>IFERROR(IF(AND(Projektgrundlagen!$I$24,OR('D1_A Organisation_Lstg'!O153,'D1_A Organisation_Lstg'!P153,'D1_A Organisation_Lstg'!Q153,'D1_A Organisation_Lstg'!R153,'D1_A Organisation_Lstg'!S153,'D1_A Organisation_Lstg'!T153)),'D1_A Organisation_Lstg'!$H$151&amp;" "&amp;'D1_A Organisation_Lstg'!$I$151&amp;"... "&amp;'D1_A Organisation_Lstg'!I153&amp;" "&amp;'D1_A Organisation_Lstg'!I154,""),"")</f>
        <v/>
      </c>
      <c r="C168" s="458"/>
      <c r="D168" s="458" t="str">
        <f>IFERROR(IF(AND(Projektgrundlagen!$I$24,OR('D1_A Organisation_Lstg'!O153,'D1_A Organisation_Lstg'!P153,'D1_A Organisation_Lstg'!Q153,'D1_A Organisation_Lstg'!R153,'D1_A Organisation_Lstg'!S153,'D1_A Organisation_Lstg'!T153)),"pauschal",""),"")</f>
        <v/>
      </c>
      <c r="E168" s="458"/>
      <c r="F168" s="458" t="str">
        <f>IFERROR(IF(AND(Projektgrundlagen!$I$24,OR('D1_A Organisation_Lstg'!O153,'D1_A Organisation_Lstg'!P153,'D1_A Organisation_Lstg'!Q153,'D1_A Organisation_Lstg'!R153,'D1_A Organisation_Lstg'!S153,'D1_A Organisation_Lstg'!T153)),'D1_A Organisation_Lstg'!M153,""),"")</f>
        <v/>
      </c>
      <c r="G168" s="463"/>
      <c r="H168">
        <v>149</v>
      </c>
    </row>
    <row r="169" spans="2:8" ht="14.25">
      <c r="B169" t="str">
        <f>IFERROR(IF(AND(Projektgrundlagen!$I$24,OR('D1_A Organisation_Lstg'!O154,'D1_A Organisation_Lstg'!P154,'D1_A Organisation_Lstg'!Q154,'D1_A Organisation_Lstg'!R154,'D1_A Organisation_Lstg'!S154,'D1_A Organisation_Lstg'!T154)),'D1_A Organisation_Lstg'!$H$151&amp;" "&amp;'D1_A Organisation_Lstg'!$I$151&amp;"... "&amp;'D1_A Organisation_Lstg'!I154&amp;" "&amp;'D1_A Organisation_Lstg'!I155,""),"")</f>
        <v/>
      </c>
      <c r="C169" s="458"/>
      <c r="D169" s="458" t="str">
        <f>IFERROR(IF(AND(Projektgrundlagen!$I$24,OR('D1_A Organisation_Lstg'!O154,'D1_A Organisation_Lstg'!P154,'D1_A Organisation_Lstg'!Q154,'D1_A Organisation_Lstg'!R154,'D1_A Organisation_Lstg'!S154,'D1_A Organisation_Lstg'!T154)),"pauschal",""),"")</f>
        <v/>
      </c>
      <c r="E169" s="458"/>
      <c r="F169" s="458" t="str">
        <f>IFERROR(IF(AND(Projektgrundlagen!$I$24,OR('D1_A Organisation_Lstg'!O154,'D1_A Organisation_Lstg'!P154,'D1_A Organisation_Lstg'!Q154,'D1_A Organisation_Lstg'!R154,'D1_A Organisation_Lstg'!S154,'D1_A Organisation_Lstg'!T154)),'D1_A Organisation_Lstg'!M154,""),"")</f>
        <v/>
      </c>
      <c r="G169" s="463"/>
      <c r="H169">
        <v>150</v>
      </c>
    </row>
    <row r="170" spans="2:8" ht="14.25">
      <c r="B170" t="str">
        <f>IFERROR(IF(AND(Projektgrundlagen!$I$24,OR('D1_A Organisation_Lstg'!O155,'D1_A Organisation_Lstg'!P155,'D1_A Organisation_Lstg'!Q155,'D1_A Organisation_Lstg'!R155,'D1_A Organisation_Lstg'!S155,'D1_A Organisation_Lstg'!T155)),'D1_A Organisation_Lstg'!$H$151&amp;" "&amp;'D1_A Organisation_Lstg'!$I$151&amp;"... "&amp;'D1_A Organisation_Lstg'!I155&amp;" "&amp;'D1_A Organisation_Lstg'!I156,""),"")</f>
        <v/>
      </c>
      <c r="C170" s="458"/>
      <c r="D170" s="458" t="str">
        <f>IFERROR(IF(AND(Projektgrundlagen!$I$24,OR('D1_A Organisation_Lstg'!O155,'D1_A Organisation_Lstg'!P155,'D1_A Organisation_Lstg'!Q155,'D1_A Organisation_Lstg'!R155,'D1_A Organisation_Lstg'!S155,'D1_A Organisation_Lstg'!T155)),"pauschal",""),"")</f>
        <v/>
      </c>
      <c r="E170" s="458"/>
      <c r="F170" s="458" t="str">
        <f>IFERROR(IF(AND(Projektgrundlagen!$I$24,OR('D1_A Organisation_Lstg'!O155,'D1_A Organisation_Lstg'!P155,'D1_A Organisation_Lstg'!Q155,'D1_A Organisation_Lstg'!R155,'D1_A Organisation_Lstg'!S155,'D1_A Organisation_Lstg'!T155)),'D1_A Organisation_Lstg'!M155,""),"")</f>
        <v/>
      </c>
      <c r="G170" s="463"/>
      <c r="H170">
        <v>151</v>
      </c>
    </row>
    <row r="171" spans="2:8" ht="14.25">
      <c r="B171" t="str">
        <f>IFERROR(IF(AND(Projektgrundlagen!$I$24,OR('D1_A Organisation_Lstg'!O156,'D1_A Organisation_Lstg'!P156,'D1_A Organisation_Lstg'!Q156,'D1_A Organisation_Lstg'!R156,'D1_A Organisation_Lstg'!S156,'D1_A Organisation_Lstg'!T156)),'D1_A Organisation_Lstg'!$H$151&amp;" "&amp;'D1_A Organisation_Lstg'!$I$151&amp;"... "&amp;'D1_A Organisation_Lstg'!I156&amp;" "&amp;'D1_A Organisation_Lstg'!I157,""),"")</f>
        <v/>
      </c>
      <c r="C171" s="458"/>
      <c r="D171" s="458" t="str">
        <f>IFERROR(IF(AND(Projektgrundlagen!$I$24,OR('D1_A Organisation_Lstg'!O156,'D1_A Organisation_Lstg'!P156,'D1_A Organisation_Lstg'!Q156,'D1_A Organisation_Lstg'!R156,'D1_A Organisation_Lstg'!S156,'D1_A Organisation_Lstg'!T156)),"pauschal",""),"")</f>
        <v/>
      </c>
      <c r="E171" s="458"/>
      <c r="F171" s="458" t="str">
        <f>IFERROR(IF(AND(Projektgrundlagen!$I$24,OR('D1_A Organisation_Lstg'!O156,'D1_A Organisation_Lstg'!P156,'D1_A Organisation_Lstg'!Q156,'D1_A Organisation_Lstg'!R156,'D1_A Organisation_Lstg'!S156,'D1_A Organisation_Lstg'!T156)),'D1_A Organisation_Lstg'!M156,""),"")</f>
        <v/>
      </c>
      <c r="G171" s="463"/>
      <c r="H171">
        <v>152</v>
      </c>
    </row>
    <row r="172" spans="2:8" ht="14.25">
      <c r="B172" t="str">
        <f>IFERROR(IF(AND(Projektgrundlagen!$I$24,OR('D1_A Organisation_Lstg'!O157,'D1_A Organisation_Lstg'!P157,'D1_A Organisation_Lstg'!Q157,'D1_A Organisation_Lstg'!R157,'D1_A Organisation_Lstg'!S157,'D1_A Organisation_Lstg'!T157)),'D1_A Organisation_Lstg'!$H$151&amp;" "&amp;'D1_A Organisation_Lstg'!$I$151&amp;"... "&amp;'D1_A Organisation_Lstg'!I157&amp;" "&amp;'D1_A Organisation_Lstg'!I158,""),"")</f>
        <v/>
      </c>
      <c r="C172" s="458"/>
      <c r="D172" s="458" t="str">
        <f>IFERROR(IF(AND(Projektgrundlagen!$I$24,OR('D1_A Organisation_Lstg'!O157,'D1_A Organisation_Lstg'!P157,'D1_A Organisation_Lstg'!Q157,'D1_A Organisation_Lstg'!R157,'D1_A Organisation_Lstg'!S157,'D1_A Organisation_Lstg'!T157)),"pauschal",""),"")</f>
        <v/>
      </c>
      <c r="E172" s="458"/>
      <c r="F172" s="458" t="str">
        <f>IFERROR(IF(AND(Projektgrundlagen!$I$24,OR('D1_A Organisation_Lstg'!O157,'D1_A Organisation_Lstg'!P157,'D1_A Organisation_Lstg'!Q157,'D1_A Organisation_Lstg'!R157,'D1_A Organisation_Lstg'!S157,'D1_A Organisation_Lstg'!T157)),'D1_A Organisation_Lstg'!M157,""),"")</f>
        <v/>
      </c>
      <c r="G172" s="463"/>
      <c r="H172">
        <v>153</v>
      </c>
    </row>
    <row r="173" spans="2:8" ht="14.25">
      <c r="B173" t="str">
        <f>IFERROR(IF(AND(Projektgrundlagen!$I$24,OR('D1_A Organisation_Lstg'!O158,'D1_A Organisation_Lstg'!P158,'D1_A Organisation_Lstg'!Q158,'D1_A Organisation_Lstg'!R158,'D1_A Organisation_Lstg'!S158,'D1_A Organisation_Lstg'!T158)),'D1_A Organisation_Lstg'!$H$151&amp;" "&amp;'D1_A Organisation_Lstg'!$I$151&amp;"... "&amp;'D1_A Organisation_Lstg'!I158&amp;" "&amp;'D1_A Organisation_Lstg'!I159,""),"")</f>
        <v/>
      </c>
      <c r="C173" s="458"/>
      <c r="D173" s="458" t="str">
        <f>IFERROR(IF(AND(Projektgrundlagen!$I$24,OR('D1_A Organisation_Lstg'!O158,'D1_A Organisation_Lstg'!P158,'D1_A Organisation_Lstg'!Q158,'D1_A Organisation_Lstg'!R158,'D1_A Organisation_Lstg'!S158,'D1_A Organisation_Lstg'!T158)),"pauschal",""),"")</f>
        <v/>
      </c>
      <c r="E173" s="458"/>
      <c r="F173" s="458" t="str">
        <f>IFERROR(IF(AND(Projektgrundlagen!$I$24,OR('D1_A Organisation_Lstg'!O158,'D1_A Organisation_Lstg'!P158,'D1_A Organisation_Lstg'!Q158,'D1_A Organisation_Lstg'!R158,'D1_A Organisation_Lstg'!S158,'D1_A Organisation_Lstg'!T158)),'D1_A Organisation_Lstg'!M158,""),"")</f>
        <v/>
      </c>
      <c r="G173" s="463"/>
      <c r="H173">
        <v>154</v>
      </c>
    </row>
    <row r="174" spans="2:8" ht="14.25">
      <c r="B174" t="str">
        <f>IFERROR(IF(AND(Projektgrundlagen!$I$24,OR('D1_A Organisation_Lstg'!O159,'D1_A Organisation_Lstg'!P159,'D1_A Organisation_Lstg'!Q159,'D1_A Organisation_Lstg'!R159,'D1_A Organisation_Lstg'!S159,'D1_A Organisation_Lstg'!T159)),'D1_A Organisation_Lstg'!$H$151&amp;" "&amp;'D1_A Organisation_Lstg'!$I$151&amp;"... "&amp;'D1_A Organisation_Lstg'!I159&amp;" "&amp;'D1_A Organisation_Lstg'!I160,""),"")</f>
        <v/>
      </c>
      <c r="C174" s="458"/>
      <c r="D174" s="458" t="str">
        <f>IFERROR(IF(AND(Projektgrundlagen!$I$24,OR('D1_A Organisation_Lstg'!O159,'D1_A Organisation_Lstg'!P159,'D1_A Organisation_Lstg'!Q159,'D1_A Organisation_Lstg'!R159,'D1_A Organisation_Lstg'!S159,'D1_A Organisation_Lstg'!T159)),"pauschal",""),"")</f>
        <v/>
      </c>
      <c r="E174" s="458"/>
      <c r="F174" s="458" t="str">
        <f>IFERROR(IF(AND(Projektgrundlagen!$I$24,OR('D1_A Organisation_Lstg'!O159,'D1_A Organisation_Lstg'!P159,'D1_A Organisation_Lstg'!Q159,'D1_A Organisation_Lstg'!R159,'D1_A Organisation_Lstg'!S159,'D1_A Organisation_Lstg'!T159)),'D1_A Organisation_Lstg'!M159,""),"")</f>
        <v/>
      </c>
      <c r="G174" s="463"/>
      <c r="H174">
        <v>155</v>
      </c>
    </row>
    <row r="175" spans="2:8" ht="14.25">
      <c r="B175" t="str">
        <f>IFERROR(IF(AND(Projektgrundlagen!$I$24,OR('D1_A Organisation_Lstg'!O160,'D1_A Organisation_Lstg'!P160,'D1_A Organisation_Lstg'!Q160,'D1_A Organisation_Lstg'!R160,'D1_A Organisation_Lstg'!S160,'D1_A Organisation_Lstg'!T160)),'D1_A Organisation_Lstg'!$H$151&amp;" "&amp;'D1_A Organisation_Lstg'!$I$151&amp;"... "&amp;'D1_A Organisation_Lstg'!I160&amp;" "&amp;'D1_A Organisation_Lstg'!I161,""),"")</f>
        <v/>
      </c>
      <c r="C175" s="458"/>
      <c r="D175" s="458" t="str">
        <f>IFERROR(IF(AND(Projektgrundlagen!$I$24,OR('D1_A Organisation_Lstg'!O160,'D1_A Organisation_Lstg'!P160,'D1_A Organisation_Lstg'!Q160,'D1_A Organisation_Lstg'!R160,'D1_A Organisation_Lstg'!S160,'D1_A Organisation_Lstg'!T160)),"pauschal",""),"")</f>
        <v/>
      </c>
      <c r="E175" s="458"/>
      <c r="F175" s="458" t="str">
        <f>IFERROR(IF(AND(Projektgrundlagen!$I$24,OR('D1_A Organisation_Lstg'!O160,'D1_A Organisation_Lstg'!P160,'D1_A Organisation_Lstg'!Q160,'D1_A Organisation_Lstg'!R160,'D1_A Organisation_Lstg'!S160,'D1_A Organisation_Lstg'!T160)),'D1_A Organisation_Lstg'!M160,""),"")</f>
        <v/>
      </c>
      <c r="G175" s="463"/>
      <c r="H175">
        <v>156</v>
      </c>
    </row>
    <row r="176" spans="2:8" ht="14.25">
      <c r="B176" t="str">
        <f>IFERROR(IF(AND(Projektgrundlagen!$I$24,OR('D1_A Organisation_Lstg'!O161,'D1_A Organisation_Lstg'!P161,'D1_A Organisation_Lstg'!Q161,'D1_A Organisation_Lstg'!R161,'D1_A Organisation_Lstg'!S161,'D1_A Organisation_Lstg'!T161)),'D1_A Organisation_Lstg'!$H$151&amp;" "&amp;'D1_A Organisation_Lstg'!$I$151&amp;"... "&amp;'D1_A Organisation_Lstg'!I161&amp;" "&amp;'D1_A Organisation_Lstg'!I162,""),"")</f>
        <v/>
      </c>
      <c r="C176" s="458"/>
      <c r="D176" s="458" t="str">
        <f>IFERROR(IF(AND(Projektgrundlagen!$I$24,OR('D1_A Organisation_Lstg'!O161,'D1_A Organisation_Lstg'!P161,'D1_A Organisation_Lstg'!Q161,'D1_A Organisation_Lstg'!R161,'D1_A Organisation_Lstg'!S161,'D1_A Organisation_Lstg'!T161)),"pauschal",""),"")</f>
        <v/>
      </c>
      <c r="E176" s="458"/>
      <c r="F176" s="458" t="str">
        <f>IFERROR(IF(AND(Projektgrundlagen!$I$24,OR('D1_A Organisation_Lstg'!O161,'D1_A Organisation_Lstg'!P161,'D1_A Organisation_Lstg'!Q161,'D1_A Organisation_Lstg'!R161,'D1_A Organisation_Lstg'!S161,'D1_A Organisation_Lstg'!T161)),'D1_A Organisation_Lstg'!M161,""),"")</f>
        <v/>
      </c>
      <c r="G176" s="463"/>
      <c r="H176">
        <v>157</v>
      </c>
    </row>
    <row r="177" spans="2:8" ht="14.25">
      <c r="B177" t="str">
        <f>IFERROR(IF(AND(Projektgrundlagen!$I$24,OR('D1_A Organisation_Lstg'!O162,'D1_A Organisation_Lstg'!P162,'D1_A Organisation_Lstg'!Q162,'D1_A Organisation_Lstg'!R162,'D1_A Organisation_Lstg'!S162,'D1_A Organisation_Lstg'!T162)),'D1_A Organisation_Lstg'!$H$151&amp;" "&amp;'D1_A Organisation_Lstg'!$I$151&amp;"... "&amp;'D1_A Organisation_Lstg'!I162&amp;" "&amp;'D1_A Organisation_Lstg'!I163,""),"")</f>
        <v/>
      </c>
      <c r="C177" s="458"/>
      <c r="D177" s="458" t="str">
        <f>IFERROR(IF(AND(Projektgrundlagen!$I$24,OR('D1_A Organisation_Lstg'!O162,'D1_A Organisation_Lstg'!P162,'D1_A Organisation_Lstg'!Q162,'D1_A Organisation_Lstg'!R162,'D1_A Organisation_Lstg'!S162,'D1_A Organisation_Lstg'!T162)),"pauschal",""),"")</f>
        <v/>
      </c>
      <c r="E177" s="458"/>
      <c r="F177" s="458" t="str">
        <f>IFERROR(IF(AND(Projektgrundlagen!$I$24,OR('D1_A Organisation_Lstg'!O162,'D1_A Organisation_Lstg'!P162,'D1_A Organisation_Lstg'!Q162,'D1_A Organisation_Lstg'!R162,'D1_A Organisation_Lstg'!S162,'D1_A Organisation_Lstg'!T162)),'D1_A Organisation_Lstg'!M162,""),"")</f>
        <v/>
      </c>
      <c r="G177" s="463"/>
      <c r="H177">
        <v>158</v>
      </c>
    </row>
    <row r="178" spans="2:8" ht="14.25">
      <c r="B178" t="str">
        <f>IFERROR(IF(AND(Projektgrundlagen!$I$24,OR('D1_A Organisation_Lstg'!O163,'D1_A Organisation_Lstg'!P163,'D1_A Organisation_Lstg'!Q163,'D1_A Organisation_Lstg'!R163,'D1_A Organisation_Lstg'!S163,'D1_A Organisation_Lstg'!T163)),'D1_A Organisation_Lstg'!$H$151&amp;" "&amp;'D1_A Organisation_Lstg'!$I$151&amp;"... "&amp;'D1_A Organisation_Lstg'!I163&amp;" "&amp;'D1_A Organisation_Lstg'!I164,""),"")</f>
        <v/>
      </c>
      <c r="C178" s="458"/>
      <c r="D178" s="458" t="str">
        <f>IFERROR(IF(AND(Projektgrundlagen!$I$24,OR('D1_A Organisation_Lstg'!O163,'D1_A Organisation_Lstg'!P163,'D1_A Organisation_Lstg'!Q163,'D1_A Organisation_Lstg'!R163,'D1_A Organisation_Lstg'!S163,'D1_A Organisation_Lstg'!T163)),"pauschal",""),"")</f>
        <v/>
      </c>
      <c r="E178" s="458"/>
      <c r="F178" s="458" t="str">
        <f>IFERROR(IF(AND(Projektgrundlagen!$I$24,OR('D1_A Organisation_Lstg'!O163,'D1_A Organisation_Lstg'!P163,'D1_A Organisation_Lstg'!Q163,'D1_A Organisation_Lstg'!R163,'D1_A Organisation_Lstg'!S163,'D1_A Organisation_Lstg'!T163)),'D1_A Organisation_Lstg'!M163,""),"")</f>
        <v/>
      </c>
      <c r="G178" s="463"/>
      <c r="H178">
        <v>159</v>
      </c>
    </row>
    <row r="179" spans="2:8" ht="14.25">
      <c r="B179" t="str">
        <f>IFERROR(IF(AND(Projektgrundlagen!$I$24,OR('D1_A Organisation_Lstg'!O164,'D1_A Organisation_Lstg'!P164,'D1_A Organisation_Lstg'!Q164,'D1_A Organisation_Lstg'!R164,'D1_A Organisation_Lstg'!S164,'D1_A Organisation_Lstg'!T164)),'D1_A Organisation_Lstg'!$H$151&amp;" "&amp;'D1_A Organisation_Lstg'!$I$151&amp;"... "&amp;'D1_A Organisation_Lstg'!I164&amp;" "&amp;'D1_A Organisation_Lstg'!I165,""),"")</f>
        <v/>
      </c>
      <c r="C179" s="458"/>
      <c r="D179" s="458" t="str">
        <f>IFERROR(IF(AND(Projektgrundlagen!$I$24,OR('D1_A Organisation_Lstg'!O164,'D1_A Organisation_Lstg'!P164,'D1_A Organisation_Lstg'!Q164,'D1_A Organisation_Lstg'!R164,'D1_A Organisation_Lstg'!S164,'D1_A Organisation_Lstg'!T164)),"pauschal",""),"")</f>
        <v/>
      </c>
      <c r="E179" s="458"/>
      <c r="F179" s="458" t="str">
        <f>IFERROR(IF(AND(Projektgrundlagen!$I$24,OR('D1_A Organisation_Lstg'!O164,'D1_A Organisation_Lstg'!P164,'D1_A Organisation_Lstg'!Q164,'D1_A Organisation_Lstg'!R164,'D1_A Organisation_Lstg'!S164,'D1_A Organisation_Lstg'!T164)),'D1_A Organisation_Lstg'!M164,""),"")</f>
        <v/>
      </c>
      <c r="G179" s="463"/>
      <c r="H179">
        <v>160</v>
      </c>
    </row>
    <row r="180" spans="2:8" ht="14.25">
      <c r="B180" t="str">
        <f>IFERROR(IF(AND(Projektgrundlagen!$I$24,OR('D1_A Organisation_Lstg'!O165,'D1_A Organisation_Lstg'!P165,'D1_A Organisation_Lstg'!Q165,'D1_A Organisation_Lstg'!R165,'D1_A Organisation_Lstg'!S165,'D1_A Organisation_Lstg'!T165)),'D1_A Organisation_Lstg'!$H$165&amp;" "&amp;'D1_A Organisation_Lstg'!$I$165&amp;"... "&amp;'D1_A Organisation_Lstg'!I165&amp;" "&amp;'D1_A Organisation_Lstg'!I166,""),"")</f>
        <v/>
      </c>
      <c r="C180" s="458"/>
      <c r="D180" s="458" t="str">
        <f>IFERROR(IF(AND(Projektgrundlagen!$I$24,OR('D1_A Organisation_Lstg'!O165,'D1_A Organisation_Lstg'!P165,'D1_A Organisation_Lstg'!Q165,'D1_A Organisation_Lstg'!R165,'D1_A Organisation_Lstg'!S165,'D1_A Organisation_Lstg'!T165)),"pauschal",""),"")</f>
        <v/>
      </c>
      <c r="E180" s="458"/>
      <c r="F180" s="458" t="str">
        <f>IFERROR(IF(AND(Projektgrundlagen!$I$24,OR('D1_A Organisation_Lstg'!O165,'D1_A Organisation_Lstg'!P165,'D1_A Organisation_Lstg'!Q165,'D1_A Organisation_Lstg'!R165,'D1_A Organisation_Lstg'!S165,'D1_A Organisation_Lstg'!T165)),'D1_A Organisation_Lstg'!M165,""),"")</f>
        <v/>
      </c>
      <c r="G180" s="463"/>
      <c r="H180">
        <v>161</v>
      </c>
    </row>
    <row r="181" spans="2:8" ht="14.25">
      <c r="B181" t="str">
        <f>IFERROR(IF(AND(Projektgrundlagen!$I$24,OR('D1_A Organisation_Lstg'!O166,'D1_A Organisation_Lstg'!P166,'D1_A Organisation_Lstg'!Q166,'D1_A Organisation_Lstg'!R166,'D1_A Organisation_Lstg'!S166,'D1_A Organisation_Lstg'!T166)),'D1_A Organisation_Lstg'!$H$165&amp;" "&amp;'D1_A Organisation_Lstg'!$I$165&amp;"... "&amp;'D1_A Organisation_Lstg'!I166&amp;" "&amp;'D1_A Organisation_Lstg'!I167,""),"")</f>
        <v/>
      </c>
      <c r="C181" s="458"/>
      <c r="D181" s="458" t="str">
        <f>IFERROR(IF(AND(Projektgrundlagen!$I$24,OR('D1_A Organisation_Lstg'!O166,'D1_A Organisation_Lstg'!P166,'D1_A Organisation_Lstg'!Q166,'D1_A Organisation_Lstg'!R166,'D1_A Organisation_Lstg'!S166,'D1_A Organisation_Lstg'!T166)),"pauschal",""),"")</f>
        <v/>
      </c>
      <c r="E181" s="458"/>
      <c r="F181" s="458" t="str">
        <f>IFERROR(IF(AND(Projektgrundlagen!$I$24,OR('D1_A Organisation_Lstg'!O166,'D1_A Organisation_Lstg'!P166,'D1_A Organisation_Lstg'!Q166,'D1_A Organisation_Lstg'!R166,'D1_A Organisation_Lstg'!S166,'D1_A Organisation_Lstg'!T166)),'D1_A Organisation_Lstg'!M166,""),"")</f>
        <v/>
      </c>
      <c r="G181" s="463"/>
      <c r="H181">
        <v>162</v>
      </c>
    </row>
    <row r="182" spans="2:8" ht="14.25">
      <c r="B182" t="str">
        <f>IFERROR(IF(AND(Projektgrundlagen!$I$24,OR('D1_A Organisation_Lstg'!O167,'D1_A Organisation_Lstg'!P167,'D1_A Organisation_Lstg'!Q167,'D1_A Organisation_Lstg'!R167,'D1_A Organisation_Lstg'!S167,'D1_A Organisation_Lstg'!T167)),'D1_A Organisation_Lstg'!$H$165&amp;" "&amp;'D1_A Organisation_Lstg'!$I$165&amp;"... "&amp;'D1_A Organisation_Lstg'!I167&amp;" "&amp;'D1_A Organisation_Lstg'!I168,""),"")</f>
        <v/>
      </c>
      <c r="C182" s="458"/>
      <c r="D182" s="458" t="str">
        <f>IFERROR(IF(AND(Projektgrundlagen!$I$24,OR('D1_A Organisation_Lstg'!O167,'D1_A Organisation_Lstg'!P167,'D1_A Organisation_Lstg'!Q167,'D1_A Organisation_Lstg'!R167,'D1_A Organisation_Lstg'!S167,'D1_A Organisation_Lstg'!T167)),"pauschal",""),"")</f>
        <v/>
      </c>
      <c r="E182" s="458"/>
      <c r="F182" s="458" t="str">
        <f>IFERROR(IF(AND(Projektgrundlagen!$I$24,OR('D1_A Organisation_Lstg'!O167,'D1_A Organisation_Lstg'!P167,'D1_A Organisation_Lstg'!Q167,'D1_A Organisation_Lstg'!R167,'D1_A Organisation_Lstg'!S167,'D1_A Organisation_Lstg'!T167)),'D1_A Organisation_Lstg'!M167,""),"")</f>
        <v/>
      </c>
      <c r="G182" s="463"/>
      <c r="H182">
        <v>163</v>
      </c>
    </row>
    <row r="183" spans="2:8" ht="14.25">
      <c r="B183" t="str">
        <f>IFERROR(IF(AND(Projektgrundlagen!$I$24,OR('D1_A Organisation_Lstg'!O168,'D1_A Organisation_Lstg'!P168,'D1_A Organisation_Lstg'!Q168,'D1_A Organisation_Lstg'!R168,'D1_A Organisation_Lstg'!S168,'D1_A Organisation_Lstg'!T168)),'D1_A Organisation_Lstg'!$H$165&amp;" "&amp;'D1_A Organisation_Lstg'!$I$165&amp;"... "&amp;'D1_A Organisation_Lstg'!I168&amp;" "&amp;'D1_A Organisation_Lstg'!I169,""),"")</f>
        <v/>
      </c>
      <c r="C183" s="458"/>
      <c r="D183" s="458" t="str">
        <f>IFERROR(IF(AND(Projektgrundlagen!$I$24,OR('D1_A Organisation_Lstg'!O168,'D1_A Organisation_Lstg'!P168,'D1_A Organisation_Lstg'!Q168,'D1_A Organisation_Lstg'!R168,'D1_A Organisation_Lstg'!S168,'D1_A Organisation_Lstg'!T168)),"pauschal",""),"")</f>
        <v/>
      </c>
      <c r="E183" s="458"/>
      <c r="F183" s="458" t="str">
        <f>IFERROR(IF(AND(Projektgrundlagen!$I$24,OR('D1_A Organisation_Lstg'!O168,'D1_A Organisation_Lstg'!P168,'D1_A Organisation_Lstg'!Q168,'D1_A Organisation_Lstg'!R168,'D1_A Organisation_Lstg'!S168,'D1_A Organisation_Lstg'!T168)),'D1_A Organisation_Lstg'!M168,""),"")</f>
        <v/>
      </c>
      <c r="G183" s="463"/>
      <c r="H183">
        <v>164</v>
      </c>
    </row>
    <row r="184" spans="2:8" ht="14.25">
      <c r="B184" t="str">
        <f>IFERROR(IF(AND(Projektgrundlagen!$I$24,OR('D1_A Organisation_Lstg'!O169,'D1_A Organisation_Lstg'!P169,'D1_A Organisation_Lstg'!Q169,'D1_A Organisation_Lstg'!R169,'D1_A Organisation_Lstg'!S169,'D1_A Organisation_Lstg'!T169)),'D1_A Organisation_Lstg'!$H$165&amp;" "&amp;'D1_A Organisation_Lstg'!$I$165&amp;"... "&amp;'D1_A Organisation_Lstg'!I169&amp;" "&amp;'D1_A Organisation_Lstg'!I170,""),"")</f>
        <v/>
      </c>
      <c r="C184" s="458"/>
      <c r="D184" s="458" t="str">
        <f>IFERROR(IF(AND(Projektgrundlagen!$I$24,OR('D1_A Organisation_Lstg'!O169,'D1_A Organisation_Lstg'!P169,'D1_A Organisation_Lstg'!Q169,'D1_A Organisation_Lstg'!R169,'D1_A Organisation_Lstg'!S169,'D1_A Organisation_Lstg'!T169)),"pauschal",""),"")</f>
        <v/>
      </c>
      <c r="E184" s="458"/>
      <c r="F184" s="458" t="str">
        <f>IFERROR(IF(AND(Projektgrundlagen!$I$24,OR('D1_A Organisation_Lstg'!O169,'D1_A Organisation_Lstg'!P169,'D1_A Organisation_Lstg'!Q169,'D1_A Organisation_Lstg'!R169,'D1_A Organisation_Lstg'!S169,'D1_A Organisation_Lstg'!T169)),'D1_A Organisation_Lstg'!M169,""),"")</f>
        <v/>
      </c>
      <c r="G184" s="463"/>
      <c r="H184">
        <v>165</v>
      </c>
    </row>
    <row r="185" spans="2:8" ht="14.25">
      <c r="B185" t="str">
        <f>IFERROR(IF(AND(Projektgrundlagen!$I$24,OR('D1_A Organisation_Lstg'!O170,'D1_A Organisation_Lstg'!P170,'D1_A Organisation_Lstg'!Q170,'D1_A Organisation_Lstg'!R170,'D1_A Organisation_Lstg'!S170,'D1_A Organisation_Lstg'!T170)),'D1_A Organisation_Lstg'!$H$165&amp;" "&amp;'D1_A Organisation_Lstg'!$I$165&amp;"... "&amp;'D1_A Organisation_Lstg'!I170&amp;" "&amp;'D1_A Organisation_Lstg'!I171,""),"")</f>
        <v/>
      </c>
      <c r="C185" s="458"/>
      <c r="D185" s="458" t="str">
        <f>IFERROR(IF(AND(Projektgrundlagen!$I$24,OR('D1_A Organisation_Lstg'!O170,'D1_A Organisation_Lstg'!P170,'D1_A Organisation_Lstg'!Q170,'D1_A Organisation_Lstg'!R170,'D1_A Organisation_Lstg'!S170,'D1_A Organisation_Lstg'!T170)),"pauschal",""),"")</f>
        <v/>
      </c>
      <c r="E185" s="458"/>
      <c r="F185" s="458" t="str">
        <f>IFERROR(IF(AND(Projektgrundlagen!$I$24,OR('D1_A Organisation_Lstg'!O170,'D1_A Organisation_Lstg'!P170,'D1_A Organisation_Lstg'!Q170,'D1_A Organisation_Lstg'!R170,'D1_A Organisation_Lstg'!S170,'D1_A Organisation_Lstg'!T170)),'D1_A Organisation_Lstg'!M170,""),"")</f>
        <v/>
      </c>
      <c r="G185" s="463"/>
      <c r="H185">
        <v>166</v>
      </c>
    </row>
    <row r="186" spans="2:8" ht="14.25">
      <c r="B186" t="str">
        <f>IFERROR(IF(AND(Projektgrundlagen!$I$24,OR('D1_A Organisation_Lstg'!O171,'D1_A Organisation_Lstg'!P171,'D1_A Organisation_Lstg'!Q171,'D1_A Organisation_Lstg'!R171,'D1_A Organisation_Lstg'!S171,'D1_A Organisation_Lstg'!T171)),'D1_A Organisation_Lstg'!$H$165&amp;" "&amp;'D1_A Organisation_Lstg'!$I$165&amp;"... "&amp;'D1_A Organisation_Lstg'!I171&amp;" "&amp;'D1_A Organisation_Lstg'!I172,""),"")</f>
        <v/>
      </c>
      <c r="C186" s="458"/>
      <c r="D186" s="458" t="str">
        <f>IFERROR(IF(AND(Projektgrundlagen!$I$24,OR('D1_A Organisation_Lstg'!O171,'D1_A Organisation_Lstg'!P171,'D1_A Organisation_Lstg'!Q171,'D1_A Organisation_Lstg'!R171,'D1_A Organisation_Lstg'!S171,'D1_A Organisation_Lstg'!T171)),"pauschal",""),"")</f>
        <v/>
      </c>
      <c r="E186" s="458"/>
      <c r="F186" s="458" t="str">
        <f>IFERROR(IF(AND(Projektgrundlagen!$I$24,OR('D1_A Organisation_Lstg'!O171,'D1_A Organisation_Lstg'!P171,'D1_A Organisation_Lstg'!Q171,'D1_A Organisation_Lstg'!R171,'D1_A Organisation_Lstg'!S171,'D1_A Organisation_Lstg'!T171)),'D1_A Organisation_Lstg'!M171,""),"")</f>
        <v/>
      </c>
      <c r="G186" s="463"/>
      <c r="H186">
        <v>167</v>
      </c>
    </row>
    <row r="187" spans="2:8" ht="14.25">
      <c r="B187" t="str">
        <f>IFERROR(IF(AND(Projektgrundlagen!$I$24,OR('D1_A Organisation_Lstg'!O172,'D1_A Organisation_Lstg'!P172,'D1_A Organisation_Lstg'!Q172,'D1_A Organisation_Lstg'!R172,'D1_A Organisation_Lstg'!S172,'D1_A Organisation_Lstg'!T172)),'D1_A Organisation_Lstg'!$H$165&amp;" "&amp;'D1_A Organisation_Lstg'!$I$165&amp;"... "&amp;'D1_A Organisation_Lstg'!I172&amp;" "&amp;'D1_A Organisation_Lstg'!I173,""),"")</f>
        <v/>
      </c>
      <c r="C187" s="458"/>
      <c r="D187" s="458" t="str">
        <f>IFERROR(IF(AND(Projektgrundlagen!$I$24,OR('D1_A Organisation_Lstg'!O172,'D1_A Organisation_Lstg'!P172,'D1_A Organisation_Lstg'!Q172,'D1_A Organisation_Lstg'!R172,'D1_A Organisation_Lstg'!S172,'D1_A Organisation_Lstg'!T172)),"pauschal",""),"")</f>
        <v/>
      </c>
      <c r="E187" s="458"/>
      <c r="F187" s="458" t="str">
        <f>IFERROR(IF(AND(Projektgrundlagen!$I$24,OR('D1_A Organisation_Lstg'!O172,'D1_A Organisation_Lstg'!P172,'D1_A Organisation_Lstg'!Q172,'D1_A Organisation_Lstg'!R172,'D1_A Organisation_Lstg'!S172,'D1_A Organisation_Lstg'!T172)),'D1_A Organisation_Lstg'!M172,""),"")</f>
        <v/>
      </c>
      <c r="G187" s="463"/>
      <c r="H187">
        <v>168</v>
      </c>
    </row>
    <row r="188" spans="2:8" ht="14.25">
      <c r="B188" t="str">
        <f>IFERROR(IF(AND(Projektgrundlagen!$I$24,OR('D1_A Organisation_Lstg'!O173,'D1_A Organisation_Lstg'!P173,'D1_A Organisation_Lstg'!Q173,'D1_A Organisation_Lstg'!R173,'D1_A Organisation_Lstg'!S173,'D1_A Organisation_Lstg'!T173)),'D1_A Organisation_Lstg'!$H$165&amp;" "&amp;'D1_A Organisation_Lstg'!$I$165&amp;"... "&amp;'D1_A Organisation_Lstg'!I173&amp;" "&amp;'D1_A Organisation_Lstg'!I174,""),"")</f>
        <v/>
      </c>
      <c r="C188" s="458"/>
      <c r="D188" s="458" t="str">
        <f>IFERROR(IF(AND(Projektgrundlagen!$I$24,OR('D1_A Organisation_Lstg'!O173,'D1_A Organisation_Lstg'!P173,'D1_A Organisation_Lstg'!Q173,'D1_A Organisation_Lstg'!R173,'D1_A Organisation_Lstg'!S173,'D1_A Organisation_Lstg'!T173)),"pauschal",""),"")</f>
        <v/>
      </c>
      <c r="E188" s="458"/>
      <c r="F188" s="458" t="str">
        <f>IFERROR(IF(AND(Projektgrundlagen!$I$24,OR('D1_A Organisation_Lstg'!O173,'D1_A Organisation_Lstg'!P173,'D1_A Organisation_Lstg'!Q173,'D1_A Organisation_Lstg'!R173,'D1_A Organisation_Lstg'!S173,'D1_A Organisation_Lstg'!T173)),'D1_A Organisation_Lstg'!M173,""),"")</f>
        <v/>
      </c>
      <c r="G188" s="463"/>
      <c r="H188">
        <v>169</v>
      </c>
    </row>
    <row r="189" spans="2:8" ht="14.25">
      <c r="B189" t="str">
        <f>IFERROR(IF(AND(Projektgrundlagen!$I$24,OR('D1_A Organisation_Lstg'!O174,'D1_A Organisation_Lstg'!P174,'D1_A Organisation_Lstg'!Q174,'D1_A Organisation_Lstg'!R174,'D1_A Organisation_Lstg'!S174,'D1_A Organisation_Lstg'!T174)),'D1_A Organisation_Lstg'!$H$165&amp;" "&amp;'D1_A Organisation_Lstg'!$I$165&amp;"... "&amp;'D1_A Organisation_Lstg'!I174&amp;" "&amp;'D1_A Organisation_Lstg'!I175,""),"")</f>
        <v/>
      </c>
      <c r="C189" s="458"/>
      <c r="D189" s="458" t="str">
        <f>IFERROR(IF(AND(Projektgrundlagen!$I$24,OR('D1_A Organisation_Lstg'!O174,'D1_A Organisation_Lstg'!P174,'D1_A Organisation_Lstg'!Q174,'D1_A Organisation_Lstg'!R174,'D1_A Organisation_Lstg'!S174,'D1_A Organisation_Lstg'!T174)),"pauschal",""),"")</f>
        <v/>
      </c>
      <c r="E189" s="458"/>
      <c r="F189" s="458" t="str">
        <f>IFERROR(IF(AND(Projektgrundlagen!$I$24,OR('D1_A Organisation_Lstg'!O174,'D1_A Organisation_Lstg'!P174,'D1_A Organisation_Lstg'!Q174,'D1_A Organisation_Lstg'!R174,'D1_A Organisation_Lstg'!S174,'D1_A Organisation_Lstg'!T174)),'D1_A Organisation_Lstg'!M174,""),"")</f>
        <v/>
      </c>
      <c r="G189" s="463"/>
      <c r="H189">
        <v>170</v>
      </c>
    </row>
    <row r="190" spans="2:8" ht="14.25">
      <c r="B190" t="str">
        <f>IFERROR(IF(AND(Projektgrundlagen!$I$24,OR('D1_A Organisation_Lstg'!O175,'D1_A Organisation_Lstg'!P175,'D1_A Organisation_Lstg'!Q175,'D1_A Organisation_Lstg'!R175,'D1_A Organisation_Lstg'!S175,'D1_A Organisation_Lstg'!T175)),'D1_A Organisation_Lstg'!$H$165&amp;" "&amp;'D1_A Organisation_Lstg'!$I$165&amp;"... "&amp;'D1_A Organisation_Lstg'!I175&amp;" "&amp;'D1_A Organisation_Lstg'!I176,""),"")</f>
        <v/>
      </c>
      <c r="C190" s="458"/>
      <c r="D190" s="458" t="str">
        <f>IFERROR(IF(AND(Projektgrundlagen!$I$24,OR('D1_A Organisation_Lstg'!O175,'D1_A Organisation_Lstg'!P175,'D1_A Organisation_Lstg'!Q175,'D1_A Organisation_Lstg'!R175,'D1_A Organisation_Lstg'!S175,'D1_A Organisation_Lstg'!T175)),"pauschal",""),"")</f>
        <v/>
      </c>
      <c r="E190" s="458"/>
      <c r="F190" s="458" t="str">
        <f>IFERROR(IF(AND(Projektgrundlagen!$I$24,OR('D1_A Organisation_Lstg'!O175,'D1_A Organisation_Lstg'!P175,'D1_A Organisation_Lstg'!Q175,'D1_A Organisation_Lstg'!R175,'D1_A Organisation_Lstg'!S175,'D1_A Organisation_Lstg'!T175)),'D1_A Organisation_Lstg'!M175,""),"")</f>
        <v/>
      </c>
      <c r="G190" s="463"/>
      <c r="H190">
        <v>171</v>
      </c>
    </row>
    <row r="191" spans="2:8" ht="14.25">
      <c r="B191" t="str">
        <f>IFERROR(IF(AND(Projektgrundlagen!$I$24,OR('D1_A Organisation_Lstg'!O176,'D1_A Organisation_Lstg'!P176,'D1_A Organisation_Lstg'!Q176,'D1_A Organisation_Lstg'!R176,'D1_A Organisation_Lstg'!S176,'D1_A Organisation_Lstg'!T176)),'D1_A Organisation_Lstg'!$H$165&amp;" "&amp;'D1_A Organisation_Lstg'!$I$165&amp;"... "&amp;'D1_A Organisation_Lstg'!I176&amp;" "&amp;'D1_A Organisation_Lstg'!I177,""),"")</f>
        <v/>
      </c>
      <c r="C191" s="458"/>
      <c r="D191" s="458" t="str">
        <f>IFERROR(IF(AND(Projektgrundlagen!$I$24,OR('D1_A Organisation_Lstg'!O176,'D1_A Organisation_Lstg'!P176,'D1_A Organisation_Lstg'!Q176,'D1_A Organisation_Lstg'!R176,'D1_A Organisation_Lstg'!S176,'D1_A Organisation_Lstg'!T176)),"pauschal",""),"")</f>
        <v/>
      </c>
      <c r="E191" s="458"/>
      <c r="F191" s="458" t="str">
        <f>IFERROR(IF(AND(Projektgrundlagen!$I$24,OR('D1_A Organisation_Lstg'!O176,'D1_A Organisation_Lstg'!P176,'D1_A Organisation_Lstg'!Q176,'D1_A Organisation_Lstg'!R176,'D1_A Organisation_Lstg'!S176,'D1_A Organisation_Lstg'!T176)),'D1_A Organisation_Lstg'!M176,""),"")</f>
        <v/>
      </c>
      <c r="G191" s="463"/>
      <c r="H191">
        <v>172</v>
      </c>
    </row>
    <row r="192" spans="2:8" ht="14.25">
      <c r="B192" t="str">
        <f>IFERROR(IF(AND(Projektgrundlagen!$I$24,OR('D1_A Organisation_Lstg'!O177,'D1_A Organisation_Lstg'!P177,'D1_A Organisation_Lstg'!Q177,'D1_A Organisation_Lstg'!R177,'D1_A Organisation_Lstg'!S177,'D1_A Organisation_Lstg'!T177)),'D1_A Organisation_Lstg'!$H$165&amp;" "&amp;'D1_A Organisation_Lstg'!$I$165&amp;"... "&amp;'D1_A Organisation_Lstg'!I177&amp;" "&amp;'D1_A Organisation_Lstg'!I178,""),"")</f>
        <v/>
      </c>
      <c r="C192" s="458"/>
      <c r="D192" s="458" t="str">
        <f>IFERROR(IF(AND(Projektgrundlagen!$I$24,OR('D1_A Organisation_Lstg'!O177,'D1_A Organisation_Lstg'!P177,'D1_A Organisation_Lstg'!Q177,'D1_A Organisation_Lstg'!R177,'D1_A Organisation_Lstg'!S177,'D1_A Organisation_Lstg'!T177)),"pauschal",""),"")</f>
        <v/>
      </c>
      <c r="E192" s="458"/>
      <c r="F192" s="458" t="str">
        <f>IFERROR(IF(AND(Projektgrundlagen!$I$24,OR('D1_A Organisation_Lstg'!O177,'D1_A Organisation_Lstg'!P177,'D1_A Organisation_Lstg'!Q177,'D1_A Organisation_Lstg'!R177,'D1_A Organisation_Lstg'!S177,'D1_A Organisation_Lstg'!T177)),'D1_A Organisation_Lstg'!M177,""),"")</f>
        <v/>
      </c>
      <c r="G192" s="463"/>
      <c r="H192">
        <v>173</v>
      </c>
    </row>
    <row r="193" spans="2:8" ht="14.25">
      <c r="B193" t="str">
        <f>IFERROR(IF(AND(Projektgrundlagen!$I$24,OR('D1_A Organisation_Lstg'!O178,'D1_A Organisation_Lstg'!P178,'D1_A Organisation_Lstg'!Q178,'D1_A Organisation_Lstg'!R178,'D1_A Organisation_Lstg'!S178,'D1_A Organisation_Lstg'!T178)),'D1_A Organisation_Lstg'!$H$165&amp;" "&amp;'D1_A Organisation_Lstg'!$I$165&amp;"... "&amp;'D1_A Organisation_Lstg'!I178&amp;" "&amp;'D1_A Organisation_Lstg'!I179,""),"")</f>
        <v/>
      </c>
      <c r="C193" s="458"/>
      <c r="D193" s="458" t="str">
        <f>IFERROR(IF(AND(Projektgrundlagen!$I$24,OR('D1_A Organisation_Lstg'!O178,'D1_A Organisation_Lstg'!P178,'D1_A Organisation_Lstg'!Q178,'D1_A Organisation_Lstg'!R178,'D1_A Organisation_Lstg'!S178,'D1_A Organisation_Lstg'!T178)),"pauschal",""),"")</f>
        <v/>
      </c>
      <c r="E193" s="458"/>
      <c r="F193" s="458" t="str">
        <f>IFERROR(IF(AND(Projektgrundlagen!$I$24,OR('D1_A Organisation_Lstg'!O178,'D1_A Organisation_Lstg'!P178,'D1_A Organisation_Lstg'!Q178,'D1_A Organisation_Lstg'!R178,'D1_A Organisation_Lstg'!S178,'D1_A Organisation_Lstg'!T178)),'D1_A Organisation_Lstg'!M178,""),"")</f>
        <v/>
      </c>
      <c r="G193" s="463"/>
      <c r="H193">
        <v>174</v>
      </c>
    </row>
    <row r="194" spans="2:8" ht="14.25">
      <c r="B194" t="str">
        <f>IFERROR(IF(AND(Projektgrundlagen!$I$24,OR('D1_A Organisation_Lstg'!O179,'D1_A Organisation_Lstg'!P179,'D1_A Organisation_Lstg'!Q179,'D1_A Organisation_Lstg'!R179,'D1_A Organisation_Lstg'!S179,'D1_A Organisation_Lstg'!T179)),'D1_A Organisation_Lstg'!$H$179&amp;" "&amp;'D1_A Organisation_Lstg'!$I$179&amp;"... "&amp;'D1_A Organisation_Lstg'!I179&amp;" "&amp;'D1_A Organisation_Lstg'!I180,""),"")</f>
        <v/>
      </c>
      <c r="C194" s="458"/>
      <c r="D194" s="458" t="str">
        <f>IFERROR(IF(AND(Projektgrundlagen!$I$24,OR('D1_A Organisation_Lstg'!O179,'D1_A Organisation_Lstg'!P179,'D1_A Organisation_Lstg'!Q179,'D1_A Organisation_Lstg'!R179,'D1_A Organisation_Lstg'!S179,'D1_A Organisation_Lstg'!T179)),"pauschal",""),"")</f>
        <v/>
      </c>
      <c r="E194" s="458"/>
      <c r="F194" s="458" t="str">
        <f>IFERROR(IF(AND(Projektgrundlagen!$I$24,OR('D1_A Organisation_Lstg'!O179,'D1_A Organisation_Lstg'!P179,'D1_A Organisation_Lstg'!Q179,'D1_A Organisation_Lstg'!R179,'D1_A Organisation_Lstg'!S179,'D1_A Organisation_Lstg'!T179)),'D1_A Organisation_Lstg'!M179,""),"")</f>
        <v/>
      </c>
      <c r="G194" s="463"/>
      <c r="H194">
        <v>175</v>
      </c>
    </row>
    <row r="195" spans="2:8" ht="14.25">
      <c r="B195" t="str">
        <f>IFERROR(IF(AND(Projektgrundlagen!$I$24,OR('D1_A Organisation_Lstg'!O180,'D1_A Organisation_Lstg'!P180,'D1_A Organisation_Lstg'!Q180,'D1_A Organisation_Lstg'!R180,'D1_A Organisation_Lstg'!S180,'D1_A Organisation_Lstg'!T180)),'D1_A Organisation_Lstg'!$H$179&amp;" "&amp;'D1_A Organisation_Lstg'!$I$179&amp;"... "&amp;'D1_A Organisation_Lstg'!I180&amp;" "&amp;'D1_A Organisation_Lstg'!I181,""),"")</f>
        <v/>
      </c>
      <c r="C195" s="458"/>
      <c r="D195" s="458" t="str">
        <f>IFERROR(IF(AND(Projektgrundlagen!$I$24,OR('D1_A Organisation_Lstg'!O180,'D1_A Organisation_Lstg'!P180,'D1_A Organisation_Lstg'!Q180,'D1_A Organisation_Lstg'!R180,'D1_A Organisation_Lstg'!S180,'D1_A Organisation_Lstg'!T180)),"pauschal",""),"")</f>
        <v/>
      </c>
      <c r="E195" s="458"/>
      <c r="F195" s="458" t="str">
        <f>IFERROR(IF(AND(Projektgrundlagen!$I$24,OR('D1_A Organisation_Lstg'!O180,'D1_A Organisation_Lstg'!P180,'D1_A Organisation_Lstg'!Q180,'D1_A Organisation_Lstg'!R180,'D1_A Organisation_Lstg'!S180,'D1_A Organisation_Lstg'!T180)),'D1_A Organisation_Lstg'!M180,""),"")</f>
        <v/>
      </c>
      <c r="G195" s="463"/>
      <c r="H195">
        <v>176</v>
      </c>
    </row>
    <row r="196" spans="2:8" ht="14.25">
      <c r="B196" t="str">
        <f>IFERROR(IF(AND(Projektgrundlagen!$I$24,OR('D1_A Organisation_Lstg'!O181,'D1_A Organisation_Lstg'!P181,'D1_A Organisation_Lstg'!Q181,'D1_A Organisation_Lstg'!R181,'D1_A Organisation_Lstg'!S181,'D1_A Organisation_Lstg'!T181)),'D1_A Organisation_Lstg'!$H$179&amp;" "&amp;'D1_A Organisation_Lstg'!$I$179&amp;"... "&amp;'D1_A Organisation_Lstg'!I181&amp;" "&amp;'D1_A Organisation_Lstg'!I182,""),"")</f>
        <v/>
      </c>
      <c r="C196" s="458"/>
      <c r="D196" s="458" t="str">
        <f>IFERROR(IF(AND(Projektgrundlagen!$I$24,OR('D1_A Organisation_Lstg'!O181,'D1_A Organisation_Lstg'!P181,'D1_A Organisation_Lstg'!Q181,'D1_A Organisation_Lstg'!R181,'D1_A Organisation_Lstg'!S181,'D1_A Organisation_Lstg'!T181)),"pauschal",""),"")</f>
        <v/>
      </c>
      <c r="E196" s="458"/>
      <c r="F196" s="458" t="str">
        <f>IFERROR(IF(AND(Projektgrundlagen!$I$24,OR('D1_A Organisation_Lstg'!O181,'D1_A Organisation_Lstg'!P181,'D1_A Organisation_Lstg'!Q181,'D1_A Organisation_Lstg'!R181,'D1_A Organisation_Lstg'!S181,'D1_A Organisation_Lstg'!T181)),'D1_A Organisation_Lstg'!M181,""),"")</f>
        <v/>
      </c>
      <c r="G196" s="463"/>
      <c r="H196">
        <v>177</v>
      </c>
    </row>
    <row r="197" spans="2:8" ht="14.25">
      <c r="B197" t="str">
        <f>IFERROR(IF(AND(Projektgrundlagen!$I$24,OR('D1_A Organisation_Lstg'!O182,'D1_A Organisation_Lstg'!P182,'D1_A Organisation_Lstg'!Q182,'D1_A Organisation_Lstg'!R182,'D1_A Organisation_Lstg'!S182,'D1_A Organisation_Lstg'!T182)),'D1_A Organisation_Lstg'!$H$179&amp;" "&amp;'D1_A Organisation_Lstg'!$I$179&amp;"... "&amp;'D1_A Organisation_Lstg'!I182&amp;" "&amp;'D1_A Organisation_Lstg'!I183,""),"")</f>
        <v/>
      </c>
      <c r="C197" s="458"/>
      <c r="D197" s="458" t="str">
        <f>IFERROR(IF(AND(Projektgrundlagen!$I$24,OR('D1_A Organisation_Lstg'!O182,'D1_A Organisation_Lstg'!P182,'D1_A Organisation_Lstg'!Q182,'D1_A Organisation_Lstg'!R182,'D1_A Organisation_Lstg'!S182,'D1_A Organisation_Lstg'!T182)),"pauschal",""),"")</f>
        <v/>
      </c>
      <c r="E197" s="458"/>
      <c r="F197" s="458" t="str">
        <f>IFERROR(IF(AND(Projektgrundlagen!$I$24,OR('D1_A Organisation_Lstg'!O182,'D1_A Organisation_Lstg'!P182,'D1_A Organisation_Lstg'!Q182,'D1_A Organisation_Lstg'!R182,'D1_A Organisation_Lstg'!S182,'D1_A Organisation_Lstg'!T182)),'D1_A Organisation_Lstg'!M182,""),"")</f>
        <v/>
      </c>
      <c r="G197" s="463"/>
      <c r="H197">
        <v>178</v>
      </c>
    </row>
    <row r="198" spans="2:8" ht="14.25">
      <c r="B198" t="str">
        <f>IFERROR(IF(AND(Projektgrundlagen!$I$24,OR('D1_A Organisation_Lstg'!O183,'D1_A Organisation_Lstg'!P183,'D1_A Organisation_Lstg'!Q183,'D1_A Organisation_Lstg'!R183,'D1_A Organisation_Lstg'!S183,'D1_A Organisation_Lstg'!T183)),'D1_A Organisation_Lstg'!$H$179&amp;" "&amp;'D1_A Organisation_Lstg'!$I$179&amp;"... "&amp;'D1_A Organisation_Lstg'!I183&amp;" "&amp;'D1_A Organisation_Lstg'!I184,""),"")</f>
        <v/>
      </c>
      <c r="C198" s="458"/>
      <c r="D198" s="458" t="str">
        <f>IFERROR(IF(AND(Projektgrundlagen!$I$24,OR('D1_A Organisation_Lstg'!O183,'D1_A Organisation_Lstg'!P183,'D1_A Organisation_Lstg'!Q183,'D1_A Organisation_Lstg'!R183,'D1_A Organisation_Lstg'!S183,'D1_A Organisation_Lstg'!T183)),"pauschal",""),"")</f>
        <v/>
      </c>
      <c r="E198" s="458"/>
      <c r="F198" s="458" t="str">
        <f>IFERROR(IF(AND(Projektgrundlagen!$I$24,OR('D1_A Organisation_Lstg'!O183,'D1_A Organisation_Lstg'!P183,'D1_A Organisation_Lstg'!Q183,'D1_A Organisation_Lstg'!R183,'D1_A Organisation_Lstg'!S183,'D1_A Organisation_Lstg'!T183)),'D1_A Organisation_Lstg'!M183,""),"")</f>
        <v/>
      </c>
      <c r="G198" s="463"/>
      <c r="H198">
        <v>179</v>
      </c>
    </row>
    <row r="199" spans="2:8" ht="14.25">
      <c r="B199" t="str">
        <f>IFERROR(IF(AND(Projektgrundlagen!$I$24,OR('D1_A Organisation_Lstg'!O184,'D1_A Organisation_Lstg'!P184,'D1_A Organisation_Lstg'!Q184,'D1_A Organisation_Lstg'!R184,'D1_A Organisation_Lstg'!S184,'D1_A Organisation_Lstg'!T184)),'D1_A Organisation_Lstg'!$H$179&amp;" "&amp;'D1_A Organisation_Lstg'!$I$179&amp;"... "&amp;'D1_A Organisation_Lstg'!I184&amp;" "&amp;'D1_A Organisation_Lstg'!I185,""),"")</f>
        <v/>
      </c>
      <c r="C199" s="458"/>
      <c r="D199" s="458" t="str">
        <f>IFERROR(IF(AND(Projektgrundlagen!$I$24,OR('D1_A Organisation_Lstg'!O184,'D1_A Organisation_Lstg'!P184,'D1_A Organisation_Lstg'!Q184,'D1_A Organisation_Lstg'!R184,'D1_A Organisation_Lstg'!S184,'D1_A Organisation_Lstg'!T184)),"pauschal",""),"")</f>
        <v/>
      </c>
      <c r="E199" s="458"/>
      <c r="F199" s="458" t="str">
        <f>IFERROR(IF(AND(Projektgrundlagen!$I$24,OR('D1_A Organisation_Lstg'!O184,'D1_A Organisation_Lstg'!P184,'D1_A Organisation_Lstg'!Q184,'D1_A Organisation_Lstg'!R184,'D1_A Organisation_Lstg'!S184,'D1_A Organisation_Lstg'!T184)),'D1_A Organisation_Lstg'!M184,""),"")</f>
        <v/>
      </c>
      <c r="G199" s="463"/>
      <c r="H199">
        <v>180</v>
      </c>
    </row>
    <row r="200" spans="2:8" ht="14.25">
      <c r="B200" t="str">
        <f>IFERROR(IF(AND(Projektgrundlagen!$I$24,OR('D1_A Organisation_Lstg'!O185,'D1_A Organisation_Lstg'!P185,'D1_A Organisation_Lstg'!Q185,'D1_A Organisation_Lstg'!R185,'D1_A Organisation_Lstg'!S185,'D1_A Organisation_Lstg'!T185)),'D1_A Organisation_Lstg'!$H$179&amp;" "&amp;'D1_A Organisation_Lstg'!$I$179&amp;"... "&amp;'D1_A Organisation_Lstg'!I185&amp;" "&amp;'D1_A Organisation_Lstg'!I186,""),"")</f>
        <v/>
      </c>
      <c r="C200" s="458"/>
      <c r="D200" s="458" t="str">
        <f>IFERROR(IF(AND(Projektgrundlagen!$I$24,OR('D1_A Organisation_Lstg'!O185,'D1_A Organisation_Lstg'!P185,'D1_A Organisation_Lstg'!Q185,'D1_A Organisation_Lstg'!R185,'D1_A Organisation_Lstg'!S185,'D1_A Organisation_Lstg'!T185)),"pauschal",""),"")</f>
        <v/>
      </c>
      <c r="E200" s="458"/>
      <c r="F200" s="458" t="str">
        <f>IFERROR(IF(AND(Projektgrundlagen!$I$24,OR('D1_A Organisation_Lstg'!O185,'D1_A Organisation_Lstg'!P185,'D1_A Organisation_Lstg'!Q185,'D1_A Organisation_Lstg'!R185,'D1_A Organisation_Lstg'!S185,'D1_A Organisation_Lstg'!T185)),'D1_A Organisation_Lstg'!M185,""),"")</f>
        <v/>
      </c>
      <c r="G200" s="463"/>
      <c r="H200">
        <v>181</v>
      </c>
    </row>
    <row r="201" spans="2:8" ht="14.25">
      <c r="B201" t="str">
        <f>IFERROR(IF(AND(Projektgrundlagen!$I$24,OR('D1_A Organisation_Lstg'!O186,'D1_A Organisation_Lstg'!P186,'D1_A Organisation_Lstg'!Q186,'D1_A Organisation_Lstg'!R186,'D1_A Organisation_Lstg'!S186,'D1_A Organisation_Lstg'!T186)),'D1_A Organisation_Lstg'!$H$179&amp;" "&amp;'D1_A Organisation_Lstg'!$I$179&amp;"... "&amp;'D1_A Organisation_Lstg'!I186&amp;" "&amp;'D1_A Organisation_Lstg'!I187,""),"")</f>
        <v/>
      </c>
      <c r="C201" s="458"/>
      <c r="D201" s="458" t="str">
        <f>IFERROR(IF(AND(Projektgrundlagen!$I$24,OR('D1_A Organisation_Lstg'!O186,'D1_A Organisation_Lstg'!P186,'D1_A Organisation_Lstg'!Q186,'D1_A Organisation_Lstg'!R186,'D1_A Organisation_Lstg'!S186,'D1_A Organisation_Lstg'!T186)),"pauschal",""),"")</f>
        <v/>
      </c>
      <c r="E201" s="458"/>
      <c r="F201" s="458" t="str">
        <f>IFERROR(IF(AND(Projektgrundlagen!$I$24,OR('D1_A Organisation_Lstg'!O186,'D1_A Organisation_Lstg'!P186,'D1_A Organisation_Lstg'!Q186,'D1_A Organisation_Lstg'!R186,'D1_A Organisation_Lstg'!S186,'D1_A Organisation_Lstg'!T186)),'D1_A Organisation_Lstg'!M186,""),"")</f>
        <v/>
      </c>
      <c r="G201" s="463"/>
      <c r="H201">
        <v>182</v>
      </c>
    </row>
    <row r="202" spans="2:8" ht="14.25">
      <c r="B202" t="str">
        <f>IFERROR(IF(AND(Projektgrundlagen!$I$24,OR('D1_A Organisation_Lstg'!O187,'D1_A Organisation_Lstg'!P187,'D1_A Organisation_Lstg'!Q187,'D1_A Organisation_Lstg'!R187,'D1_A Organisation_Lstg'!S187,'D1_A Organisation_Lstg'!T187)),'D1_A Organisation_Lstg'!$H$179&amp;" "&amp;'D1_A Organisation_Lstg'!$I$179&amp;"... "&amp;'D1_A Organisation_Lstg'!I187&amp;" "&amp;'D1_A Organisation_Lstg'!I188,""),"")</f>
        <v/>
      </c>
      <c r="C202" s="458"/>
      <c r="D202" s="458" t="str">
        <f>IFERROR(IF(AND(Projektgrundlagen!$I$24,OR('D1_A Organisation_Lstg'!O187,'D1_A Organisation_Lstg'!P187,'D1_A Organisation_Lstg'!Q187,'D1_A Organisation_Lstg'!R187,'D1_A Organisation_Lstg'!S187,'D1_A Organisation_Lstg'!T187)),"pauschal",""),"")</f>
        <v/>
      </c>
      <c r="E202" s="458"/>
      <c r="F202" s="458" t="str">
        <f>IFERROR(IF(AND(Projektgrundlagen!$I$24,OR('D1_A Organisation_Lstg'!O187,'D1_A Organisation_Lstg'!P187,'D1_A Organisation_Lstg'!Q187,'D1_A Organisation_Lstg'!R187,'D1_A Organisation_Lstg'!S187,'D1_A Organisation_Lstg'!T187)),'D1_A Organisation_Lstg'!M187,""),"")</f>
        <v/>
      </c>
      <c r="G202" s="463"/>
      <c r="H202">
        <v>183</v>
      </c>
    </row>
    <row r="203" spans="2:8" ht="14.25">
      <c r="B203" t="str">
        <f>IFERROR(IF(AND(Projektgrundlagen!$I$24,OR('D1_A Organisation_Lstg'!O188,'D1_A Organisation_Lstg'!P188,'D1_A Organisation_Lstg'!Q188,'D1_A Organisation_Lstg'!R188,'D1_A Organisation_Lstg'!S188,'D1_A Organisation_Lstg'!T188)),'D1_A Organisation_Lstg'!$H$179&amp;" "&amp;'D1_A Organisation_Lstg'!$I$179&amp;"... "&amp;'D1_A Organisation_Lstg'!I188&amp;" "&amp;'D1_A Organisation_Lstg'!I189,""),"")</f>
        <v/>
      </c>
      <c r="C203" s="458"/>
      <c r="D203" s="458" t="str">
        <f>IFERROR(IF(AND(Projektgrundlagen!$I$24,OR('D1_A Organisation_Lstg'!O188,'D1_A Organisation_Lstg'!P188,'D1_A Organisation_Lstg'!Q188,'D1_A Organisation_Lstg'!R188,'D1_A Organisation_Lstg'!S188,'D1_A Organisation_Lstg'!T188)),"pauschal",""),"")</f>
        <v/>
      </c>
      <c r="E203" s="458"/>
      <c r="F203" s="458" t="str">
        <f>IFERROR(IF(AND(Projektgrundlagen!$I$24,OR('D1_A Organisation_Lstg'!O188,'D1_A Organisation_Lstg'!P188,'D1_A Organisation_Lstg'!Q188,'D1_A Organisation_Lstg'!R188,'D1_A Organisation_Lstg'!S188,'D1_A Organisation_Lstg'!T188)),'D1_A Organisation_Lstg'!M188,""),"")</f>
        <v/>
      </c>
      <c r="G203" s="463"/>
      <c r="H203">
        <v>184</v>
      </c>
    </row>
    <row r="204" spans="2:8" ht="14.25">
      <c r="B204" t="str">
        <f>IFERROR(IF(AND(Projektgrundlagen!$I$24,OR('D1_A Organisation_Lstg'!O189,'D1_A Organisation_Lstg'!P189,'D1_A Organisation_Lstg'!Q189,'D1_A Organisation_Lstg'!R189,'D1_A Organisation_Lstg'!S189,'D1_A Organisation_Lstg'!T189)),'D1_A Organisation_Lstg'!$H$179&amp;" "&amp;'D1_A Organisation_Lstg'!$I$179&amp;"... "&amp;'D1_A Organisation_Lstg'!I189&amp;" "&amp;'D1_A Organisation_Lstg'!I190,""),"")</f>
        <v xml:space="preserve">11 Stakeholdermanagement gem. AHO, Heft Nr. 19, Kap. 3... Mitwirken bei der Betreuung von Nachbarn während der Bauphase </v>
      </c>
      <c r="C204" s="458"/>
      <c r="D204" s="458" t="str">
        <f>IFERROR(IF(AND(Projektgrundlagen!$I$24,OR('D1_A Organisation_Lstg'!O189,'D1_A Organisation_Lstg'!P189,'D1_A Organisation_Lstg'!Q189,'D1_A Organisation_Lstg'!R189,'D1_A Organisation_Lstg'!S189,'D1_A Organisation_Lstg'!T189)),"pauschal",""),"")</f>
        <v>pauschal</v>
      </c>
      <c r="E204" s="458"/>
      <c r="F204" s="458">
        <f>IFERROR(IF(AND(Projektgrundlagen!$I$24,OR('D1_A Organisation_Lstg'!O189,'D1_A Organisation_Lstg'!P189,'D1_A Organisation_Lstg'!Q189,'D1_A Organisation_Lstg'!R189,'D1_A Organisation_Lstg'!S189,'D1_A Organisation_Lstg'!T189)),'D1_A Organisation_Lstg'!M189,""),"")</f>
        <v>0</v>
      </c>
      <c r="G204" s="463"/>
      <c r="H204">
        <v>185</v>
      </c>
    </row>
    <row r="205" spans="2:8" ht="14.25">
      <c r="B205" t="str">
        <f>IFERROR(IF(AND(Projektgrundlagen!$I$24,OR('D1_A Organisation_Lstg'!O190,'D1_A Organisation_Lstg'!P190,'D1_A Organisation_Lstg'!Q190,'D1_A Organisation_Lstg'!R190,'D1_A Organisation_Lstg'!S190,'D1_A Organisation_Lstg'!T190)),'D1_A Organisation_Lstg'!$H$179&amp;" "&amp;'D1_A Organisation_Lstg'!$I$179&amp;"... "&amp;'D1_A Organisation_Lstg'!I190&amp;" "&amp;'D1_A Organisation_Lstg'!I191,""),"")</f>
        <v/>
      </c>
      <c r="C205" s="458"/>
      <c r="D205" s="458" t="str">
        <f>IFERROR(IF(AND(Projektgrundlagen!$I$24,OR('D1_A Organisation_Lstg'!O190,'D1_A Organisation_Lstg'!P190,'D1_A Organisation_Lstg'!Q190,'D1_A Organisation_Lstg'!R190,'D1_A Organisation_Lstg'!S190,'D1_A Organisation_Lstg'!T190)),"pauschal",""),"")</f>
        <v/>
      </c>
      <c r="E205" s="458"/>
      <c r="F205" s="458" t="str">
        <f>IFERROR(IF(AND(Projektgrundlagen!$I$24,OR('D1_A Organisation_Lstg'!O190,'D1_A Organisation_Lstg'!P190,'D1_A Organisation_Lstg'!Q190,'D1_A Organisation_Lstg'!R190,'D1_A Organisation_Lstg'!S190,'D1_A Organisation_Lstg'!T190)),'D1_A Organisation_Lstg'!M190,""),"")</f>
        <v/>
      </c>
      <c r="G205" s="463"/>
      <c r="H205">
        <v>186</v>
      </c>
    </row>
    <row r="206" spans="2:8" ht="14.25">
      <c r="B206" t="str">
        <f>IFERROR(IF(AND(Projektgrundlagen!$I$24,OR('D1_A Organisation_Lstg'!O191,'D1_A Organisation_Lstg'!P191,'D1_A Organisation_Lstg'!Q191,'D1_A Organisation_Lstg'!R191,'D1_A Organisation_Lstg'!S191,'D1_A Organisation_Lstg'!T191)),'D1_A Organisation_Lstg'!$H$179&amp;" "&amp;'D1_A Organisation_Lstg'!$I$179&amp;"... "&amp;'D1_A Organisation_Lstg'!I191&amp;" "&amp;'D1_A Organisation_Lstg'!I192,""),"")</f>
        <v/>
      </c>
      <c r="C206" s="458"/>
      <c r="D206" s="458" t="str">
        <f>IFERROR(IF(AND(Projektgrundlagen!$I$24,OR('D1_A Organisation_Lstg'!O191,'D1_A Organisation_Lstg'!P191,'D1_A Organisation_Lstg'!Q191,'D1_A Organisation_Lstg'!R191,'D1_A Organisation_Lstg'!S191,'D1_A Organisation_Lstg'!T191)),"pauschal",""),"")</f>
        <v/>
      </c>
      <c r="E206" s="458"/>
      <c r="F206" s="458" t="str">
        <f>IFERROR(IF(AND(Projektgrundlagen!$I$24,OR('D1_A Organisation_Lstg'!O191,'D1_A Organisation_Lstg'!P191,'D1_A Organisation_Lstg'!Q191,'D1_A Organisation_Lstg'!R191,'D1_A Organisation_Lstg'!S191,'D1_A Organisation_Lstg'!T191)),'D1_A Organisation_Lstg'!M191,""),"")</f>
        <v/>
      </c>
      <c r="G206" s="463"/>
      <c r="H206">
        <v>187</v>
      </c>
    </row>
    <row r="207" spans="2:8" ht="14.25">
      <c r="B207" t="str">
        <f>IFERROR(IF(AND(Projektgrundlagen!$I$24,OR('D1_A Organisation_Lstg'!O192,'D1_A Organisation_Lstg'!P192,'D1_A Organisation_Lstg'!Q192,'D1_A Organisation_Lstg'!R192,'D1_A Organisation_Lstg'!S192,'D1_A Organisation_Lstg'!T192)),'D1_A Organisation_Lstg'!$H$179&amp;" "&amp;'D1_A Organisation_Lstg'!$I$179&amp;"... "&amp;'D1_A Organisation_Lstg'!I192&amp;" "&amp;'D1_A Organisation_Lstg'!I193,""),"")</f>
        <v/>
      </c>
      <c r="C207" s="458"/>
      <c r="D207" s="458" t="str">
        <f>IFERROR(IF(AND(Projektgrundlagen!$I$24,OR('D1_A Organisation_Lstg'!O192,'D1_A Organisation_Lstg'!P192,'D1_A Organisation_Lstg'!Q192,'D1_A Organisation_Lstg'!R192,'D1_A Organisation_Lstg'!S192,'D1_A Organisation_Lstg'!T192)),"pauschal",""),"")</f>
        <v/>
      </c>
      <c r="E207" s="458"/>
      <c r="F207" s="458" t="str">
        <f>IFERROR(IF(AND(Projektgrundlagen!$I$24,OR('D1_A Organisation_Lstg'!O192,'D1_A Organisation_Lstg'!P192,'D1_A Organisation_Lstg'!Q192,'D1_A Organisation_Lstg'!R192,'D1_A Organisation_Lstg'!S192,'D1_A Organisation_Lstg'!T192)),'D1_A Organisation_Lstg'!M192,""),"")</f>
        <v/>
      </c>
      <c r="G207" s="463"/>
      <c r="H207">
        <v>188</v>
      </c>
    </row>
    <row r="208" spans="2:8" ht="14.25">
      <c r="B208" t="str">
        <f>IFERROR(IF(AND(Projektgrundlagen!$I$24,OR('D1_A Organisation_Lstg'!O193,'D1_A Organisation_Lstg'!P193,'D1_A Organisation_Lstg'!Q193,'D1_A Organisation_Lstg'!R193,'D1_A Organisation_Lstg'!S193,'D1_A Organisation_Lstg'!T193)),'D1_A Organisation_Lstg'!$H$193&amp;" "&amp;'D1_A Organisation_Lstg'!$I$193&amp;"... "&amp;'D1_A Organisation_Lstg'!I193&amp;" "&amp;'D1_A Organisation_Lstg'!I194,""),"")</f>
        <v/>
      </c>
      <c r="C208" s="458"/>
      <c r="D208" s="458" t="str">
        <f>IFERROR(IF(AND(Projektgrundlagen!$I$24,OR('D1_A Organisation_Lstg'!O193,'D1_A Organisation_Lstg'!P193,'D1_A Organisation_Lstg'!Q193,'D1_A Organisation_Lstg'!R193,'D1_A Organisation_Lstg'!S193,'D1_A Organisation_Lstg'!T193)),"pauschal",""),"")</f>
        <v/>
      </c>
      <c r="E208" s="458"/>
      <c r="F208" s="458" t="str">
        <f>IFERROR(IF(AND(Projektgrundlagen!$I$24,OR('D1_A Organisation_Lstg'!O193,'D1_A Organisation_Lstg'!P193,'D1_A Organisation_Lstg'!Q193,'D1_A Organisation_Lstg'!R193,'D1_A Organisation_Lstg'!S193,'D1_A Organisation_Lstg'!T193)),'D1_A Organisation_Lstg'!M193,""),"")</f>
        <v/>
      </c>
      <c r="G208" s="463"/>
      <c r="H208">
        <v>189</v>
      </c>
    </row>
    <row r="209" spans="2:8" ht="14.25">
      <c r="B209" t="str">
        <f>IFERROR(IF(AND(Projektgrundlagen!$I$24,OR('D1_A Organisation_Lstg'!O194,'D1_A Organisation_Lstg'!P194,'D1_A Organisation_Lstg'!Q194,'D1_A Organisation_Lstg'!R194,'D1_A Organisation_Lstg'!S194,'D1_A Organisation_Lstg'!T194)),'D1_A Organisation_Lstg'!$H$193&amp;" "&amp;'D1_A Organisation_Lstg'!$I$193&amp;"... "&amp;'D1_A Organisation_Lstg'!I194&amp;" "&amp;'D1_A Organisation_Lstg'!I195,""),"")</f>
        <v/>
      </c>
      <c r="C209" s="458"/>
      <c r="D209" s="458" t="str">
        <f>IFERROR(IF(AND(Projektgrundlagen!$I$24,OR('D1_A Organisation_Lstg'!O194,'D1_A Organisation_Lstg'!P194,'D1_A Organisation_Lstg'!Q194,'D1_A Organisation_Lstg'!R194,'D1_A Organisation_Lstg'!S194,'D1_A Organisation_Lstg'!T194)),"pauschal",""),"")</f>
        <v/>
      </c>
      <c r="E209" s="458"/>
      <c r="F209" s="458" t="str">
        <f>IFERROR(IF(AND(Projektgrundlagen!$I$24,OR('D1_A Organisation_Lstg'!O194,'D1_A Organisation_Lstg'!P194,'D1_A Organisation_Lstg'!Q194,'D1_A Organisation_Lstg'!R194,'D1_A Organisation_Lstg'!S194,'D1_A Organisation_Lstg'!T194)),'D1_A Organisation_Lstg'!M194,""),"")</f>
        <v/>
      </c>
      <c r="G209" s="463"/>
      <c r="H209">
        <v>190</v>
      </c>
    </row>
    <row r="210" spans="2:8" ht="14.25">
      <c r="B210" t="str">
        <f>IFERROR(IF(AND(Projektgrundlagen!$I$24,OR('D1_A Organisation_Lstg'!O195,'D1_A Organisation_Lstg'!P195,'D1_A Organisation_Lstg'!Q195,'D1_A Organisation_Lstg'!R195,'D1_A Organisation_Lstg'!S195,'D1_A Organisation_Lstg'!T195)),'D1_A Organisation_Lstg'!$H$193&amp;" "&amp;'D1_A Organisation_Lstg'!$I$193&amp;"... "&amp;'D1_A Organisation_Lstg'!I195&amp;" "&amp;'D1_A Organisation_Lstg'!I196,""),"")</f>
        <v/>
      </c>
      <c r="C210" s="458"/>
      <c r="D210" s="458" t="str">
        <f>IFERROR(IF(AND(Projektgrundlagen!$I$24,OR('D1_A Organisation_Lstg'!O195,'D1_A Organisation_Lstg'!P195,'D1_A Organisation_Lstg'!Q195,'D1_A Organisation_Lstg'!R195,'D1_A Organisation_Lstg'!S195,'D1_A Organisation_Lstg'!T195)),"pauschal",""),"")</f>
        <v/>
      </c>
      <c r="E210" s="458"/>
      <c r="F210" s="458" t="str">
        <f>IFERROR(IF(AND(Projektgrundlagen!$I$24,OR('D1_A Organisation_Lstg'!O195,'D1_A Organisation_Lstg'!P195,'D1_A Organisation_Lstg'!Q195,'D1_A Organisation_Lstg'!R195,'D1_A Organisation_Lstg'!S195,'D1_A Organisation_Lstg'!T195)),'D1_A Organisation_Lstg'!M195,""),"")</f>
        <v/>
      </c>
      <c r="G210" s="463"/>
      <c r="H210">
        <v>191</v>
      </c>
    </row>
    <row r="211" spans="2:8" ht="14.25">
      <c r="B211" t="str">
        <f>IFERROR(IF(AND(Projektgrundlagen!$I$24,OR('D1_A Organisation_Lstg'!O196,'D1_A Organisation_Lstg'!P196,'D1_A Organisation_Lstg'!Q196,'D1_A Organisation_Lstg'!R196,'D1_A Organisation_Lstg'!S196,'D1_A Organisation_Lstg'!T196)),'D1_A Organisation_Lstg'!$H$193&amp;" "&amp;'D1_A Organisation_Lstg'!$I$193&amp;"... "&amp;'D1_A Organisation_Lstg'!I196&amp;" "&amp;'D1_A Organisation_Lstg'!I197,""),"")</f>
        <v/>
      </c>
      <c r="C211" s="458"/>
      <c r="D211" s="458" t="str">
        <f>IFERROR(IF(AND(Projektgrundlagen!$I$24,OR('D1_A Organisation_Lstg'!O196,'D1_A Organisation_Lstg'!P196,'D1_A Organisation_Lstg'!Q196,'D1_A Organisation_Lstg'!R196,'D1_A Organisation_Lstg'!S196,'D1_A Organisation_Lstg'!T196)),"pauschal",""),"")</f>
        <v/>
      </c>
      <c r="E211" s="458"/>
      <c r="F211" s="458" t="str">
        <f>IFERROR(IF(AND(Projektgrundlagen!$I$24,OR('D1_A Organisation_Lstg'!O196,'D1_A Organisation_Lstg'!P196,'D1_A Organisation_Lstg'!Q196,'D1_A Organisation_Lstg'!R196,'D1_A Organisation_Lstg'!S196,'D1_A Organisation_Lstg'!T196)),'D1_A Organisation_Lstg'!M196,""),"")</f>
        <v/>
      </c>
      <c r="G211" s="463"/>
      <c r="H211">
        <v>192</v>
      </c>
    </row>
    <row r="212" spans="2:8" ht="14.25">
      <c r="B212" t="str">
        <f>IFERROR(IF(AND(Projektgrundlagen!$I$24,OR('D1_A Organisation_Lstg'!O197,'D1_A Organisation_Lstg'!P197,'D1_A Organisation_Lstg'!Q197,'D1_A Organisation_Lstg'!R197,'D1_A Organisation_Lstg'!S197,'D1_A Organisation_Lstg'!T197)),'D1_A Organisation_Lstg'!$H$193&amp;" "&amp;'D1_A Organisation_Lstg'!$I$193&amp;"... "&amp;'D1_A Organisation_Lstg'!I197&amp;" "&amp;'D1_A Organisation_Lstg'!I198,""),"")</f>
        <v/>
      </c>
      <c r="C212" s="458"/>
      <c r="D212" s="458" t="str">
        <f>IFERROR(IF(AND(Projektgrundlagen!$I$24,OR('D1_A Organisation_Lstg'!O197,'D1_A Organisation_Lstg'!P197,'D1_A Organisation_Lstg'!Q197,'D1_A Organisation_Lstg'!R197,'D1_A Organisation_Lstg'!S197,'D1_A Organisation_Lstg'!T197)),"pauschal",""),"")</f>
        <v/>
      </c>
      <c r="E212" s="458"/>
      <c r="F212" s="458" t="str">
        <f>IFERROR(IF(AND(Projektgrundlagen!$I$24,OR('D1_A Organisation_Lstg'!O197,'D1_A Organisation_Lstg'!P197,'D1_A Organisation_Lstg'!Q197,'D1_A Organisation_Lstg'!R197,'D1_A Organisation_Lstg'!S197,'D1_A Organisation_Lstg'!T197)),'D1_A Organisation_Lstg'!M197,""),"")</f>
        <v/>
      </c>
      <c r="G212" s="463"/>
      <c r="H212">
        <v>193</v>
      </c>
    </row>
    <row r="213" spans="2:8" ht="14.25">
      <c r="B213" t="str">
        <f>IFERROR(IF(AND(Projektgrundlagen!$I$24,OR('D1_A Organisation_Lstg'!O198,'D1_A Organisation_Lstg'!P198,'D1_A Organisation_Lstg'!Q198,'D1_A Organisation_Lstg'!R198,'D1_A Organisation_Lstg'!S198,'D1_A Organisation_Lstg'!T198)),'D1_A Organisation_Lstg'!$H$193&amp;" "&amp;'D1_A Organisation_Lstg'!$I$193&amp;"... "&amp;'D1_A Organisation_Lstg'!I198&amp;" "&amp;'D1_A Organisation_Lstg'!I199,""),"")</f>
        <v/>
      </c>
      <c r="C213" s="458"/>
      <c r="D213" s="458" t="str">
        <f>IFERROR(IF(AND(Projektgrundlagen!$I$24,OR('D1_A Organisation_Lstg'!O198,'D1_A Organisation_Lstg'!P198,'D1_A Organisation_Lstg'!Q198,'D1_A Organisation_Lstg'!R198,'D1_A Organisation_Lstg'!S198,'D1_A Organisation_Lstg'!T198)),"pauschal",""),"")</f>
        <v/>
      </c>
      <c r="E213" s="458"/>
      <c r="F213" s="458" t="str">
        <f>IFERROR(IF(AND(Projektgrundlagen!$I$24,OR('D1_A Organisation_Lstg'!O198,'D1_A Organisation_Lstg'!P198,'D1_A Organisation_Lstg'!Q198,'D1_A Organisation_Lstg'!R198,'D1_A Organisation_Lstg'!S198,'D1_A Organisation_Lstg'!T198)),'D1_A Organisation_Lstg'!M198,""),"")</f>
        <v/>
      </c>
      <c r="G213" s="463"/>
      <c r="H213">
        <v>194</v>
      </c>
    </row>
    <row r="214" spans="2:8" ht="14.25">
      <c r="B214" t="str">
        <f>IFERROR(IF(AND(Projektgrundlagen!$I$24,OR('D1_A Organisation_Lstg'!O199,'D1_A Organisation_Lstg'!P199,'D1_A Organisation_Lstg'!Q199,'D1_A Organisation_Lstg'!R199,'D1_A Organisation_Lstg'!S199,'D1_A Organisation_Lstg'!T199)),'D1_A Organisation_Lstg'!$H$193&amp;" "&amp;'D1_A Organisation_Lstg'!$I$193&amp;"... "&amp;'D1_A Organisation_Lstg'!I199&amp;" "&amp;'D1_A Organisation_Lstg'!I200,""),"")</f>
        <v/>
      </c>
      <c r="C214" s="458"/>
      <c r="D214" s="458" t="str">
        <f>IFERROR(IF(AND(Projektgrundlagen!$I$24,OR('D1_A Organisation_Lstg'!O199,'D1_A Organisation_Lstg'!P199,'D1_A Organisation_Lstg'!Q199,'D1_A Organisation_Lstg'!R199,'D1_A Organisation_Lstg'!S199,'D1_A Organisation_Lstg'!T199)),"pauschal",""),"")</f>
        <v/>
      </c>
      <c r="E214" s="458"/>
      <c r="F214" s="458" t="str">
        <f>IFERROR(IF(AND(Projektgrundlagen!$I$24,OR('D1_A Organisation_Lstg'!O199,'D1_A Organisation_Lstg'!P199,'D1_A Organisation_Lstg'!Q199,'D1_A Organisation_Lstg'!R199,'D1_A Organisation_Lstg'!S199,'D1_A Organisation_Lstg'!T199)),'D1_A Organisation_Lstg'!M199,""),"")</f>
        <v/>
      </c>
      <c r="G214" s="463"/>
      <c r="H214">
        <v>195</v>
      </c>
    </row>
    <row r="215" spans="2:8" ht="14.25">
      <c r="B215" t="str">
        <f>IFERROR(IF(AND(Projektgrundlagen!$I$24,OR('D1_A Organisation_Lstg'!O200,'D1_A Organisation_Lstg'!P200,'D1_A Organisation_Lstg'!Q200,'D1_A Organisation_Lstg'!R200,'D1_A Organisation_Lstg'!S200,'D1_A Organisation_Lstg'!T200)),'D1_A Organisation_Lstg'!$H$193&amp;" "&amp;'D1_A Organisation_Lstg'!$I$193&amp;"... "&amp;'D1_A Organisation_Lstg'!I200&amp;" "&amp;'D1_A Organisation_Lstg'!I201,""),"")</f>
        <v/>
      </c>
      <c r="C215" s="458"/>
      <c r="D215" s="458" t="str">
        <f>IFERROR(IF(AND(Projektgrundlagen!$I$24,OR('D1_A Organisation_Lstg'!O200,'D1_A Organisation_Lstg'!P200,'D1_A Organisation_Lstg'!Q200,'D1_A Organisation_Lstg'!R200,'D1_A Organisation_Lstg'!S200,'D1_A Organisation_Lstg'!T200)),"pauschal",""),"")</f>
        <v/>
      </c>
      <c r="E215" s="458"/>
      <c r="F215" s="458" t="str">
        <f>IFERROR(IF(AND(Projektgrundlagen!$I$24,OR('D1_A Organisation_Lstg'!O200,'D1_A Organisation_Lstg'!P200,'D1_A Organisation_Lstg'!Q200,'D1_A Organisation_Lstg'!R200,'D1_A Organisation_Lstg'!S200,'D1_A Organisation_Lstg'!T200)),'D1_A Organisation_Lstg'!M200,""),"")</f>
        <v/>
      </c>
      <c r="G215" s="463"/>
      <c r="H215">
        <v>196</v>
      </c>
    </row>
    <row r="216" spans="2:8" ht="14.25">
      <c r="B216" t="str">
        <f>IFERROR(IF(AND(Projektgrundlagen!$I$24,OR('D1_A Organisation_Lstg'!O201,'D1_A Organisation_Lstg'!P201,'D1_A Organisation_Lstg'!Q201,'D1_A Organisation_Lstg'!R201,'D1_A Organisation_Lstg'!S201,'D1_A Organisation_Lstg'!T201)),'D1_A Organisation_Lstg'!$H$193&amp;" "&amp;'D1_A Organisation_Lstg'!$I$193&amp;"... "&amp;'D1_A Organisation_Lstg'!I201&amp;" "&amp;'D1_A Organisation_Lstg'!I202,""),"")</f>
        <v/>
      </c>
      <c r="C216" s="458"/>
      <c r="D216" s="458" t="str">
        <f>IFERROR(IF(AND(Projektgrundlagen!$I$24,OR('D1_A Organisation_Lstg'!O201,'D1_A Organisation_Lstg'!P201,'D1_A Organisation_Lstg'!Q201,'D1_A Organisation_Lstg'!R201,'D1_A Organisation_Lstg'!S201,'D1_A Organisation_Lstg'!T201)),"pauschal",""),"")</f>
        <v/>
      </c>
      <c r="E216" s="458"/>
      <c r="F216" s="458" t="str">
        <f>IFERROR(IF(AND(Projektgrundlagen!$I$24,OR('D1_A Organisation_Lstg'!O201,'D1_A Organisation_Lstg'!P201,'D1_A Organisation_Lstg'!Q201,'D1_A Organisation_Lstg'!R201,'D1_A Organisation_Lstg'!S201,'D1_A Organisation_Lstg'!T201)),'D1_A Organisation_Lstg'!M201,""),"")</f>
        <v/>
      </c>
      <c r="G216" s="463"/>
      <c r="H216">
        <v>197</v>
      </c>
    </row>
    <row r="217" spans="2:8" ht="14.25">
      <c r="B217" t="str">
        <f>IFERROR(IF(AND(Projektgrundlagen!$I$24,OR('D1_A Organisation_Lstg'!O202,'D1_A Organisation_Lstg'!P202,'D1_A Organisation_Lstg'!Q202,'D1_A Organisation_Lstg'!R202,'D1_A Organisation_Lstg'!S202,'D1_A Organisation_Lstg'!T202)),'D1_A Organisation_Lstg'!$H$193&amp;" "&amp;'D1_A Organisation_Lstg'!$I$193&amp;"... "&amp;'D1_A Organisation_Lstg'!I202&amp;" "&amp;'D1_A Organisation_Lstg'!I203,""),"")</f>
        <v/>
      </c>
      <c r="C217" s="458"/>
      <c r="D217" s="458" t="str">
        <f>IFERROR(IF(AND(Projektgrundlagen!$I$24,OR('D1_A Organisation_Lstg'!O202,'D1_A Organisation_Lstg'!P202,'D1_A Organisation_Lstg'!Q202,'D1_A Organisation_Lstg'!R202,'D1_A Organisation_Lstg'!S202,'D1_A Organisation_Lstg'!T202)),"pauschal",""),"")</f>
        <v/>
      </c>
      <c r="E217" s="458"/>
      <c r="F217" s="458" t="str">
        <f>IFERROR(IF(AND(Projektgrundlagen!$I$24,OR('D1_A Organisation_Lstg'!O202,'D1_A Organisation_Lstg'!P202,'D1_A Organisation_Lstg'!Q202,'D1_A Organisation_Lstg'!R202,'D1_A Organisation_Lstg'!S202,'D1_A Organisation_Lstg'!T202)),'D1_A Organisation_Lstg'!M202,""),"")</f>
        <v/>
      </c>
      <c r="G217" s="463"/>
      <c r="H217">
        <v>198</v>
      </c>
    </row>
    <row r="218" spans="2:8" ht="14.25">
      <c r="B218" t="str">
        <f>IFERROR(IF(AND(Projektgrundlagen!$I$24,OR('D1_A Organisation_Lstg'!O203,'D1_A Organisation_Lstg'!P203,'D1_A Organisation_Lstg'!Q203,'D1_A Organisation_Lstg'!R203,'D1_A Organisation_Lstg'!S203,'D1_A Organisation_Lstg'!T203)),'D1_A Organisation_Lstg'!$H$193&amp;" "&amp;'D1_A Organisation_Lstg'!$I$193&amp;"... "&amp;'D1_A Organisation_Lstg'!I203&amp;" "&amp;'D1_A Organisation_Lstg'!I204,""),"")</f>
        <v/>
      </c>
      <c r="C218" s="458"/>
      <c r="D218" s="458" t="str">
        <f>IFERROR(IF(AND(Projektgrundlagen!$I$24,OR('D1_A Organisation_Lstg'!O203,'D1_A Organisation_Lstg'!P203,'D1_A Organisation_Lstg'!Q203,'D1_A Organisation_Lstg'!R203,'D1_A Organisation_Lstg'!S203,'D1_A Organisation_Lstg'!T203)),"pauschal",""),"")</f>
        <v/>
      </c>
      <c r="E218" s="458"/>
      <c r="F218" s="458" t="str">
        <f>IFERROR(IF(AND(Projektgrundlagen!$I$24,OR('D1_A Organisation_Lstg'!O203,'D1_A Organisation_Lstg'!P203,'D1_A Organisation_Lstg'!Q203,'D1_A Organisation_Lstg'!R203,'D1_A Organisation_Lstg'!S203,'D1_A Organisation_Lstg'!T203)),'D1_A Organisation_Lstg'!M203,""),"")</f>
        <v/>
      </c>
      <c r="G218" s="463"/>
      <c r="H218">
        <v>199</v>
      </c>
    </row>
    <row r="219" spans="2:8" ht="14.25">
      <c r="B219" t="str">
        <f>IFERROR(IF(AND(Projektgrundlagen!$I$24,OR('D1_A Organisation_Lstg'!O204,'D1_A Organisation_Lstg'!P204,'D1_A Organisation_Lstg'!Q204,'D1_A Organisation_Lstg'!R204,'D1_A Organisation_Lstg'!S204,'D1_A Organisation_Lstg'!T204)),'D1_A Organisation_Lstg'!$H$193&amp;" "&amp;'D1_A Organisation_Lstg'!$I$193&amp;"... "&amp;'D1_A Organisation_Lstg'!I204&amp;" "&amp;'D1_A Organisation_Lstg'!I205,""),"")</f>
        <v/>
      </c>
      <c r="C219" s="458"/>
      <c r="D219" s="458" t="str">
        <f>IFERROR(IF(AND(Projektgrundlagen!$I$24,OR('D1_A Organisation_Lstg'!O204,'D1_A Organisation_Lstg'!P204,'D1_A Organisation_Lstg'!Q204,'D1_A Organisation_Lstg'!R204,'D1_A Organisation_Lstg'!S204,'D1_A Organisation_Lstg'!T204)),"pauschal",""),"")</f>
        <v/>
      </c>
      <c r="E219" s="458"/>
      <c r="F219" s="458" t="str">
        <f>IFERROR(IF(AND(Projektgrundlagen!$I$24,OR('D1_A Organisation_Lstg'!O204,'D1_A Organisation_Lstg'!P204,'D1_A Organisation_Lstg'!Q204,'D1_A Organisation_Lstg'!R204,'D1_A Organisation_Lstg'!S204,'D1_A Organisation_Lstg'!T204)),'D1_A Organisation_Lstg'!M204,""),"")</f>
        <v/>
      </c>
      <c r="G219" s="463"/>
      <c r="H219">
        <v>200</v>
      </c>
    </row>
    <row r="220" spans="2:8" ht="14.25">
      <c r="B220" t="str">
        <f>IFERROR(IF(AND(Projektgrundlagen!$I$24,OR('D1_A Organisation_Lstg'!O205,'D1_A Organisation_Lstg'!P205,'D1_A Organisation_Lstg'!Q205,'D1_A Organisation_Lstg'!R205,'D1_A Organisation_Lstg'!S205,'D1_A Organisation_Lstg'!T205)),'D1_A Organisation_Lstg'!$H$193&amp;" "&amp;'D1_A Organisation_Lstg'!$I$193&amp;"... "&amp;'D1_A Organisation_Lstg'!I205&amp;" "&amp;'D1_A Organisation_Lstg'!I206,""),"")</f>
        <v/>
      </c>
      <c r="C220" s="458"/>
      <c r="D220" s="458" t="str">
        <f>IFERROR(IF(AND(Projektgrundlagen!$I$24,OR('D1_A Organisation_Lstg'!O205,'D1_A Organisation_Lstg'!P205,'D1_A Organisation_Lstg'!Q205,'D1_A Organisation_Lstg'!R205,'D1_A Organisation_Lstg'!S205,'D1_A Organisation_Lstg'!T205)),"pauschal",""),"")</f>
        <v/>
      </c>
      <c r="E220" s="458"/>
      <c r="F220" s="458" t="str">
        <f>IFERROR(IF(AND(Projektgrundlagen!$I$24,OR('D1_A Organisation_Lstg'!O205,'D1_A Organisation_Lstg'!P205,'D1_A Organisation_Lstg'!Q205,'D1_A Organisation_Lstg'!R205,'D1_A Organisation_Lstg'!S205,'D1_A Organisation_Lstg'!T205)),'D1_A Organisation_Lstg'!M205,""),"")</f>
        <v/>
      </c>
      <c r="G220" s="463"/>
      <c r="H220">
        <v>201</v>
      </c>
    </row>
    <row r="221" spans="2:8" ht="14.25">
      <c r="B221" t="str">
        <f>IFERROR(IF(AND(Projektgrundlagen!$I$24,OR('D1_A Organisation_Lstg'!O206,'D1_A Organisation_Lstg'!P206,'D1_A Organisation_Lstg'!Q206,'D1_A Organisation_Lstg'!R206,'D1_A Organisation_Lstg'!S206,'D1_A Organisation_Lstg'!T206)),'D1_A Organisation_Lstg'!$H$193&amp;" "&amp;'D1_A Organisation_Lstg'!$I$193&amp;"... "&amp;'D1_A Organisation_Lstg'!I206&amp;" "&amp;'D1_A Organisation_Lstg'!I207,""),"")</f>
        <v/>
      </c>
      <c r="C221" s="458"/>
      <c r="D221" s="458" t="str">
        <f>IFERROR(IF(AND(Projektgrundlagen!$I$24,OR('D1_A Organisation_Lstg'!O206,'D1_A Organisation_Lstg'!P206,'D1_A Organisation_Lstg'!Q206,'D1_A Organisation_Lstg'!R206,'D1_A Organisation_Lstg'!S206,'D1_A Organisation_Lstg'!T206)),"pauschal",""),"")</f>
        <v/>
      </c>
      <c r="E221" s="458"/>
      <c r="F221" s="458" t="str">
        <f>IFERROR(IF(AND(Projektgrundlagen!$I$24,OR('D1_A Organisation_Lstg'!O206,'D1_A Organisation_Lstg'!P206,'D1_A Organisation_Lstg'!Q206,'D1_A Organisation_Lstg'!R206,'D1_A Organisation_Lstg'!S206,'D1_A Organisation_Lstg'!T206)),'D1_A Organisation_Lstg'!M206,""),"")</f>
        <v/>
      </c>
      <c r="G221" s="463"/>
      <c r="H221">
        <v>202</v>
      </c>
    </row>
    <row r="222" spans="2:8" ht="14.25">
      <c r="B222" t="str">
        <f>IFERROR(IF(AND(Projektgrundlagen!$I$24,OR('D1_A Organisation_Lstg'!O207,'D1_A Organisation_Lstg'!P207,'D1_A Organisation_Lstg'!Q207,'D1_A Organisation_Lstg'!R207,'D1_A Organisation_Lstg'!S207,'D1_A Organisation_Lstg'!T207)),'D1_A Organisation_Lstg'!$H$193&amp;" "&amp;'D1_A Organisation_Lstg'!$I$193&amp;"... "&amp;'D1_A Organisation_Lstg'!I207&amp;" "&amp;'D1_A Organisation_Lstg'!I208,""),"")</f>
        <v/>
      </c>
      <c r="C222" s="458"/>
      <c r="D222" s="458" t="str">
        <f>IFERROR(IF(AND(Projektgrundlagen!$I$24,OR('D1_A Organisation_Lstg'!O207,'D1_A Organisation_Lstg'!P207,'D1_A Organisation_Lstg'!Q207,'D1_A Organisation_Lstg'!R207,'D1_A Organisation_Lstg'!S207,'D1_A Organisation_Lstg'!T207)),"pauschal",""),"")</f>
        <v/>
      </c>
      <c r="E222" s="458"/>
      <c r="F222" s="458" t="str">
        <f>IFERROR(IF(AND(Projektgrundlagen!$I$24,OR('D1_A Organisation_Lstg'!O207,'D1_A Organisation_Lstg'!P207,'D1_A Organisation_Lstg'!Q207,'D1_A Organisation_Lstg'!R207,'D1_A Organisation_Lstg'!S207,'D1_A Organisation_Lstg'!T207)),'D1_A Organisation_Lstg'!M207,""),"")</f>
        <v/>
      </c>
      <c r="G222" s="463"/>
      <c r="H222">
        <v>203</v>
      </c>
    </row>
    <row r="223" spans="2:8" ht="14.25">
      <c r="B223" t="str">
        <f>IFERROR(IF(AND(Projektgrundlagen!$I$24,OR('D1_A Organisation_Lstg'!O208,'D1_A Organisation_Lstg'!P208,'D1_A Organisation_Lstg'!Q208,'D1_A Organisation_Lstg'!R208,'D1_A Organisation_Lstg'!S208,'D1_A Organisation_Lstg'!T208)),'D1_A Organisation_Lstg'!$H$193&amp;" "&amp;'D1_A Organisation_Lstg'!$I$193&amp;"... "&amp;'D1_A Organisation_Lstg'!I208&amp;" "&amp;'D1_A Organisation_Lstg'!I209,""),"")</f>
        <v/>
      </c>
      <c r="C223" s="458"/>
      <c r="D223" s="458" t="str">
        <f>IFERROR(IF(AND(Projektgrundlagen!$I$24,OR('D1_A Organisation_Lstg'!O208,'D1_A Organisation_Lstg'!P208,'D1_A Organisation_Lstg'!Q208,'D1_A Organisation_Lstg'!R208,'D1_A Organisation_Lstg'!S208,'D1_A Organisation_Lstg'!T208)),"pauschal",""),"")</f>
        <v/>
      </c>
      <c r="E223" s="458"/>
      <c r="F223" s="458" t="str">
        <f>IFERROR(IF(AND(Projektgrundlagen!$I$24,OR('D1_A Organisation_Lstg'!O208,'D1_A Organisation_Lstg'!P208,'D1_A Organisation_Lstg'!Q208,'D1_A Organisation_Lstg'!R208,'D1_A Organisation_Lstg'!S208,'D1_A Organisation_Lstg'!T208)),'D1_A Organisation_Lstg'!M208,""),"")</f>
        <v/>
      </c>
      <c r="G223" s="463"/>
      <c r="H223">
        <v>204</v>
      </c>
    </row>
    <row r="224" spans="2:8" ht="14.25">
      <c r="B224" t="str">
        <f>IFERROR(IF(AND(Projektgrundlagen!$I$24,OR('D1_A Organisation_Lstg'!O209,'D1_A Organisation_Lstg'!P209,'D1_A Organisation_Lstg'!Q209,'D1_A Organisation_Lstg'!R209,'D1_A Organisation_Lstg'!S209,'D1_A Organisation_Lstg'!T209)),'D1_A Organisation_Lstg'!$H$209&amp;" "&amp;'D1_A Organisation_Lstg'!$I$209&amp;"... "&amp;'D1_A Organisation_Lstg'!I209&amp;" "&amp;'D1_A Organisation_Lstg'!I210,""),"")</f>
        <v/>
      </c>
      <c r="C224" s="458"/>
      <c r="D224" s="458" t="str">
        <f>IFERROR(IF(AND(Projektgrundlagen!$I$24,OR('D1_A Organisation_Lstg'!O209,'D1_A Organisation_Lstg'!P209,'D1_A Organisation_Lstg'!Q209,'D1_A Organisation_Lstg'!R209,'D1_A Organisation_Lstg'!S209,'D1_A Organisation_Lstg'!T209)),"pauschal",""),"")</f>
        <v/>
      </c>
      <c r="E224" s="458"/>
      <c r="F224" s="458" t="str">
        <f>IFERROR(IF(AND(Projektgrundlagen!$I$24,OR('D1_A Organisation_Lstg'!O209,'D1_A Organisation_Lstg'!P209,'D1_A Organisation_Lstg'!Q209,'D1_A Organisation_Lstg'!R209,'D1_A Organisation_Lstg'!S209,'D1_A Organisation_Lstg'!T209)),'D1_A Organisation_Lstg'!M209,""),"")</f>
        <v/>
      </c>
      <c r="G224" s="463"/>
      <c r="H224">
        <v>205</v>
      </c>
    </row>
    <row r="225" spans="1:8" ht="14.25">
      <c r="B225" t="str">
        <f>IFERROR(IF(AND(Projektgrundlagen!$I$24,OR('D1_A Organisation_Lstg'!O210,'D1_A Organisation_Lstg'!P210,'D1_A Organisation_Lstg'!Q210,'D1_A Organisation_Lstg'!R210,'D1_A Organisation_Lstg'!S210,'D1_A Organisation_Lstg'!T210)),'D1_A Organisation_Lstg'!$H$209&amp;" "&amp;'D1_A Organisation_Lstg'!$I$209&amp;"... "&amp;'D1_A Organisation_Lstg'!I210&amp;" "&amp;'D1_A Organisation_Lstg'!I211,""),"")</f>
        <v/>
      </c>
      <c r="C225" s="458"/>
      <c r="D225" s="458" t="str">
        <f>IFERROR(IF(AND(Projektgrundlagen!$I$24,OR('D1_A Organisation_Lstg'!O210,'D1_A Organisation_Lstg'!P210,'D1_A Organisation_Lstg'!Q210,'D1_A Organisation_Lstg'!R210,'D1_A Organisation_Lstg'!S210,'D1_A Organisation_Lstg'!T210)),"pauschal",""),"")</f>
        <v/>
      </c>
      <c r="E225" s="458"/>
      <c r="F225" s="458" t="str">
        <f>IFERROR(IF(AND(Projektgrundlagen!$I$24,OR('D1_A Organisation_Lstg'!O210,'D1_A Organisation_Lstg'!P210,'D1_A Organisation_Lstg'!Q210,'D1_A Organisation_Lstg'!R210,'D1_A Organisation_Lstg'!S210,'D1_A Organisation_Lstg'!T210)),'D1_A Organisation_Lstg'!M210,""),"")</f>
        <v/>
      </c>
      <c r="G225" s="463"/>
      <c r="H225">
        <v>206</v>
      </c>
    </row>
    <row r="226" spans="1:8" ht="14.25">
      <c r="B226" t="str">
        <f>IFERROR(IF(AND(Projektgrundlagen!$I$24,OR('D1_A Organisation_Lstg'!O211,'D1_A Organisation_Lstg'!P211,'D1_A Organisation_Lstg'!Q211,'D1_A Organisation_Lstg'!R211,'D1_A Organisation_Lstg'!S211,'D1_A Organisation_Lstg'!T211)),'D1_A Organisation_Lstg'!$H$209&amp;" "&amp;'D1_A Organisation_Lstg'!$I$209&amp;"... "&amp;'D1_A Organisation_Lstg'!I211&amp;" "&amp;'D1_A Organisation_Lstg'!I212,""),"")</f>
        <v/>
      </c>
      <c r="C226" s="458"/>
      <c r="D226" s="458" t="str">
        <f>IFERROR(IF(AND(Projektgrundlagen!$I$24,OR('D1_A Organisation_Lstg'!O211,'D1_A Organisation_Lstg'!P211,'D1_A Organisation_Lstg'!Q211,'D1_A Organisation_Lstg'!R211,'D1_A Organisation_Lstg'!S211,'D1_A Organisation_Lstg'!T211)),"pauschal",""),"")</f>
        <v/>
      </c>
      <c r="E226" s="458"/>
      <c r="F226" s="458" t="str">
        <f>IFERROR(IF(AND(Projektgrundlagen!$I$24,OR('D1_A Organisation_Lstg'!O211,'D1_A Organisation_Lstg'!P211,'D1_A Organisation_Lstg'!Q211,'D1_A Organisation_Lstg'!R211,'D1_A Organisation_Lstg'!S211,'D1_A Organisation_Lstg'!T211)),'D1_A Organisation_Lstg'!M211,""),"")</f>
        <v/>
      </c>
      <c r="G226" s="463"/>
      <c r="H226">
        <v>207</v>
      </c>
    </row>
    <row r="227" spans="1:8" ht="14.25">
      <c r="B227" t="str">
        <f>IFERROR(IF(AND(Projektgrundlagen!$I$24,OR('D1_A Organisation_Lstg'!O212,'D1_A Organisation_Lstg'!P212,'D1_A Organisation_Lstg'!Q212,'D1_A Organisation_Lstg'!R212,'D1_A Organisation_Lstg'!S212,'D1_A Organisation_Lstg'!T212)),'D1_A Organisation_Lstg'!$H$209&amp;" "&amp;'D1_A Organisation_Lstg'!$I$209&amp;"... "&amp;'D1_A Organisation_Lstg'!I212&amp;" "&amp;'D1_A Organisation_Lstg'!I213,""),"")</f>
        <v/>
      </c>
      <c r="C227" s="458"/>
      <c r="D227" s="458" t="str">
        <f>IFERROR(IF(AND(Projektgrundlagen!$I$24,OR('D1_A Organisation_Lstg'!O212,'D1_A Organisation_Lstg'!P212,'D1_A Organisation_Lstg'!Q212,'D1_A Organisation_Lstg'!R212,'D1_A Organisation_Lstg'!S212,'D1_A Organisation_Lstg'!T212)),"pauschal",""),"")</f>
        <v/>
      </c>
      <c r="E227" s="458"/>
      <c r="F227" s="458" t="str">
        <f>IFERROR(IF(AND(Projektgrundlagen!$I$24,OR('D1_A Organisation_Lstg'!O212,'D1_A Organisation_Lstg'!P212,'D1_A Organisation_Lstg'!Q212,'D1_A Organisation_Lstg'!R212,'D1_A Organisation_Lstg'!S212,'D1_A Organisation_Lstg'!T212)),'D1_A Organisation_Lstg'!M212,""),"")</f>
        <v/>
      </c>
      <c r="G227" s="463"/>
      <c r="H227">
        <v>208</v>
      </c>
    </row>
    <row r="228" spans="1:8" ht="14.25">
      <c r="B228" t="str">
        <f>IFERROR(IF(AND(Projektgrundlagen!$I$24,OR('D1_A Organisation_Lstg'!O213,'D1_A Organisation_Lstg'!P213,'D1_A Organisation_Lstg'!Q213,'D1_A Organisation_Lstg'!R213,'D1_A Organisation_Lstg'!S213,'D1_A Organisation_Lstg'!T213)),'D1_A Organisation_Lstg'!$H$209&amp;" "&amp;'D1_A Organisation_Lstg'!$I$209&amp;"... "&amp;'D1_A Organisation_Lstg'!I213&amp;" "&amp;'D1_A Organisation_Lstg'!I214,""),"")</f>
        <v/>
      </c>
      <c r="C228" s="458"/>
      <c r="D228" s="458" t="str">
        <f>IFERROR(IF(AND(Projektgrundlagen!$I$24,OR('D1_A Organisation_Lstg'!O213,'D1_A Organisation_Lstg'!P213,'D1_A Organisation_Lstg'!Q213,'D1_A Organisation_Lstg'!R213,'D1_A Organisation_Lstg'!S213,'D1_A Organisation_Lstg'!T213)),"pauschal",""),"")</f>
        <v/>
      </c>
      <c r="E228" s="458"/>
      <c r="F228" s="458" t="str">
        <f>IFERROR(IF(AND(Projektgrundlagen!$I$24,OR('D1_A Organisation_Lstg'!O213,'D1_A Organisation_Lstg'!P213,'D1_A Organisation_Lstg'!Q213,'D1_A Organisation_Lstg'!R213,'D1_A Organisation_Lstg'!S213,'D1_A Organisation_Lstg'!T213)),'D1_A Organisation_Lstg'!M213,""),"")</f>
        <v/>
      </c>
      <c r="G228" s="463"/>
      <c r="H228">
        <v>209</v>
      </c>
    </row>
    <row r="229" spans="1:8" ht="14.25">
      <c r="B229" t="str">
        <f>IFERROR(IF(AND(Projektgrundlagen!$I$24,OR('D1_A Organisation_Lstg'!O214,'D1_A Organisation_Lstg'!P214,'D1_A Organisation_Lstg'!Q214,'D1_A Organisation_Lstg'!R214,'D1_A Organisation_Lstg'!S214,'D1_A Organisation_Lstg'!T214)),'D1_A Organisation_Lstg'!$H$209&amp;" "&amp;'D1_A Organisation_Lstg'!$I$209&amp;"... "&amp;'D1_A Organisation_Lstg'!I214&amp;" "&amp;'D1_A Organisation_Lstg'!I215,""),"")</f>
        <v/>
      </c>
      <c r="C229" s="458"/>
      <c r="D229" s="458" t="str">
        <f>IFERROR(IF(AND(Projektgrundlagen!$I$24,OR('D1_A Organisation_Lstg'!O214,'D1_A Organisation_Lstg'!P214,'D1_A Organisation_Lstg'!Q214,'D1_A Organisation_Lstg'!R214,'D1_A Organisation_Lstg'!S214,'D1_A Organisation_Lstg'!T214)),"pauschal",""),"")</f>
        <v/>
      </c>
      <c r="E229" s="458"/>
      <c r="F229" s="458" t="str">
        <f>IFERROR(IF(AND(Projektgrundlagen!$I$24,OR('D1_A Organisation_Lstg'!O214,'D1_A Organisation_Lstg'!P214,'D1_A Organisation_Lstg'!Q214,'D1_A Organisation_Lstg'!R214,'D1_A Organisation_Lstg'!S214,'D1_A Organisation_Lstg'!T214)),'D1_A Organisation_Lstg'!M214,""),"")</f>
        <v/>
      </c>
      <c r="G229" s="463"/>
      <c r="H229">
        <v>210</v>
      </c>
    </row>
    <row r="230" spans="1:8" ht="14.25">
      <c r="B230" t="str">
        <f>IFERROR(IF(AND(Projektgrundlagen!$I$24,OR('D1_A Organisation_Lstg'!O215,'D1_A Organisation_Lstg'!P215,'D1_A Organisation_Lstg'!Q215,'D1_A Organisation_Lstg'!R215,'D1_A Organisation_Lstg'!S215,'D1_A Organisation_Lstg'!T215)),'D1_A Organisation_Lstg'!$H$209&amp;" "&amp;'D1_A Organisation_Lstg'!$I$209&amp;"... "&amp;'D1_A Organisation_Lstg'!I215&amp;" "&amp;'D1_A Organisation_Lstg'!I216,""),"")</f>
        <v/>
      </c>
      <c r="C230" s="458"/>
      <c r="D230" s="458" t="str">
        <f>IFERROR(IF(AND(Projektgrundlagen!$I$24,OR('D1_A Organisation_Lstg'!O215,'D1_A Organisation_Lstg'!P215,'D1_A Organisation_Lstg'!Q215,'D1_A Organisation_Lstg'!R215,'D1_A Organisation_Lstg'!S215,'D1_A Organisation_Lstg'!T215)),"pauschal",""),"")</f>
        <v/>
      </c>
      <c r="E230" s="458"/>
      <c r="F230" s="458" t="str">
        <f>IFERROR(IF(AND(Projektgrundlagen!$I$24,OR('D1_A Organisation_Lstg'!O215,'D1_A Organisation_Lstg'!P215,'D1_A Organisation_Lstg'!Q215,'D1_A Organisation_Lstg'!R215,'D1_A Organisation_Lstg'!S215,'D1_A Organisation_Lstg'!T215)),'D1_A Organisation_Lstg'!M215,""),"")</f>
        <v/>
      </c>
      <c r="G230" s="463"/>
      <c r="H230">
        <v>211</v>
      </c>
    </row>
    <row r="231" spans="1:8" ht="14.25">
      <c r="B231" t="str">
        <f>IFERROR(IF(AND(Projektgrundlagen!$I$24,OR('D1_A Organisation_Lstg'!O216,'D1_A Organisation_Lstg'!P216,'D1_A Organisation_Lstg'!Q216,'D1_A Organisation_Lstg'!R216,'D1_A Organisation_Lstg'!S216,'D1_A Organisation_Lstg'!T216)),'D1_A Organisation_Lstg'!$H$209&amp;" "&amp;'D1_A Organisation_Lstg'!$I$209&amp;"... "&amp;'D1_A Organisation_Lstg'!I216&amp;" "&amp;'D1_A Organisation_Lstg'!I217,""),"")</f>
        <v/>
      </c>
      <c r="C231" s="458"/>
      <c r="D231" s="458" t="str">
        <f>IFERROR(IF(AND(Projektgrundlagen!$I$24,OR('D1_A Organisation_Lstg'!O216,'D1_A Organisation_Lstg'!P216,'D1_A Organisation_Lstg'!Q216,'D1_A Organisation_Lstg'!R216,'D1_A Organisation_Lstg'!S216,'D1_A Organisation_Lstg'!T216)),"pauschal",""),"")</f>
        <v/>
      </c>
      <c r="E231" s="458"/>
      <c r="F231" s="458" t="str">
        <f>IFERROR(IF(AND(Projektgrundlagen!$I$24,OR('D1_A Organisation_Lstg'!O216,'D1_A Organisation_Lstg'!P216,'D1_A Organisation_Lstg'!Q216,'D1_A Organisation_Lstg'!R216,'D1_A Organisation_Lstg'!S216,'D1_A Organisation_Lstg'!T216)),'D1_A Organisation_Lstg'!M216,""),"")</f>
        <v/>
      </c>
      <c r="G231" s="463"/>
      <c r="H231">
        <v>212</v>
      </c>
    </row>
    <row r="232" spans="1:8" ht="14.25">
      <c r="B232" t="str">
        <f>IFERROR(IF(AND(Projektgrundlagen!$I$24,OR('D1_A Organisation_Lstg'!O217,'D1_A Organisation_Lstg'!P217,'D1_A Organisation_Lstg'!Q217,'D1_A Organisation_Lstg'!R217,'D1_A Organisation_Lstg'!S217,'D1_A Organisation_Lstg'!T217)),'D1_A Organisation_Lstg'!$H$209&amp;" "&amp;'D1_A Organisation_Lstg'!$I$209&amp;"... "&amp;'D1_A Organisation_Lstg'!I217&amp;" "&amp;'D1_A Organisation_Lstg'!I218,""),"")</f>
        <v/>
      </c>
      <c r="C232" s="458"/>
      <c r="D232" s="458" t="str">
        <f>IFERROR(IF(AND(Projektgrundlagen!$I$24,OR('D1_A Organisation_Lstg'!O217,'D1_A Organisation_Lstg'!P217,'D1_A Organisation_Lstg'!Q217,'D1_A Organisation_Lstg'!R217,'D1_A Organisation_Lstg'!S217,'D1_A Organisation_Lstg'!T217)),"pauschal",""),"")</f>
        <v/>
      </c>
      <c r="E232" s="458"/>
      <c r="F232" s="458" t="str">
        <f>IFERROR(IF(AND(Projektgrundlagen!$I$24,OR('D1_A Organisation_Lstg'!O217,'D1_A Organisation_Lstg'!P217,'D1_A Organisation_Lstg'!Q217,'D1_A Organisation_Lstg'!R217,'D1_A Organisation_Lstg'!S217,'D1_A Organisation_Lstg'!T217)),'D1_A Organisation_Lstg'!M217,""),"")</f>
        <v/>
      </c>
      <c r="G232" s="463"/>
      <c r="H232">
        <v>213</v>
      </c>
    </row>
    <row r="233" spans="1:8">
      <c r="B233" t="str">
        <f>IFERROR(IF(AND(Projektgrundlagen!$I$24,OR('D1_A Organisation_Lstg'!O218,'D1_A Organisation_Lstg'!P218,'D1_A Organisation_Lstg'!Q218,'D1_A Organisation_Lstg'!R218,'D1_A Organisation_Lstg'!S218,'D1_A Organisation_Lstg'!T218)),'D1_A Organisation_Lstg'!$H$209&amp;" "&amp;'D1_A Organisation_Lstg'!$I$209&amp;"... "&amp;'D1_A Organisation_Lstg'!I218&amp;" "&amp;'D1_A Organisation_Lstg'!I219,""),"")</f>
        <v/>
      </c>
      <c r="C233" s="458"/>
      <c r="D233" s="458" t="str">
        <f>IFERROR(IF(AND(Projektgrundlagen!$I$24,OR('D1_A Organisation_Lstg'!O218,'D1_A Organisation_Lstg'!P218,'D1_A Organisation_Lstg'!Q218,'D1_A Organisation_Lstg'!R218,'D1_A Organisation_Lstg'!S218,'D1_A Organisation_Lstg'!T218)),"pauschal",""),"")</f>
        <v/>
      </c>
      <c r="E233" s="458"/>
      <c r="F233" s="458" t="str">
        <f>IFERROR(IF(AND(Projektgrundlagen!$I$24,OR('D1_A Organisation_Lstg'!O218,'D1_A Organisation_Lstg'!P218,'D1_A Organisation_Lstg'!Q218,'D1_A Organisation_Lstg'!R218,'D1_A Organisation_Lstg'!S218,'D1_A Organisation_Lstg'!T218)),'D1_A Organisation_Lstg'!M218,""),"")</f>
        <v/>
      </c>
      <c r="H233">
        <v>214</v>
      </c>
    </row>
    <row r="234" spans="1:8">
      <c r="B234" t="str">
        <f>IFERROR(IF(AND(Projektgrundlagen!$I$24,OR('D1_A Organisation_Lstg'!O219,'D1_A Organisation_Lstg'!P219,'D1_A Organisation_Lstg'!Q219,'D1_A Organisation_Lstg'!R219,'D1_A Organisation_Lstg'!S219,'D1_A Organisation_Lstg'!T219)),'D1_A Organisation_Lstg'!$H$209&amp;" "&amp;'D1_A Organisation_Lstg'!$I$209&amp;"... "&amp;'D1_A Organisation_Lstg'!I219&amp;" "&amp;'D1_A Organisation_Lstg'!I220,""),"")</f>
        <v/>
      </c>
      <c r="C234" s="458"/>
      <c r="D234" s="458" t="str">
        <f>IFERROR(IF(AND(Projektgrundlagen!$I$24,OR('D1_A Organisation_Lstg'!O219,'D1_A Organisation_Lstg'!P219,'D1_A Organisation_Lstg'!Q219,'D1_A Organisation_Lstg'!R219,'D1_A Organisation_Lstg'!S219,'D1_A Organisation_Lstg'!T219)),"pauschal",""),"")</f>
        <v/>
      </c>
      <c r="E234" s="458"/>
      <c r="F234" s="458" t="str">
        <f>IFERROR(IF(AND(Projektgrundlagen!$I$24,OR('D1_A Organisation_Lstg'!O219,'D1_A Organisation_Lstg'!P219,'D1_A Organisation_Lstg'!Q219,'D1_A Organisation_Lstg'!R219,'D1_A Organisation_Lstg'!S219,'D1_A Organisation_Lstg'!T219)),'D1_A Organisation_Lstg'!M219,""),"")</f>
        <v/>
      </c>
      <c r="H234">
        <v>215</v>
      </c>
    </row>
    <row r="235" spans="1:8">
      <c r="B235" t="str">
        <f>IFERROR(IF(AND(Projektgrundlagen!$I$24,OR('D1_A Organisation_Lstg'!O220,'D1_A Organisation_Lstg'!P220,'D1_A Organisation_Lstg'!Q220,'D1_A Organisation_Lstg'!R220,'D1_A Organisation_Lstg'!S220,'D1_A Organisation_Lstg'!T220)),'D1_A Organisation_Lstg'!$H$209&amp;" "&amp;'D1_A Organisation_Lstg'!$I$209&amp;"... "&amp;'D1_A Organisation_Lstg'!I220&amp;" "&amp;'D1_A Organisation_Lstg'!I221,""),"")</f>
        <v/>
      </c>
      <c r="C235" s="458"/>
      <c r="D235" s="458" t="str">
        <f>IFERROR(IF(AND(Projektgrundlagen!$I$24,OR('D1_A Organisation_Lstg'!O220,'D1_A Organisation_Lstg'!P220,'D1_A Organisation_Lstg'!Q220,'D1_A Organisation_Lstg'!R220,'D1_A Organisation_Lstg'!S220,'D1_A Organisation_Lstg'!T220)),"pauschal",""),"")</f>
        <v/>
      </c>
      <c r="E235" s="458"/>
      <c r="F235" s="458" t="str">
        <f>IFERROR(IF(AND(Projektgrundlagen!$I$24,OR('D1_A Organisation_Lstg'!O220,'D1_A Organisation_Lstg'!P220,'D1_A Organisation_Lstg'!Q220,'D1_A Organisation_Lstg'!R220,'D1_A Organisation_Lstg'!S220,'D1_A Organisation_Lstg'!T220)),'D1_A Organisation_Lstg'!M220,""),"")</f>
        <v/>
      </c>
      <c r="H235">
        <v>216</v>
      </c>
    </row>
    <row r="236" spans="1:8">
      <c r="B236" t="str">
        <f>IFERROR(IF(AND(Projektgrundlagen!$I$24,OR('D1_A Organisation_Lstg'!O221,'D1_A Organisation_Lstg'!P221,'D1_A Organisation_Lstg'!Q221,'D1_A Organisation_Lstg'!R221,'D1_A Organisation_Lstg'!S221,'D1_A Organisation_Lstg'!T221)),'D1_A Organisation_Lstg'!$H$209&amp;" "&amp;'D1_A Organisation_Lstg'!$I$209&amp;"... "&amp;'D1_A Organisation_Lstg'!I221&amp;" "&amp;'D1_A Organisation_Lstg'!I222,""),"")</f>
        <v/>
      </c>
      <c r="C236" s="458"/>
      <c r="D236" s="458" t="str">
        <f>IFERROR(IF(AND(Projektgrundlagen!$I$24,OR('D1_A Organisation_Lstg'!O221,'D1_A Organisation_Lstg'!P221,'D1_A Organisation_Lstg'!Q221,'D1_A Organisation_Lstg'!R221,'D1_A Organisation_Lstg'!S221,'D1_A Organisation_Lstg'!T221)),"pauschal",""),"")</f>
        <v/>
      </c>
      <c r="E236" s="458"/>
      <c r="F236" s="458" t="str">
        <f>IFERROR(IF(AND(Projektgrundlagen!$I$24,OR('D1_A Organisation_Lstg'!O221,'D1_A Organisation_Lstg'!P221,'D1_A Organisation_Lstg'!Q221,'D1_A Organisation_Lstg'!R221,'D1_A Organisation_Lstg'!S221,'D1_A Organisation_Lstg'!T221)),'D1_A Organisation_Lstg'!M221,""),"")</f>
        <v/>
      </c>
      <c r="H236">
        <v>217</v>
      </c>
    </row>
    <row r="237" spans="1:8" ht="13.5" thickBot="1">
      <c r="A237" s="601"/>
      <c r="B237" t="str">
        <f>IFERROR(IF(AND(Projektgrundlagen!$I$24,OR('D1_A Organisation_Lstg'!O222,'D1_A Organisation_Lstg'!P222,'D1_A Organisation_Lstg'!Q222,'D1_A Organisation_Lstg'!R222,'D1_A Organisation_Lstg'!S222,'D1_A Organisation_Lstg'!T222)),'D1_A Organisation_Lstg'!$H$209&amp;" "&amp;'D1_A Organisation_Lstg'!$I$209&amp;"... "&amp;'D1_A Organisation_Lstg'!I222&amp;" "&amp;'D1_A Organisation_Lstg'!I223,""),"")</f>
        <v/>
      </c>
      <c r="C237" s="458"/>
      <c r="D237" s="458" t="str">
        <f>IFERROR(IF(AND(Projektgrundlagen!$I$24,OR('D1_A Organisation_Lstg'!O222,'D1_A Organisation_Lstg'!P222,'D1_A Organisation_Lstg'!Q222,'D1_A Organisation_Lstg'!R222,'D1_A Organisation_Lstg'!S222,'D1_A Organisation_Lstg'!T222)),"pauschal",""),"")</f>
        <v/>
      </c>
      <c r="E237" s="458"/>
      <c r="F237" s="458" t="str">
        <f>IFERROR(IF(AND(Projektgrundlagen!$I$24,OR('D1_A Organisation_Lstg'!O222,'D1_A Organisation_Lstg'!P222,'D1_A Organisation_Lstg'!Q222,'D1_A Organisation_Lstg'!R222,'D1_A Organisation_Lstg'!S222,'D1_A Organisation_Lstg'!T222)),'D1_A Organisation_Lstg'!M222,""),"")</f>
        <v/>
      </c>
      <c r="H237">
        <v>218</v>
      </c>
    </row>
    <row r="238" spans="1:8">
      <c r="C238" s="458"/>
      <c r="D238" s="458"/>
      <c r="E238" s="458"/>
      <c r="F238" s="458"/>
      <c r="H238" s="599"/>
    </row>
    <row r="239" spans="1:8">
      <c r="A239" s="600" t="s">
        <v>280</v>
      </c>
      <c r="B239" t="str">
        <f>IFERROR(IF(AND(Projektgrundlagen!$I$24,OR('D2_B Qualität_Quant_Lstg'!O44,'D2_B Qualität_Quant_Lstg'!P44,'D2_B Qualität_Quant_Lstg'!Q44,'D2_B Qualität_Quant_Lstg'!R44,'D2_B Qualität_Quant_Lstg'!S44,'D2_B Qualität_Quant_Lstg'!T44)),'D2_B Qualität_Quant_Lstg'!$H$44&amp;" "&amp;'D2_B Qualität_Quant_Lstg'!$I$44&amp;"... "&amp;'D2_B Qualität_Quant_Lstg'!I44&amp;" "&amp;'D2_B Qualität_Quant_Lstg'!I45,""),"")</f>
        <v/>
      </c>
      <c r="C239" s="458"/>
      <c r="D239" s="458" t="str">
        <f>IFERROR(IF(AND(Projektgrundlagen!$I$24,OR('D2_B Qualität_Quant_Lstg'!O44,'D2_B Qualität_Quant_Lstg'!P44,'D2_B Qualität_Quant_Lstg'!Q44,'D2_B Qualität_Quant_Lstg'!R44,'D2_B Qualität_Quant_Lstg'!S44,'D2_B Qualität_Quant_Lstg'!T44)),"pauschal",""),"")</f>
        <v/>
      </c>
      <c r="E239" s="458"/>
      <c r="F239" s="458" t="str">
        <f>IFERROR(IF(AND(Projektgrundlagen!$I$24,OR('D2_B Qualität_Quant_Lstg'!O44,'D2_B Qualität_Quant_Lstg'!P44,'D2_B Qualität_Quant_Lstg'!Q44,'D2_B Qualität_Quant_Lstg'!R44,'D2_B Qualität_Quant_Lstg'!S44,'D2_B Qualität_Quant_Lstg'!T44)),'D2_B Qualität_Quant_Lstg'!M44,""),"")</f>
        <v/>
      </c>
      <c r="H239">
        <v>44</v>
      </c>
    </row>
    <row r="240" spans="1:8">
      <c r="B240" t="str">
        <f>IFERROR(IF(AND(Projektgrundlagen!$I$24,OR('D2_B Qualität_Quant_Lstg'!O45,'D2_B Qualität_Quant_Lstg'!P45,'D2_B Qualität_Quant_Lstg'!Q45,'D2_B Qualität_Quant_Lstg'!R45,'D2_B Qualität_Quant_Lstg'!S45,'D2_B Qualität_Quant_Lstg'!T45)),'D2_B Qualität_Quant_Lstg'!$H$44&amp;" "&amp;'D2_B Qualität_Quant_Lstg'!$I$44&amp;"... "&amp;'D2_B Qualität_Quant_Lstg'!I45&amp;" "&amp;'D2_B Qualität_Quant_Lstg'!I46,""),"")</f>
        <v/>
      </c>
      <c r="C240" s="458"/>
      <c r="D240" s="458" t="str">
        <f>IFERROR(IF(AND(Projektgrundlagen!$I$24,OR('D2_B Qualität_Quant_Lstg'!O45,'D2_B Qualität_Quant_Lstg'!P45,'D2_B Qualität_Quant_Lstg'!Q45,'D2_B Qualität_Quant_Lstg'!R45,'D2_B Qualität_Quant_Lstg'!S45,'D2_B Qualität_Quant_Lstg'!T45)),"pauschal",""),"")</f>
        <v/>
      </c>
      <c r="E240" s="458"/>
      <c r="F240" s="458" t="str">
        <f>IFERROR(IF(AND(Projektgrundlagen!$I$24,OR('D2_B Qualität_Quant_Lstg'!O45,'D2_B Qualität_Quant_Lstg'!P45,'D2_B Qualität_Quant_Lstg'!Q45,'D2_B Qualität_Quant_Lstg'!R45,'D2_B Qualität_Quant_Lstg'!S45,'D2_B Qualität_Quant_Lstg'!T45)),'D2_B Qualität_Quant_Lstg'!M45,""),"")</f>
        <v/>
      </c>
      <c r="H240">
        <v>45</v>
      </c>
    </row>
    <row r="241" spans="2:8">
      <c r="B241" t="str">
        <f>IFERROR(IF(AND(Projektgrundlagen!$I$24,OR('D2_B Qualität_Quant_Lstg'!O46,'D2_B Qualität_Quant_Lstg'!P46,'D2_B Qualität_Quant_Lstg'!Q46,'D2_B Qualität_Quant_Lstg'!R46,'D2_B Qualität_Quant_Lstg'!S46,'D2_B Qualität_Quant_Lstg'!T46)),'D2_B Qualität_Quant_Lstg'!$H$46&amp;" "&amp;'D2_B Qualität_Quant_Lstg'!$I$46&amp;"... "&amp;'D2_B Qualität_Quant_Lstg'!I46&amp;" "&amp;'D2_B Qualität_Quant_Lstg'!I47,""),"")</f>
        <v/>
      </c>
      <c r="C241" s="458"/>
      <c r="D241" s="458" t="str">
        <f>IFERROR(IF(AND(Projektgrundlagen!$I$24,OR('D2_B Qualität_Quant_Lstg'!O46,'D2_B Qualität_Quant_Lstg'!P46,'D2_B Qualität_Quant_Lstg'!Q46,'D2_B Qualität_Quant_Lstg'!R46,'D2_B Qualität_Quant_Lstg'!S46,'D2_B Qualität_Quant_Lstg'!T46)),"pauschal",""),"")</f>
        <v/>
      </c>
      <c r="E241" s="458"/>
      <c r="F241" s="458" t="str">
        <f>IFERROR(IF(AND(Projektgrundlagen!$I$24,OR('D2_B Qualität_Quant_Lstg'!O46,'D2_B Qualität_Quant_Lstg'!P46,'D2_B Qualität_Quant_Lstg'!Q46,'D2_B Qualität_Quant_Lstg'!R46,'D2_B Qualität_Quant_Lstg'!S46,'D2_B Qualität_Quant_Lstg'!T46)),'D2_B Qualität_Quant_Lstg'!M46,""),"")</f>
        <v/>
      </c>
      <c r="H241">
        <v>46</v>
      </c>
    </row>
    <row r="242" spans="2:8">
      <c r="B242" t="str">
        <f>IFERROR(IF(AND(Projektgrundlagen!$I$24,OR('D2_B Qualität_Quant_Lstg'!O47,'D2_B Qualität_Quant_Lstg'!P47,'D2_B Qualität_Quant_Lstg'!Q47,'D2_B Qualität_Quant_Lstg'!R47,'D2_B Qualität_Quant_Lstg'!S47,'D2_B Qualität_Quant_Lstg'!T47)),'D2_B Qualität_Quant_Lstg'!$H$46&amp;" "&amp;'D2_B Qualität_Quant_Lstg'!$I$46&amp;"... "&amp;'D2_B Qualität_Quant_Lstg'!I47&amp;" "&amp;'D2_B Qualität_Quant_Lstg'!I48,""),"")</f>
        <v/>
      </c>
      <c r="C242" s="458"/>
      <c r="D242" s="458" t="str">
        <f>IFERROR(IF(AND(Projektgrundlagen!$I$24,OR('D2_B Qualität_Quant_Lstg'!O47,'D2_B Qualität_Quant_Lstg'!P47,'D2_B Qualität_Quant_Lstg'!Q47,'D2_B Qualität_Quant_Lstg'!R47,'D2_B Qualität_Quant_Lstg'!S47,'D2_B Qualität_Quant_Lstg'!T47)),"pauschal",""),"")</f>
        <v/>
      </c>
      <c r="E242" s="458"/>
      <c r="F242" s="458" t="str">
        <f>IFERROR(IF(AND(Projektgrundlagen!$I$24,OR('D2_B Qualität_Quant_Lstg'!O47,'D2_B Qualität_Quant_Lstg'!P47,'D2_B Qualität_Quant_Lstg'!Q47,'D2_B Qualität_Quant_Lstg'!R47,'D2_B Qualität_Quant_Lstg'!S47,'D2_B Qualität_Quant_Lstg'!T47)),'D2_B Qualität_Quant_Lstg'!M47,""),"")</f>
        <v/>
      </c>
      <c r="H242">
        <v>47</v>
      </c>
    </row>
    <row r="243" spans="2:8">
      <c r="B243" t="str">
        <f>IFERROR(IF(AND(Projektgrundlagen!$I$24,OR('D2_B Qualität_Quant_Lstg'!O48,'D2_B Qualität_Quant_Lstg'!P48,'D2_B Qualität_Quant_Lstg'!Q48,'D2_B Qualität_Quant_Lstg'!R48,'D2_B Qualität_Quant_Lstg'!S48,'D2_B Qualität_Quant_Lstg'!T48)),'D2_B Qualität_Quant_Lstg'!$H$46&amp;" "&amp;'D2_B Qualität_Quant_Lstg'!$I$46&amp;"... "&amp;'D2_B Qualität_Quant_Lstg'!I48&amp;" "&amp;'D2_B Qualität_Quant_Lstg'!I49,""),"")</f>
        <v/>
      </c>
      <c r="C243" s="458"/>
      <c r="D243" s="458" t="str">
        <f>IFERROR(IF(AND(Projektgrundlagen!$I$24,OR('D2_B Qualität_Quant_Lstg'!O48,'D2_B Qualität_Quant_Lstg'!P48,'D2_B Qualität_Quant_Lstg'!Q48,'D2_B Qualität_Quant_Lstg'!R48,'D2_B Qualität_Quant_Lstg'!S48,'D2_B Qualität_Quant_Lstg'!T48)),"pauschal",""),"")</f>
        <v/>
      </c>
      <c r="E243" s="458"/>
      <c r="F243" s="458" t="str">
        <f>IFERROR(IF(AND(Projektgrundlagen!$I$24,OR('D2_B Qualität_Quant_Lstg'!O48,'D2_B Qualität_Quant_Lstg'!P48,'D2_B Qualität_Quant_Lstg'!Q48,'D2_B Qualität_Quant_Lstg'!R48,'D2_B Qualität_Quant_Lstg'!S48,'D2_B Qualität_Quant_Lstg'!T48)),'D2_B Qualität_Quant_Lstg'!M48,""),"")</f>
        <v/>
      </c>
      <c r="H243">
        <v>48</v>
      </c>
    </row>
    <row r="244" spans="2:8">
      <c r="B244" t="str">
        <f>IFERROR(IF(AND(Projektgrundlagen!$I$24,OR('D2_B Qualität_Quant_Lstg'!O49,'D2_B Qualität_Quant_Lstg'!P49,'D2_B Qualität_Quant_Lstg'!Q49,'D2_B Qualität_Quant_Lstg'!R49,'D2_B Qualität_Quant_Lstg'!S49,'D2_B Qualität_Quant_Lstg'!T49)),'D2_B Qualität_Quant_Lstg'!$H$46&amp;" "&amp;'D2_B Qualität_Quant_Lstg'!$I$46&amp;"... "&amp;'D2_B Qualität_Quant_Lstg'!I49&amp;" "&amp;'D2_B Qualität_Quant_Lstg'!I50,""),"")</f>
        <v/>
      </c>
      <c r="C244" s="458"/>
      <c r="D244" s="458" t="str">
        <f>IFERROR(IF(AND(Projektgrundlagen!$I$24,OR('D2_B Qualität_Quant_Lstg'!O49,'D2_B Qualität_Quant_Lstg'!P49,'D2_B Qualität_Quant_Lstg'!Q49,'D2_B Qualität_Quant_Lstg'!R49,'D2_B Qualität_Quant_Lstg'!S49,'D2_B Qualität_Quant_Lstg'!T49)),"pauschal",""),"")</f>
        <v/>
      </c>
      <c r="E244" s="458"/>
      <c r="F244" s="458" t="str">
        <f>IFERROR(IF(AND(Projektgrundlagen!$I$24,OR('D2_B Qualität_Quant_Lstg'!O49,'D2_B Qualität_Quant_Lstg'!P49,'D2_B Qualität_Quant_Lstg'!Q49,'D2_B Qualität_Quant_Lstg'!R49,'D2_B Qualität_Quant_Lstg'!S49,'D2_B Qualität_Quant_Lstg'!T49)),'D2_B Qualität_Quant_Lstg'!M49,""),"")</f>
        <v/>
      </c>
      <c r="H244">
        <v>49</v>
      </c>
    </row>
    <row r="245" spans="2:8">
      <c r="B245" t="str">
        <f>IFERROR(IF(AND(Projektgrundlagen!$I$24,OR('D2_B Qualität_Quant_Lstg'!O50,'D2_B Qualität_Quant_Lstg'!P50,'D2_B Qualität_Quant_Lstg'!Q50,'D2_B Qualität_Quant_Lstg'!R50,'D2_B Qualität_Quant_Lstg'!S50,'D2_B Qualität_Quant_Lstg'!T50)),'D2_B Qualität_Quant_Lstg'!$H$46&amp;" "&amp;'D2_B Qualität_Quant_Lstg'!$I$46&amp;"... "&amp;'D2_B Qualität_Quant_Lstg'!I50&amp;" "&amp;'D2_B Qualität_Quant_Lstg'!I51,""),"")</f>
        <v/>
      </c>
      <c r="C245" s="458"/>
      <c r="D245" s="458" t="str">
        <f>IFERROR(IF(AND(Projektgrundlagen!$I$24,OR('D2_B Qualität_Quant_Lstg'!O50,'D2_B Qualität_Quant_Lstg'!P50,'D2_B Qualität_Quant_Lstg'!Q50,'D2_B Qualität_Quant_Lstg'!R50,'D2_B Qualität_Quant_Lstg'!S50,'D2_B Qualität_Quant_Lstg'!T50)),"pauschal",""),"")</f>
        <v/>
      </c>
      <c r="E245" s="458"/>
      <c r="F245" s="458" t="str">
        <f>IFERROR(IF(AND(Projektgrundlagen!$I$24,OR('D2_B Qualität_Quant_Lstg'!O50,'D2_B Qualität_Quant_Lstg'!P50,'D2_B Qualität_Quant_Lstg'!Q50,'D2_B Qualität_Quant_Lstg'!R50,'D2_B Qualität_Quant_Lstg'!S50,'D2_B Qualität_Quant_Lstg'!T50)),'D2_B Qualität_Quant_Lstg'!M50,""),"")</f>
        <v/>
      </c>
      <c r="H245">
        <v>50</v>
      </c>
    </row>
    <row r="246" spans="2:8">
      <c r="B246" t="str">
        <f>IFERROR(IF(AND(Projektgrundlagen!$I$24,OR('D2_B Qualität_Quant_Lstg'!O51,'D2_B Qualität_Quant_Lstg'!P51,'D2_B Qualität_Quant_Lstg'!Q51,'D2_B Qualität_Quant_Lstg'!R51,'D2_B Qualität_Quant_Lstg'!S51,'D2_B Qualität_Quant_Lstg'!T51)),'D2_B Qualität_Quant_Lstg'!$H$46&amp;" "&amp;'D2_B Qualität_Quant_Lstg'!$I$46&amp;"... "&amp;'D2_B Qualität_Quant_Lstg'!I51&amp;" "&amp;'D2_B Qualität_Quant_Lstg'!I52,""),"")</f>
        <v/>
      </c>
      <c r="C246" s="458"/>
      <c r="D246" s="458" t="str">
        <f>IFERROR(IF(AND(Projektgrundlagen!$I$24,OR('D2_B Qualität_Quant_Lstg'!O51,'D2_B Qualität_Quant_Lstg'!P51,'D2_B Qualität_Quant_Lstg'!Q51,'D2_B Qualität_Quant_Lstg'!R51,'D2_B Qualität_Quant_Lstg'!S51,'D2_B Qualität_Quant_Lstg'!T51)),"pauschal",""),"")</f>
        <v/>
      </c>
      <c r="E246" s="458"/>
      <c r="F246" s="458" t="str">
        <f>IFERROR(IF(AND(Projektgrundlagen!$I$24,OR('D2_B Qualität_Quant_Lstg'!O51,'D2_B Qualität_Quant_Lstg'!P51,'D2_B Qualität_Quant_Lstg'!Q51,'D2_B Qualität_Quant_Lstg'!R51,'D2_B Qualität_Quant_Lstg'!S51,'D2_B Qualität_Quant_Lstg'!T51)),'D2_B Qualität_Quant_Lstg'!M51,""),"")</f>
        <v/>
      </c>
      <c r="H246">
        <v>51</v>
      </c>
    </row>
    <row r="247" spans="2:8">
      <c r="B247" t="str">
        <f>IFERROR(IF(AND(Projektgrundlagen!$I$24,OR('D2_B Qualität_Quant_Lstg'!O52,'D2_B Qualität_Quant_Lstg'!P52,'D2_B Qualität_Quant_Lstg'!Q52,'D2_B Qualität_Quant_Lstg'!R52,'D2_B Qualität_Quant_Lstg'!S52,'D2_B Qualität_Quant_Lstg'!T52)),'D2_B Qualität_Quant_Lstg'!$H$46&amp;" "&amp;'D2_B Qualität_Quant_Lstg'!$I$46&amp;"... "&amp;'D2_B Qualität_Quant_Lstg'!I52&amp;" "&amp;'D2_B Qualität_Quant_Lstg'!I53,""),"")</f>
        <v/>
      </c>
      <c r="C247" s="458"/>
      <c r="D247" s="458" t="str">
        <f>IFERROR(IF(AND(Projektgrundlagen!$I$24,OR('D2_B Qualität_Quant_Lstg'!O52,'D2_B Qualität_Quant_Lstg'!P52,'D2_B Qualität_Quant_Lstg'!Q52,'D2_B Qualität_Quant_Lstg'!R52,'D2_B Qualität_Quant_Lstg'!S52,'D2_B Qualität_Quant_Lstg'!T52)),"pauschal",""),"")</f>
        <v/>
      </c>
      <c r="E247" s="458"/>
      <c r="F247" s="458" t="str">
        <f>IFERROR(IF(AND(Projektgrundlagen!$I$24,OR('D2_B Qualität_Quant_Lstg'!O52,'D2_B Qualität_Quant_Lstg'!P52,'D2_B Qualität_Quant_Lstg'!Q52,'D2_B Qualität_Quant_Lstg'!R52,'D2_B Qualität_Quant_Lstg'!S52,'D2_B Qualität_Quant_Lstg'!T52)),'D2_B Qualität_Quant_Lstg'!M52,""),"")</f>
        <v/>
      </c>
      <c r="H247">
        <v>52</v>
      </c>
    </row>
    <row r="248" spans="2:8">
      <c r="B248" t="str">
        <f>IFERROR(IF(AND(Projektgrundlagen!$I$24,OR('D2_B Qualität_Quant_Lstg'!O53,'D2_B Qualität_Quant_Lstg'!P53,'D2_B Qualität_Quant_Lstg'!Q53,'D2_B Qualität_Quant_Lstg'!R53,'D2_B Qualität_Quant_Lstg'!S53,'D2_B Qualität_Quant_Lstg'!T53)),'D2_B Qualität_Quant_Lstg'!$H$46&amp;" "&amp;'D2_B Qualität_Quant_Lstg'!$I$46&amp;"... "&amp;'D2_B Qualität_Quant_Lstg'!I53&amp;" "&amp;'D2_B Qualität_Quant_Lstg'!I54,""),"")</f>
        <v/>
      </c>
      <c r="C248" s="458"/>
      <c r="D248" s="458" t="str">
        <f>IFERROR(IF(AND(Projektgrundlagen!$I$24,OR('D2_B Qualität_Quant_Lstg'!O53,'D2_B Qualität_Quant_Lstg'!P53,'D2_B Qualität_Quant_Lstg'!Q53,'D2_B Qualität_Quant_Lstg'!R53,'D2_B Qualität_Quant_Lstg'!S53,'D2_B Qualität_Quant_Lstg'!T53)),"pauschal",""),"")</f>
        <v/>
      </c>
      <c r="E248" s="458"/>
      <c r="F248" s="458" t="str">
        <f>IFERROR(IF(AND(Projektgrundlagen!$I$24,OR('D2_B Qualität_Quant_Lstg'!O53,'D2_B Qualität_Quant_Lstg'!P53,'D2_B Qualität_Quant_Lstg'!Q53,'D2_B Qualität_Quant_Lstg'!R53,'D2_B Qualität_Quant_Lstg'!S53,'D2_B Qualität_Quant_Lstg'!T53)),'D2_B Qualität_Quant_Lstg'!M53,""),"")</f>
        <v/>
      </c>
      <c r="H248">
        <v>53</v>
      </c>
    </row>
    <row r="249" spans="2:8">
      <c r="B249" t="str">
        <f>IFERROR(IF(AND(Projektgrundlagen!$I$24,OR('D2_B Qualität_Quant_Lstg'!O54,'D2_B Qualität_Quant_Lstg'!P54,'D2_B Qualität_Quant_Lstg'!Q54,'D2_B Qualität_Quant_Lstg'!R54,'D2_B Qualität_Quant_Lstg'!S54,'D2_B Qualität_Quant_Lstg'!T54)),'D2_B Qualität_Quant_Lstg'!$H$46&amp;" "&amp;'D2_B Qualität_Quant_Lstg'!$I$46&amp;"... "&amp;'D2_B Qualität_Quant_Lstg'!I54&amp;" "&amp;'D2_B Qualität_Quant_Lstg'!I55,""),"")</f>
        <v/>
      </c>
      <c r="C249" s="458"/>
      <c r="D249" s="458" t="str">
        <f>IFERROR(IF(AND(Projektgrundlagen!$I$24,OR('D2_B Qualität_Quant_Lstg'!O54,'D2_B Qualität_Quant_Lstg'!P54,'D2_B Qualität_Quant_Lstg'!Q54,'D2_B Qualität_Quant_Lstg'!R54,'D2_B Qualität_Quant_Lstg'!S54,'D2_B Qualität_Quant_Lstg'!T54)),"pauschal",""),"")</f>
        <v/>
      </c>
      <c r="E249" s="458"/>
      <c r="F249" s="458" t="str">
        <f>IFERROR(IF(AND(Projektgrundlagen!$I$24,OR('D2_B Qualität_Quant_Lstg'!O54,'D2_B Qualität_Quant_Lstg'!P54,'D2_B Qualität_Quant_Lstg'!Q54,'D2_B Qualität_Quant_Lstg'!R54,'D2_B Qualität_Quant_Lstg'!S54,'D2_B Qualität_Quant_Lstg'!T54)),'D2_B Qualität_Quant_Lstg'!M54,""),"")</f>
        <v/>
      </c>
      <c r="H249">
        <v>54</v>
      </c>
    </row>
    <row r="250" spans="2:8">
      <c r="B250" t="str">
        <f>IFERROR(IF(AND(Projektgrundlagen!$I$24,OR('D2_B Qualität_Quant_Lstg'!O55,'D2_B Qualität_Quant_Lstg'!P55,'D2_B Qualität_Quant_Lstg'!Q55,'D2_B Qualität_Quant_Lstg'!R55,'D2_B Qualität_Quant_Lstg'!S55,'D2_B Qualität_Quant_Lstg'!T55)),'D2_B Qualität_Quant_Lstg'!$H$46&amp;" "&amp;'D2_B Qualität_Quant_Lstg'!$I$46&amp;"... "&amp;'D2_B Qualität_Quant_Lstg'!I55&amp;" "&amp;'D2_B Qualität_Quant_Lstg'!I56,""),"")</f>
        <v/>
      </c>
      <c r="C250" s="458"/>
      <c r="D250" s="458" t="str">
        <f>IFERROR(IF(AND(Projektgrundlagen!$I$24,OR('D2_B Qualität_Quant_Lstg'!O55,'D2_B Qualität_Quant_Lstg'!P55,'D2_B Qualität_Quant_Lstg'!Q55,'D2_B Qualität_Quant_Lstg'!R55,'D2_B Qualität_Quant_Lstg'!S55,'D2_B Qualität_Quant_Lstg'!T55)),"pauschal",""),"")</f>
        <v/>
      </c>
      <c r="E250" s="458"/>
      <c r="F250" s="458" t="str">
        <f>IFERROR(IF(AND(Projektgrundlagen!$I$24,OR('D2_B Qualität_Quant_Lstg'!O55,'D2_B Qualität_Quant_Lstg'!P55,'D2_B Qualität_Quant_Lstg'!Q55,'D2_B Qualität_Quant_Lstg'!R55,'D2_B Qualität_Quant_Lstg'!S55,'D2_B Qualität_Quant_Lstg'!T55)),'D2_B Qualität_Quant_Lstg'!M55,""),"")</f>
        <v/>
      </c>
      <c r="H250">
        <v>55</v>
      </c>
    </row>
    <row r="251" spans="2:8">
      <c r="B251" t="str">
        <f>IFERROR(IF(AND(Projektgrundlagen!$I$24,OR('D2_B Qualität_Quant_Lstg'!O56,'D2_B Qualität_Quant_Lstg'!P56,'D2_B Qualität_Quant_Lstg'!Q56,'D2_B Qualität_Quant_Lstg'!R56,'D2_B Qualität_Quant_Lstg'!S56,'D2_B Qualität_Quant_Lstg'!T56)),'D2_B Qualität_Quant_Lstg'!$H$46&amp;" "&amp;'D2_B Qualität_Quant_Lstg'!$I$46&amp;"... "&amp;'D2_B Qualität_Quant_Lstg'!I56&amp;" "&amp;'D2_B Qualität_Quant_Lstg'!I57,""),"")</f>
        <v/>
      </c>
      <c r="C251" s="458"/>
      <c r="D251" s="458" t="str">
        <f>IFERROR(IF(AND(Projektgrundlagen!$I$24,OR('D2_B Qualität_Quant_Lstg'!O56,'D2_B Qualität_Quant_Lstg'!P56,'D2_B Qualität_Quant_Lstg'!Q56,'D2_B Qualität_Quant_Lstg'!R56,'D2_B Qualität_Quant_Lstg'!S56,'D2_B Qualität_Quant_Lstg'!T56)),"pauschal",""),"")</f>
        <v/>
      </c>
      <c r="E251" s="458"/>
      <c r="F251" s="458" t="str">
        <f>IFERROR(IF(AND(Projektgrundlagen!$I$24,OR('D2_B Qualität_Quant_Lstg'!O56,'D2_B Qualität_Quant_Lstg'!P56,'D2_B Qualität_Quant_Lstg'!Q56,'D2_B Qualität_Quant_Lstg'!R56,'D2_B Qualität_Quant_Lstg'!S56,'D2_B Qualität_Quant_Lstg'!T56)),'D2_B Qualität_Quant_Lstg'!M56,""),"")</f>
        <v/>
      </c>
      <c r="H251">
        <v>56</v>
      </c>
    </row>
    <row r="252" spans="2:8">
      <c r="B252" t="str">
        <f>IFERROR(IF(AND(Projektgrundlagen!$I$24,OR('D2_B Qualität_Quant_Lstg'!O57,'D2_B Qualität_Quant_Lstg'!P57,'D2_B Qualität_Quant_Lstg'!Q57,'D2_B Qualität_Quant_Lstg'!R57,'D2_B Qualität_Quant_Lstg'!S57,'D2_B Qualität_Quant_Lstg'!T57)),'D2_B Qualität_Quant_Lstg'!$H$46&amp;" "&amp;'D2_B Qualität_Quant_Lstg'!$I$46&amp;"... "&amp;'D2_B Qualität_Quant_Lstg'!I57&amp;" "&amp;'D2_B Qualität_Quant_Lstg'!I58,""),"")</f>
        <v/>
      </c>
      <c r="C252" s="458"/>
      <c r="D252" s="458" t="str">
        <f>IFERROR(IF(AND(Projektgrundlagen!$I$24,OR('D2_B Qualität_Quant_Lstg'!O57,'D2_B Qualität_Quant_Lstg'!P57,'D2_B Qualität_Quant_Lstg'!Q57,'D2_B Qualität_Quant_Lstg'!R57,'D2_B Qualität_Quant_Lstg'!S57,'D2_B Qualität_Quant_Lstg'!T57)),"pauschal",""),"")</f>
        <v/>
      </c>
      <c r="E252" s="458"/>
      <c r="F252" s="458" t="str">
        <f>IFERROR(IF(AND(Projektgrundlagen!$I$24,OR('D2_B Qualität_Quant_Lstg'!O57,'D2_B Qualität_Quant_Lstg'!P57,'D2_B Qualität_Quant_Lstg'!Q57,'D2_B Qualität_Quant_Lstg'!R57,'D2_B Qualität_Quant_Lstg'!S57,'D2_B Qualität_Quant_Lstg'!T57)),'D2_B Qualität_Quant_Lstg'!M57,""),"")</f>
        <v/>
      </c>
      <c r="H252">
        <v>57</v>
      </c>
    </row>
    <row r="253" spans="2:8">
      <c r="B253" t="str">
        <f>IFERROR(IF(AND(Projektgrundlagen!$I$24,OR('D2_B Qualität_Quant_Lstg'!O58,'D2_B Qualität_Quant_Lstg'!P58,'D2_B Qualität_Quant_Lstg'!Q58,'D2_B Qualität_Quant_Lstg'!R58,'D2_B Qualität_Quant_Lstg'!S58,'D2_B Qualität_Quant_Lstg'!T58)),'D2_B Qualität_Quant_Lstg'!$H$46&amp;" "&amp;'D2_B Qualität_Quant_Lstg'!$I$46&amp;"... "&amp;'D2_B Qualität_Quant_Lstg'!I58&amp;" "&amp;'D2_B Qualität_Quant_Lstg'!I59,""),"")</f>
        <v/>
      </c>
      <c r="C253" s="458"/>
      <c r="D253" s="458" t="str">
        <f>IFERROR(IF(AND(Projektgrundlagen!$I$24,OR('D2_B Qualität_Quant_Lstg'!O58,'D2_B Qualität_Quant_Lstg'!P58,'D2_B Qualität_Quant_Lstg'!Q58,'D2_B Qualität_Quant_Lstg'!R58,'D2_B Qualität_Quant_Lstg'!S58,'D2_B Qualität_Quant_Lstg'!T58)),"pauschal",""),"")</f>
        <v/>
      </c>
      <c r="E253" s="458"/>
      <c r="F253" s="458" t="str">
        <f>IFERROR(IF(AND(Projektgrundlagen!$I$24,OR('D2_B Qualität_Quant_Lstg'!O58,'D2_B Qualität_Quant_Lstg'!P58,'D2_B Qualität_Quant_Lstg'!Q58,'D2_B Qualität_Quant_Lstg'!R58,'D2_B Qualität_Quant_Lstg'!S58,'D2_B Qualität_Quant_Lstg'!T58)),'D2_B Qualität_Quant_Lstg'!M58,""),"")</f>
        <v/>
      </c>
      <c r="H253">
        <v>58</v>
      </c>
    </row>
    <row r="254" spans="2:8">
      <c r="B254" t="str">
        <f>IFERROR(IF(AND(Projektgrundlagen!$I$24,OR('D2_B Qualität_Quant_Lstg'!O59,'D2_B Qualität_Quant_Lstg'!P59,'D2_B Qualität_Quant_Lstg'!Q59,'D2_B Qualität_Quant_Lstg'!R59,'D2_B Qualität_Quant_Lstg'!S59,'D2_B Qualität_Quant_Lstg'!T59)),'D2_B Qualität_Quant_Lstg'!$H$46&amp;" "&amp;'D2_B Qualität_Quant_Lstg'!$I$46&amp;"... "&amp;'D2_B Qualität_Quant_Lstg'!I59&amp;" "&amp;'D2_B Qualität_Quant_Lstg'!I60,""),"")</f>
        <v/>
      </c>
      <c r="C254" s="458"/>
      <c r="D254" s="458" t="str">
        <f>IFERROR(IF(AND(Projektgrundlagen!$I$24,OR('D2_B Qualität_Quant_Lstg'!O59,'D2_B Qualität_Quant_Lstg'!P59,'D2_B Qualität_Quant_Lstg'!Q59,'D2_B Qualität_Quant_Lstg'!R59,'D2_B Qualität_Quant_Lstg'!S59,'D2_B Qualität_Quant_Lstg'!T59)),"pauschal",""),"")</f>
        <v/>
      </c>
      <c r="E254" s="458"/>
      <c r="F254" s="458" t="str">
        <f>IFERROR(IF(AND(Projektgrundlagen!$I$24,OR('D2_B Qualität_Quant_Lstg'!O59,'D2_B Qualität_Quant_Lstg'!P59,'D2_B Qualität_Quant_Lstg'!Q59,'D2_B Qualität_Quant_Lstg'!R59,'D2_B Qualität_Quant_Lstg'!S59,'D2_B Qualität_Quant_Lstg'!T59)),'D2_B Qualität_Quant_Lstg'!M59,""),"")</f>
        <v/>
      </c>
      <c r="H254">
        <v>59</v>
      </c>
    </row>
    <row r="255" spans="2:8">
      <c r="B255" t="str">
        <f>IFERROR(IF(AND(Projektgrundlagen!$I$24,OR('D2_B Qualität_Quant_Lstg'!O60,'D2_B Qualität_Quant_Lstg'!P60,'D2_B Qualität_Quant_Lstg'!Q60,'D2_B Qualität_Quant_Lstg'!R60,'D2_B Qualität_Quant_Lstg'!S60,'D2_B Qualität_Quant_Lstg'!T60)),'D2_B Qualität_Quant_Lstg'!$H$60&amp;" "&amp;'D2_B Qualität_Quant_Lstg'!$I$60&amp;"... "&amp;'D2_B Qualität_Quant_Lstg'!I60&amp;" "&amp;'D2_B Qualität_Quant_Lstg'!I61,""),"")</f>
        <v/>
      </c>
      <c r="C255" s="458"/>
      <c r="D255" s="458" t="str">
        <f>IFERROR(IF(AND(Projektgrundlagen!$I$24,OR('D2_B Qualität_Quant_Lstg'!O60,'D2_B Qualität_Quant_Lstg'!P60,'D2_B Qualität_Quant_Lstg'!Q60,'D2_B Qualität_Quant_Lstg'!R60,'D2_B Qualität_Quant_Lstg'!S60,'D2_B Qualität_Quant_Lstg'!T60)),"pauschal",""),"")</f>
        <v/>
      </c>
      <c r="E255" s="458"/>
      <c r="F255" s="458" t="str">
        <f>IFERROR(IF(AND(Projektgrundlagen!$I$24,OR('D2_B Qualität_Quant_Lstg'!O60,'D2_B Qualität_Quant_Lstg'!P60,'D2_B Qualität_Quant_Lstg'!Q60,'D2_B Qualität_Quant_Lstg'!R60,'D2_B Qualität_Quant_Lstg'!S60,'D2_B Qualität_Quant_Lstg'!T60)),'D2_B Qualität_Quant_Lstg'!M60,""),"")</f>
        <v/>
      </c>
      <c r="H255">
        <v>60</v>
      </c>
    </row>
    <row r="256" spans="2:8">
      <c r="B256" t="str">
        <f>IFERROR(IF(AND(Projektgrundlagen!$I$24,OR('D2_B Qualität_Quant_Lstg'!O61,'D2_B Qualität_Quant_Lstg'!P61,'D2_B Qualität_Quant_Lstg'!Q61,'D2_B Qualität_Quant_Lstg'!R61,'D2_B Qualität_Quant_Lstg'!S61,'D2_B Qualität_Quant_Lstg'!T61)),'D2_B Qualität_Quant_Lstg'!$H$60&amp;" "&amp;'D2_B Qualität_Quant_Lstg'!$I$60&amp;"... "&amp;'D2_B Qualität_Quant_Lstg'!I61&amp;" "&amp;'D2_B Qualität_Quant_Lstg'!I62,""),"")</f>
        <v/>
      </c>
      <c r="C256" s="458"/>
      <c r="D256" s="458" t="str">
        <f>IFERROR(IF(AND(Projektgrundlagen!$I$24,OR('D2_B Qualität_Quant_Lstg'!O61,'D2_B Qualität_Quant_Lstg'!P61,'D2_B Qualität_Quant_Lstg'!Q61,'D2_B Qualität_Quant_Lstg'!R61,'D2_B Qualität_Quant_Lstg'!S61,'D2_B Qualität_Quant_Lstg'!T61)),"pauschal",""),"")</f>
        <v/>
      </c>
      <c r="E256" s="458"/>
      <c r="F256" s="458" t="str">
        <f>IFERROR(IF(AND(Projektgrundlagen!$I$24,OR('D2_B Qualität_Quant_Lstg'!O61,'D2_B Qualität_Quant_Lstg'!P61,'D2_B Qualität_Quant_Lstg'!Q61,'D2_B Qualität_Quant_Lstg'!R61,'D2_B Qualität_Quant_Lstg'!S61,'D2_B Qualität_Quant_Lstg'!T61)),'D2_B Qualität_Quant_Lstg'!M61,""),"")</f>
        <v/>
      </c>
      <c r="H256">
        <v>61</v>
      </c>
    </row>
    <row r="257" spans="2:8">
      <c r="B257" t="str">
        <f>IFERROR(IF(AND(Projektgrundlagen!$I$24,OR('D2_B Qualität_Quant_Lstg'!O62,'D2_B Qualität_Quant_Lstg'!P62,'D2_B Qualität_Quant_Lstg'!Q62,'D2_B Qualität_Quant_Lstg'!R62,'D2_B Qualität_Quant_Lstg'!S62,'D2_B Qualität_Quant_Lstg'!T62)),'D2_B Qualität_Quant_Lstg'!$H$62&amp;" "&amp;'D2_B Qualität_Quant_Lstg'!$I$62&amp;"... "&amp;'D2_B Qualität_Quant_Lstg'!I62&amp;" "&amp;'D2_B Qualität_Quant_Lstg'!I63,""),"")</f>
        <v/>
      </c>
      <c r="C257" s="458"/>
      <c r="D257" s="458" t="str">
        <f>IFERROR(IF(AND(Projektgrundlagen!$I$24,OR('D2_B Qualität_Quant_Lstg'!O62,'D2_B Qualität_Quant_Lstg'!P62,'D2_B Qualität_Quant_Lstg'!Q62,'D2_B Qualität_Quant_Lstg'!R62,'D2_B Qualität_Quant_Lstg'!S62,'D2_B Qualität_Quant_Lstg'!T62)),"pauschal",""),"")</f>
        <v/>
      </c>
      <c r="E257" s="458"/>
      <c r="F257" s="458" t="str">
        <f>IFERROR(IF(AND(Projektgrundlagen!$I$24,OR('D2_B Qualität_Quant_Lstg'!O62,'D2_B Qualität_Quant_Lstg'!P62,'D2_B Qualität_Quant_Lstg'!Q62,'D2_B Qualität_Quant_Lstg'!R62,'D2_B Qualität_Quant_Lstg'!S62,'D2_B Qualität_Quant_Lstg'!T62)),'D2_B Qualität_Quant_Lstg'!M62,""),"")</f>
        <v/>
      </c>
      <c r="H257">
        <v>62</v>
      </c>
    </row>
    <row r="258" spans="2:8">
      <c r="B258" t="str">
        <f>IFERROR(IF(AND(Projektgrundlagen!$I$24,OR('D2_B Qualität_Quant_Lstg'!O63,'D2_B Qualität_Quant_Lstg'!P63,'D2_B Qualität_Quant_Lstg'!Q63,'D2_B Qualität_Quant_Lstg'!R63,'D2_B Qualität_Quant_Lstg'!S63,'D2_B Qualität_Quant_Lstg'!T63)),'D2_B Qualität_Quant_Lstg'!$H$62&amp;" "&amp;'D2_B Qualität_Quant_Lstg'!$I$62&amp;"... "&amp;'D2_B Qualität_Quant_Lstg'!I63&amp;" "&amp;'D2_B Qualität_Quant_Lstg'!I64,""),"")</f>
        <v/>
      </c>
      <c r="C258" s="458"/>
      <c r="D258" s="458" t="str">
        <f>IFERROR(IF(AND(Projektgrundlagen!$I$24,OR('D2_B Qualität_Quant_Lstg'!O63,'D2_B Qualität_Quant_Lstg'!P63,'D2_B Qualität_Quant_Lstg'!Q63,'D2_B Qualität_Quant_Lstg'!R63,'D2_B Qualität_Quant_Lstg'!S63,'D2_B Qualität_Quant_Lstg'!T63)),"pauschal",""),"")</f>
        <v/>
      </c>
      <c r="E258" s="458"/>
      <c r="F258" s="458" t="str">
        <f>IFERROR(IF(AND(Projektgrundlagen!$I$24,OR('D2_B Qualität_Quant_Lstg'!O63,'D2_B Qualität_Quant_Lstg'!P63,'D2_B Qualität_Quant_Lstg'!Q63,'D2_B Qualität_Quant_Lstg'!R63,'D2_B Qualität_Quant_Lstg'!S63,'D2_B Qualität_Quant_Lstg'!T63)),'D2_B Qualität_Quant_Lstg'!M63,""),"")</f>
        <v/>
      </c>
      <c r="H258">
        <v>63</v>
      </c>
    </row>
    <row r="259" spans="2:8">
      <c r="B259" t="str">
        <f>IFERROR(IF(AND(Projektgrundlagen!$I$24,OR('D2_B Qualität_Quant_Lstg'!O64,'D2_B Qualität_Quant_Lstg'!P64,'D2_B Qualität_Quant_Lstg'!Q64,'D2_B Qualität_Quant_Lstg'!R64,'D2_B Qualität_Quant_Lstg'!S64,'D2_B Qualität_Quant_Lstg'!T64)),'D2_B Qualität_Quant_Lstg'!$H$62&amp;" "&amp;'D2_B Qualität_Quant_Lstg'!$I$62&amp;"... "&amp;'D2_B Qualität_Quant_Lstg'!I64&amp;" "&amp;'D2_B Qualität_Quant_Lstg'!I65,""),"")</f>
        <v/>
      </c>
      <c r="C259" s="458"/>
      <c r="D259" s="458" t="str">
        <f>IFERROR(IF(AND(Projektgrundlagen!$I$24,OR('D2_B Qualität_Quant_Lstg'!O64,'D2_B Qualität_Quant_Lstg'!P64,'D2_B Qualität_Quant_Lstg'!Q64,'D2_B Qualität_Quant_Lstg'!R64,'D2_B Qualität_Quant_Lstg'!S64,'D2_B Qualität_Quant_Lstg'!T64)),"pauschal",""),"")</f>
        <v/>
      </c>
      <c r="E259" s="458"/>
      <c r="F259" s="458" t="str">
        <f>IFERROR(IF(AND(Projektgrundlagen!$I$24,OR('D2_B Qualität_Quant_Lstg'!O64,'D2_B Qualität_Quant_Lstg'!P64,'D2_B Qualität_Quant_Lstg'!Q64,'D2_B Qualität_Quant_Lstg'!R64,'D2_B Qualität_Quant_Lstg'!S64,'D2_B Qualität_Quant_Lstg'!T64)),'D2_B Qualität_Quant_Lstg'!M64,""),"")</f>
        <v/>
      </c>
      <c r="H259">
        <v>64</v>
      </c>
    </row>
    <row r="260" spans="2:8">
      <c r="B260" t="str">
        <f>IFERROR(IF(AND(Projektgrundlagen!$I$24,OR('D2_B Qualität_Quant_Lstg'!O65,'D2_B Qualität_Quant_Lstg'!P65,'D2_B Qualität_Quant_Lstg'!Q65,'D2_B Qualität_Quant_Lstg'!R65,'D2_B Qualität_Quant_Lstg'!S65,'D2_B Qualität_Quant_Lstg'!T65)),'D2_B Qualität_Quant_Lstg'!$H$62&amp;" "&amp;'D2_B Qualität_Quant_Lstg'!$I$62&amp;"... "&amp;'D2_B Qualität_Quant_Lstg'!I65&amp;" "&amp;'D2_B Qualität_Quant_Lstg'!I66,""),"")</f>
        <v/>
      </c>
      <c r="C260" s="458"/>
      <c r="D260" s="458" t="str">
        <f>IFERROR(IF(AND(Projektgrundlagen!$I$24,OR('D2_B Qualität_Quant_Lstg'!O65,'D2_B Qualität_Quant_Lstg'!P65,'D2_B Qualität_Quant_Lstg'!Q65,'D2_B Qualität_Quant_Lstg'!R65,'D2_B Qualität_Quant_Lstg'!S65,'D2_B Qualität_Quant_Lstg'!T65)),"pauschal",""),"")</f>
        <v/>
      </c>
      <c r="E260" s="458"/>
      <c r="F260" s="458" t="str">
        <f>IFERROR(IF(AND(Projektgrundlagen!$I$24,OR('D2_B Qualität_Quant_Lstg'!O65,'D2_B Qualität_Quant_Lstg'!P65,'D2_B Qualität_Quant_Lstg'!Q65,'D2_B Qualität_Quant_Lstg'!R65,'D2_B Qualität_Quant_Lstg'!S65,'D2_B Qualität_Quant_Lstg'!T65)),'D2_B Qualität_Quant_Lstg'!M65,""),"")</f>
        <v/>
      </c>
      <c r="H260">
        <v>65</v>
      </c>
    </row>
    <row r="261" spans="2:8">
      <c r="B261" t="str">
        <f>IFERROR(IF(AND(Projektgrundlagen!$I$24,OR('D2_B Qualität_Quant_Lstg'!O66,'D2_B Qualität_Quant_Lstg'!P66,'D2_B Qualität_Quant_Lstg'!Q66,'D2_B Qualität_Quant_Lstg'!R66,'D2_B Qualität_Quant_Lstg'!S66,'D2_B Qualität_Quant_Lstg'!T66)),'D2_B Qualität_Quant_Lstg'!$H$62&amp;" "&amp;'D2_B Qualität_Quant_Lstg'!$I$62&amp;"... "&amp;'D2_B Qualität_Quant_Lstg'!I66&amp;" "&amp;'D2_B Qualität_Quant_Lstg'!I67,""),"")</f>
        <v/>
      </c>
      <c r="C261" s="458"/>
      <c r="D261" s="458" t="str">
        <f>IFERROR(IF(AND(Projektgrundlagen!$I$24,OR('D2_B Qualität_Quant_Lstg'!O66,'D2_B Qualität_Quant_Lstg'!P66,'D2_B Qualität_Quant_Lstg'!Q66,'D2_B Qualität_Quant_Lstg'!R66,'D2_B Qualität_Quant_Lstg'!S66,'D2_B Qualität_Quant_Lstg'!T66)),"pauschal",""),"")</f>
        <v/>
      </c>
      <c r="E261" s="458"/>
      <c r="F261" s="458" t="str">
        <f>IFERROR(IF(AND(Projektgrundlagen!$I$24,OR('D2_B Qualität_Quant_Lstg'!O66,'D2_B Qualität_Quant_Lstg'!P66,'D2_B Qualität_Quant_Lstg'!Q66,'D2_B Qualität_Quant_Lstg'!R66,'D2_B Qualität_Quant_Lstg'!S66,'D2_B Qualität_Quant_Lstg'!T66)),'D2_B Qualität_Quant_Lstg'!M66,""),"")</f>
        <v/>
      </c>
      <c r="H261">
        <v>66</v>
      </c>
    </row>
    <row r="262" spans="2:8">
      <c r="B262" t="str">
        <f>IFERROR(IF(AND(Projektgrundlagen!$I$24,OR('D2_B Qualität_Quant_Lstg'!O67,'D2_B Qualität_Quant_Lstg'!P67,'D2_B Qualität_Quant_Lstg'!Q67,'D2_B Qualität_Quant_Lstg'!R67,'D2_B Qualität_Quant_Lstg'!S67,'D2_B Qualität_Quant_Lstg'!T67)),'D2_B Qualität_Quant_Lstg'!$H$62&amp;" "&amp;'D2_B Qualität_Quant_Lstg'!$I$62&amp;"... "&amp;'D2_B Qualität_Quant_Lstg'!I67&amp;" "&amp;'D2_B Qualität_Quant_Lstg'!I68,""),"")</f>
        <v/>
      </c>
      <c r="C262" s="458"/>
      <c r="D262" s="458" t="str">
        <f>IFERROR(IF(AND(Projektgrundlagen!$I$24,OR('D2_B Qualität_Quant_Lstg'!O67,'D2_B Qualität_Quant_Lstg'!P67,'D2_B Qualität_Quant_Lstg'!Q67,'D2_B Qualität_Quant_Lstg'!R67,'D2_B Qualität_Quant_Lstg'!S67,'D2_B Qualität_Quant_Lstg'!T67)),"pauschal",""),"")</f>
        <v/>
      </c>
      <c r="E262" s="458"/>
      <c r="F262" s="458" t="str">
        <f>IFERROR(IF(AND(Projektgrundlagen!$I$24,OR('D2_B Qualität_Quant_Lstg'!O67,'D2_B Qualität_Quant_Lstg'!P67,'D2_B Qualität_Quant_Lstg'!Q67,'D2_B Qualität_Quant_Lstg'!R67,'D2_B Qualität_Quant_Lstg'!S67,'D2_B Qualität_Quant_Lstg'!T67)),'D2_B Qualität_Quant_Lstg'!M67,""),"")</f>
        <v/>
      </c>
      <c r="H262">
        <v>67</v>
      </c>
    </row>
    <row r="263" spans="2:8">
      <c r="B263" t="str">
        <f>IFERROR(IF(AND(Projektgrundlagen!$I$24,OR('D2_B Qualität_Quant_Lstg'!O68,'D2_B Qualität_Quant_Lstg'!P68,'D2_B Qualität_Quant_Lstg'!Q68,'D2_B Qualität_Quant_Lstg'!R68,'D2_B Qualität_Quant_Lstg'!S68,'D2_B Qualität_Quant_Lstg'!T68)),'D2_B Qualität_Quant_Lstg'!$H$62&amp;" "&amp;'D2_B Qualität_Quant_Lstg'!$I$62&amp;"... "&amp;'D2_B Qualität_Quant_Lstg'!I68&amp;" "&amp;'D2_B Qualität_Quant_Lstg'!I69,""),"")</f>
        <v/>
      </c>
      <c r="C263" s="458"/>
      <c r="D263" s="458" t="str">
        <f>IFERROR(IF(AND(Projektgrundlagen!$I$24,OR('D2_B Qualität_Quant_Lstg'!O68,'D2_B Qualität_Quant_Lstg'!P68,'D2_B Qualität_Quant_Lstg'!Q68,'D2_B Qualität_Quant_Lstg'!R68,'D2_B Qualität_Quant_Lstg'!S68,'D2_B Qualität_Quant_Lstg'!T68)),"pauschal",""),"")</f>
        <v/>
      </c>
      <c r="E263" s="458"/>
      <c r="F263" s="458" t="str">
        <f>IFERROR(IF(AND(Projektgrundlagen!$I$24,OR('D2_B Qualität_Quant_Lstg'!O68,'D2_B Qualität_Quant_Lstg'!P68,'D2_B Qualität_Quant_Lstg'!Q68,'D2_B Qualität_Quant_Lstg'!R68,'D2_B Qualität_Quant_Lstg'!S68,'D2_B Qualität_Quant_Lstg'!T68)),'D2_B Qualität_Quant_Lstg'!M68,""),"")</f>
        <v/>
      </c>
      <c r="H263">
        <v>68</v>
      </c>
    </row>
    <row r="264" spans="2:8">
      <c r="B264" t="str">
        <f>IFERROR(IF(AND(Projektgrundlagen!$I$24,OR('D2_B Qualität_Quant_Lstg'!O69,'D2_B Qualität_Quant_Lstg'!P69,'D2_B Qualität_Quant_Lstg'!Q69,'D2_B Qualität_Quant_Lstg'!R69,'D2_B Qualität_Quant_Lstg'!S69,'D2_B Qualität_Quant_Lstg'!T69)),'D2_B Qualität_Quant_Lstg'!$H$62&amp;" "&amp;'D2_B Qualität_Quant_Lstg'!$I$62&amp;"... "&amp;'D2_B Qualität_Quant_Lstg'!I69&amp;" "&amp;'D2_B Qualität_Quant_Lstg'!I70,""),"")</f>
        <v/>
      </c>
      <c r="C264" s="458"/>
      <c r="D264" s="458" t="str">
        <f>IFERROR(IF(AND(Projektgrundlagen!$I$24,OR('D2_B Qualität_Quant_Lstg'!O69,'D2_B Qualität_Quant_Lstg'!P69,'D2_B Qualität_Quant_Lstg'!Q69,'D2_B Qualität_Quant_Lstg'!R69,'D2_B Qualität_Quant_Lstg'!S69,'D2_B Qualität_Quant_Lstg'!T69)),"pauschal",""),"")</f>
        <v/>
      </c>
      <c r="E264" s="458"/>
      <c r="F264" s="458" t="str">
        <f>IFERROR(IF(AND(Projektgrundlagen!$I$24,OR('D2_B Qualität_Quant_Lstg'!O69,'D2_B Qualität_Quant_Lstg'!P69,'D2_B Qualität_Quant_Lstg'!Q69,'D2_B Qualität_Quant_Lstg'!R69,'D2_B Qualität_Quant_Lstg'!S69,'D2_B Qualität_Quant_Lstg'!T69)),'D2_B Qualität_Quant_Lstg'!M69,""),"")</f>
        <v/>
      </c>
      <c r="H264">
        <v>69</v>
      </c>
    </row>
    <row r="265" spans="2:8">
      <c r="B265" t="str">
        <f>IFERROR(IF(AND(Projektgrundlagen!$I$24,OR('D2_B Qualität_Quant_Lstg'!O70,'D2_B Qualität_Quant_Lstg'!P70,'D2_B Qualität_Quant_Lstg'!Q70,'D2_B Qualität_Quant_Lstg'!R70,'D2_B Qualität_Quant_Lstg'!S70,'D2_B Qualität_Quant_Lstg'!T70)),'D2_B Qualität_Quant_Lstg'!$H$62&amp;" "&amp;'D2_B Qualität_Quant_Lstg'!$I$62&amp;"... "&amp;'D2_B Qualität_Quant_Lstg'!I70&amp;" "&amp;'D2_B Qualität_Quant_Lstg'!I71,""),"")</f>
        <v/>
      </c>
      <c r="C265" s="458"/>
      <c r="D265" s="458" t="str">
        <f>IFERROR(IF(AND(Projektgrundlagen!$I$24,OR('D2_B Qualität_Quant_Lstg'!O70,'D2_B Qualität_Quant_Lstg'!P70,'D2_B Qualität_Quant_Lstg'!Q70,'D2_B Qualität_Quant_Lstg'!R70,'D2_B Qualität_Quant_Lstg'!S70,'D2_B Qualität_Quant_Lstg'!T70)),"pauschal",""),"")</f>
        <v/>
      </c>
      <c r="E265" s="458"/>
      <c r="F265" s="458" t="str">
        <f>IFERROR(IF(AND(Projektgrundlagen!$I$24,OR('D2_B Qualität_Quant_Lstg'!O70,'D2_B Qualität_Quant_Lstg'!P70,'D2_B Qualität_Quant_Lstg'!Q70,'D2_B Qualität_Quant_Lstg'!R70,'D2_B Qualität_Quant_Lstg'!S70,'D2_B Qualität_Quant_Lstg'!T70)),'D2_B Qualität_Quant_Lstg'!M70,""),"")</f>
        <v/>
      </c>
      <c r="H265">
        <v>70</v>
      </c>
    </row>
    <row r="266" spans="2:8">
      <c r="B266" t="str">
        <f>IFERROR(IF(AND(Projektgrundlagen!$I$24,OR('D2_B Qualität_Quant_Lstg'!O71,'D2_B Qualität_Quant_Lstg'!P71,'D2_B Qualität_Quant_Lstg'!Q71,'D2_B Qualität_Quant_Lstg'!R71,'D2_B Qualität_Quant_Lstg'!S71,'D2_B Qualität_Quant_Lstg'!T71)),'D2_B Qualität_Quant_Lstg'!$H$62&amp;" "&amp;'D2_B Qualität_Quant_Lstg'!$I$62&amp;"... "&amp;'D2_B Qualität_Quant_Lstg'!I71&amp;" "&amp;'D2_B Qualität_Quant_Lstg'!I72,""),"")</f>
        <v/>
      </c>
      <c r="C266" s="458"/>
      <c r="D266" s="458" t="str">
        <f>IFERROR(IF(AND(Projektgrundlagen!$I$24,OR('D2_B Qualität_Quant_Lstg'!O71,'D2_B Qualität_Quant_Lstg'!P71,'D2_B Qualität_Quant_Lstg'!Q71,'D2_B Qualität_Quant_Lstg'!R71,'D2_B Qualität_Quant_Lstg'!S71,'D2_B Qualität_Quant_Lstg'!T71)),"pauschal",""),"")</f>
        <v/>
      </c>
      <c r="E266" s="458"/>
      <c r="F266" s="458" t="str">
        <f>IFERROR(IF(AND(Projektgrundlagen!$I$24,OR('D2_B Qualität_Quant_Lstg'!O71,'D2_B Qualität_Quant_Lstg'!P71,'D2_B Qualität_Quant_Lstg'!Q71,'D2_B Qualität_Quant_Lstg'!R71,'D2_B Qualität_Quant_Lstg'!S71,'D2_B Qualität_Quant_Lstg'!T71)),'D2_B Qualität_Quant_Lstg'!M71,""),"")</f>
        <v/>
      </c>
      <c r="H266">
        <v>71</v>
      </c>
    </row>
    <row r="267" spans="2:8">
      <c r="B267" t="str">
        <f>IFERROR(IF(AND(Projektgrundlagen!$I$24,OR('D2_B Qualität_Quant_Lstg'!O72,'D2_B Qualität_Quant_Lstg'!P72,'D2_B Qualität_Quant_Lstg'!Q72,'D2_B Qualität_Quant_Lstg'!R72,'D2_B Qualität_Quant_Lstg'!S72,'D2_B Qualität_Quant_Lstg'!T72)),'D2_B Qualität_Quant_Lstg'!$H$62&amp;" "&amp;'D2_B Qualität_Quant_Lstg'!$I$62&amp;"... "&amp;'D2_B Qualität_Quant_Lstg'!I72&amp;" "&amp;'D2_B Qualität_Quant_Lstg'!I73,""),"")</f>
        <v/>
      </c>
      <c r="C267" s="458"/>
      <c r="D267" s="458" t="str">
        <f>IFERROR(IF(AND(Projektgrundlagen!$I$24,OR('D2_B Qualität_Quant_Lstg'!O72,'D2_B Qualität_Quant_Lstg'!P72,'D2_B Qualität_Quant_Lstg'!Q72,'D2_B Qualität_Quant_Lstg'!R72,'D2_B Qualität_Quant_Lstg'!S72,'D2_B Qualität_Quant_Lstg'!T72)),"pauschal",""),"")</f>
        <v/>
      </c>
      <c r="E267" s="458"/>
      <c r="F267" s="458" t="str">
        <f>IFERROR(IF(AND(Projektgrundlagen!$I$24,OR('D2_B Qualität_Quant_Lstg'!O72,'D2_B Qualität_Quant_Lstg'!P72,'D2_B Qualität_Quant_Lstg'!Q72,'D2_B Qualität_Quant_Lstg'!R72,'D2_B Qualität_Quant_Lstg'!S72,'D2_B Qualität_Quant_Lstg'!T72)),'D2_B Qualität_Quant_Lstg'!M72,""),"")</f>
        <v/>
      </c>
      <c r="H267">
        <v>72</v>
      </c>
    </row>
    <row r="268" spans="2:8">
      <c r="B268" t="str">
        <f>IFERROR(IF(AND(Projektgrundlagen!$I$24,OR('D2_B Qualität_Quant_Lstg'!O73,'D2_B Qualität_Quant_Lstg'!P73,'D2_B Qualität_Quant_Lstg'!Q73,'D2_B Qualität_Quant_Lstg'!R73,'D2_B Qualität_Quant_Lstg'!S73,'D2_B Qualität_Quant_Lstg'!T73)),'D2_B Qualität_Quant_Lstg'!$H$62&amp;" "&amp;'D2_B Qualität_Quant_Lstg'!$I$62&amp;"... "&amp;'D2_B Qualität_Quant_Lstg'!I73&amp;" "&amp;'D2_B Qualität_Quant_Lstg'!I74,""),"")</f>
        <v/>
      </c>
      <c r="C268" s="458"/>
      <c r="D268" s="458" t="str">
        <f>IFERROR(IF(AND(Projektgrundlagen!$I$24,OR('D2_B Qualität_Quant_Lstg'!O73,'D2_B Qualität_Quant_Lstg'!P73,'D2_B Qualität_Quant_Lstg'!Q73,'D2_B Qualität_Quant_Lstg'!R73,'D2_B Qualität_Quant_Lstg'!S73,'D2_B Qualität_Quant_Lstg'!T73)),"pauschal",""),"")</f>
        <v/>
      </c>
      <c r="E268" s="458"/>
      <c r="F268" s="458" t="str">
        <f>IFERROR(IF(AND(Projektgrundlagen!$I$24,OR('D2_B Qualität_Quant_Lstg'!O73,'D2_B Qualität_Quant_Lstg'!P73,'D2_B Qualität_Quant_Lstg'!Q73,'D2_B Qualität_Quant_Lstg'!R73,'D2_B Qualität_Quant_Lstg'!S73,'D2_B Qualität_Quant_Lstg'!T73)),'D2_B Qualität_Quant_Lstg'!M73,""),"")</f>
        <v/>
      </c>
      <c r="H268">
        <v>73</v>
      </c>
    </row>
    <row r="269" spans="2:8">
      <c r="B269" t="str">
        <f>IFERROR(IF(AND(Projektgrundlagen!$I$24,OR('D2_B Qualität_Quant_Lstg'!O74,'D2_B Qualität_Quant_Lstg'!P74,'D2_B Qualität_Quant_Lstg'!Q74,'D2_B Qualität_Quant_Lstg'!R74,'D2_B Qualität_Quant_Lstg'!S74,'D2_B Qualität_Quant_Lstg'!T74)),'D2_B Qualität_Quant_Lstg'!$H$62&amp;" "&amp;'D2_B Qualität_Quant_Lstg'!$I$62&amp;"... "&amp;'D2_B Qualität_Quant_Lstg'!I74&amp;" "&amp;'D2_B Qualität_Quant_Lstg'!I75,""),"")</f>
        <v/>
      </c>
      <c r="C269" s="458"/>
      <c r="D269" s="458" t="str">
        <f>IFERROR(IF(AND(Projektgrundlagen!$I$24,OR('D2_B Qualität_Quant_Lstg'!O74,'D2_B Qualität_Quant_Lstg'!P74,'D2_B Qualität_Quant_Lstg'!Q74,'D2_B Qualität_Quant_Lstg'!R74,'D2_B Qualität_Quant_Lstg'!S74,'D2_B Qualität_Quant_Lstg'!T74)),"pauschal",""),"")</f>
        <v/>
      </c>
      <c r="E269" s="458"/>
      <c r="F269" s="458" t="str">
        <f>IFERROR(IF(AND(Projektgrundlagen!$I$24,OR('D2_B Qualität_Quant_Lstg'!O74,'D2_B Qualität_Quant_Lstg'!P74,'D2_B Qualität_Quant_Lstg'!Q74,'D2_B Qualität_Quant_Lstg'!R74,'D2_B Qualität_Quant_Lstg'!S74,'D2_B Qualität_Quant_Lstg'!T74)),'D2_B Qualität_Quant_Lstg'!M74,""),"")</f>
        <v/>
      </c>
      <c r="H269">
        <v>74</v>
      </c>
    </row>
    <row r="270" spans="2:8">
      <c r="B270" t="str">
        <f>IFERROR(IF(AND(Projektgrundlagen!$I$24,OR('D2_B Qualität_Quant_Lstg'!O75,'D2_B Qualität_Quant_Lstg'!P75,'D2_B Qualität_Quant_Lstg'!Q75,'D2_B Qualität_Quant_Lstg'!R75,'D2_B Qualität_Quant_Lstg'!S75,'D2_B Qualität_Quant_Lstg'!T75)),'D2_B Qualität_Quant_Lstg'!$H$62&amp;" "&amp;'D2_B Qualität_Quant_Lstg'!$I$62&amp;"... "&amp;'D2_B Qualität_Quant_Lstg'!I75&amp;" "&amp;'D2_B Qualität_Quant_Lstg'!I76,""),"")</f>
        <v/>
      </c>
      <c r="C270" s="458"/>
      <c r="D270" s="458" t="str">
        <f>IFERROR(IF(AND(Projektgrundlagen!$I$24,OR('D2_B Qualität_Quant_Lstg'!O75,'D2_B Qualität_Quant_Lstg'!P75,'D2_B Qualität_Quant_Lstg'!Q75,'D2_B Qualität_Quant_Lstg'!R75,'D2_B Qualität_Quant_Lstg'!S75,'D2_B Qualität_Quant_Lstg'!T75)),"pauschal",""),"")</f>
        <v/>
      </c>
      <c r="E270" s="458"/>
      <c r="F270" s="458" t="str">
        <f>IFERROR(IF(AND(Projektgrundlagen!$I$24,OR('D2_B Qualität_Quant_Lstg'!O75,'D2_B Qualität_Quant_Lstg'!P75,'D2_B Qualität_Quant_Lstg'!Q75,'D2_B Qualität_Quant_Lstg'!R75,'D2_B Qualität_Quant_Lstg'!S75,'D2_B Qualität_Quant_Lstg'!T75)),'D2_B Qualität_Quant_Lstg'!M75,""),"")</f>
        <v/>
      </c>
      <c r="H270">
        <v>75</v>
      </c>
    </row>
    <row r="271" spans="2:8">
      <c r="B271" t="str">
        <f>IFERROR(IF(AND(Projektgrundlagen!$I$24,OR('D2_B Qualität_Quant_Lstg'!O76,'D2_B Qualität_Quant_Lstg'!P76,'D2_B Qualität_Quant_Lstg'!Q76,'D2_B Qualität_Quant_Lstg'!R76,'D2_B Qualität_Quant_Lstg'!S76,'D2_B Qualität_Quant_Lstg'!T76)),'D2_B Qualität_Quant_Lstg'!$H$76&amp;" "&amp;'D2_B Qualität_Quant_Lstg'!$I$76&amp;"... "&amp;'D2_B Qualität_Quant_Lstg'!I76&amp;" "&amp;'D2_B Qualität_Quant_Lstg'!I77,""),"")</f>
        <v/>
      </c>
      <c r="C271" s="458"/>
      <c r="D271" s="458" t="str">
        <f>IFERROR(IF(AND(Projektgrundlagen!$I$24,OR('D2_B Qualität_Quant_Lstg'!O76,'D2_B Qualität_Quant_Lstg'!P76,'D2_B Qualität_Quant_Lstg'!Q76,'D2_B Qualität_Quant_Lstg'!R76,'D2_B Qualität_Quant_Lstg'!S76,'D2_B Qualität_Quant_Lstg'!T76)),"pauschal",""),"")</f>
        <v/>
      </c>
      <c r="E271" s="458"/>
      <c r="F271" s="458" t="str">
        <f>IFERROR(IF(AND(Projektgrundlagen!$I$24,OR('D2_B Qualität_Quant_Lstg'!O76,'D2_B Qualität_Quant_Lstg'!P76,'D2_B Qualität_Quant_Lstg'!Q76,'D2_B Qualität_Quant_Lstg'!R76,'D2_B Qualität_Quant_Lstg'!S76,'D2_B Qualität_Quant_Lstg'!T76)),'D2_B Qualität_Quant_Lstg'!M76,""),"")</f>
        <v/>
      </c>
      <c r="H271">
        <v>76</v>
      </c>
    </row>
    <row r="272" spans="2:8">
      <c r="B272" t="str">
        <f>IFERROR(IF(AND(Projektgrundlagen!$I$24,OR('D2_B Qualität_Quant_Lstg'!O77,'D2_B Qualität_Quant_Lstg'!P77,'D2_B Qualität_Quant_Lstg'!Q77,'D2_B Qualität_Quant_Lstg'!R77,'D2_B Qualität_Quant_Lstg'!S77,'D2_B Qualität_Quant_Lstg'!T77)),'D2_B Qualität_Quant_Lstg'!$H$76&amp;" "&amp;'D2_B Qualität_Quant_Lstg'!$I$76&amp;"... "&amp;'D2_B Qualität_Quant_Lstg'!I77&amp;" "&amp;'D2_B Qualität_Quant_Lstg'!I78,""),"")</f>
        <v/>
      </c>
      <c r="C272" s="458"/>
      <c r="D272" s="458" t="str">
        <f>IFERROR(IF(AND(Projektgrundlagen!$I$24,OR('D2_B Qualität_Quant_Lstg'!O77,'D2_B Qualität_Quant_Lstg'!P77,'D2_B Qualität_Quant_Lstg'!Q77,'D2_B Qualität_Quant_Lstg'!R77,'D2_B Qualität_Quant_Lstg'!S77,'D2_B Qualität_Quant_Lstg'!T77)),"pauschal",""),"")</f>
        <v/>
      </c>
      <c r="E272" s="458"/>
      <c r="F272" s="458" t="str">
        <f>IFERROR(IF(AND(Projektgrundlagen!$I$24,OR('D2_B Qualität_Quant_Lstg'!O77,'D2_B Qualität_Quant_Lstg'!P77,'D2_B Qualität_Quant_Lstg'!Q77,'D2_B Qualität_Quant_Lstg'!R77,'D2_B Qualität_Quant_Lstg'!S77,'D2_B Qualität_Quant_Lstg'!T77)),'D2_B Qualität_Quant_Lstg'!M77,""),"")</f>
        <v/>
      </c>
      <c r="H272">
        <v>77</v>
      </c>
    </row>
    <row r="273" spans="2:8">
      <c r="B273" t="str">
        <f>IFERROR(IF(AND(Projektgrundlagen!$I$24,OR('D2_B Qualität_Quant_Lstg'!O78,'D2_B Qualität_Quant_Lstg'!P78,'D2_B Qualität_Quant_Lstg'!Q78,'D2_B Qualität_Quant_Lstg'!R78,'D2_B Qualität_Quant_Lstg'!S78,'D2_B Qualität_Quant_Lstg'!T78)),'D2_B Qualität_Quant_Lstg'!$H$76&amp;" "&amp;'D2_B Qualität_Quant_Lstg'!$I$76&amp;"... "&amp;'D2_B Qualität_Quant_Lstg'!I78&amp;" "&amp;'D2_B Qualität_Quant_Lstg'!I79,""),"")</f>
        <v/>
      </c>
      <c r="C273" s="458"/>
      <c r="D273" s="458" t="str">
        <f>IFERROR(IF(AND(Projektgrundlagen!$I$24,OR('D2_B Qualität_Quant_Lstg'!O78,'D2_B Qualität_Quant_Lstg'!P78,'D2_B Qualität_Quant_Lstg'!Q78,'D2_B Qualität_Quant_Lstg'!R78,'D2_B Qualität_Quant_Lstg'!S78,'D2_B Qualität_Quant_Lstg'!T78)),"pauschal",""),"")</f>
        <v/>
      </c>
      <c r="E273" s="458"/>
      <c r="F273" s="458" t="str">
        <f>IFERROR(IF(AND(Projektgrundlagen!$I$24,OR('D2_B Qualität_Quant_Lstg'!O78,'D2_B Qualität_Quant_Lstg'!P78,'D2_B Qualität_Quant_Lstg'!Q78,'D2_B Qualität_Quant_Lstg'!R78,'D2_B Qualität_Quant_Lstg'!S78,'D2_B Qualität_Quant_Lstg'!T78)),'D2_B Qualität_Quant_Lstg'!M78,""),"")</f>
        <v/>
      </c>
      <c r="H273">
        <v>78</v>
      </c>
    </row>
    <row r="274" spans="2:8">
      <c r="B274" t="str">
        <f>IFERROR(IF(AND(Projektgrundlagen!$I$24,OR('D2_B Qualität_Quant_Lstg'!O79,'D2_B Qualität_Quant_Lstg'!P79,'D2_B Qualität_Quant_Lstg'!Q79,'D2_B Qualität_Quant_Lstg'!R79,'D2_B Qualität_Quant_Lstg'!S79,'D2_B Qualität_Quant_Lstg'!T79)),'D2_B Qualität_Quant_Lstg'!$H$76&amp;" "&amp;'D2_B Qualität_Quant_Lstg'!$I$76&amp;"... "&amp;'D2_B Qualität_Quant_Lstg'!I79&amp;" "&amp;'D2_B Qualität_Quant_Lstg'!I80,""),"")</f>
        <v/>
      </c>
      <c r="C274" s="458"/>
      <c r="D274" s="458" t="str">
        <f>IFERROR(IF(AND(Projektgrundlagen!$I$24,OR('D2_B Qualität_Quant_Lstg'!O79,'D2_B Qualität_Quant_Lstg'!P79,'D2_B Qualität_Quant_Lstg'!Q79,'D2_B Qualität_Quant_Lstg'!R79,'D2_B Qualität_Quant_Lstg'!S79,'D2_B Qualität_Quant_Lstg'!T79)),"pauschal",""),"")</f>
        <v/>
      </c>
      <c r="E274" s="458"/>
      <c r="F274" s="458" t="str">
        <f>IFERROR(IF(AND(Projektgrundlagen!$I$24,OR('D2_B Qualität_Quant_Lstg'!O79,'D2_B Qualität_Quant_Lstg'!P79,'D2_B Qualität_Quant_Lstg'!Q79,'D2_B Qualität_Quant_Lstg'!R79,'D2_B Qualität_Quant_Lstg'!S79,'D2_B Qualität_Quant_Lstg'!T79)),'D2_B Qualität_Quant_Lstg'!M79,""),"")</f>
        <v/>
      </c>
      <c r="H274">
        <v>79</v>
      </c>
    </row>
    <row r="275" spans="2:8">
      <c r="B275" t="str">
        <f>IFERROR(IF(AND(Projektgrundlagen!$I$24,OR('D2_B Qualität_Quant_Lstg'!O80,'D2_B Qualität_Quant_Lstg'!P80,'D2_B Qualität_Quant_Lstg'!Q80,'D2_B Qualität_Quant_Lstg'!R80,'D2_B Qualität_Quant_Lstg'!S80,'D2_B Qualität_Quant_Lstg'!T80)),'D2_B Qualität_Quant_Lstg'!$H$76&amp;" "&amp;'D2_B Qualität_Quant_Lstg'!$I$76&amp;"... "&amp;'D2_B Qualität_Quant_Lstg'!I80&amp;" "&amp;'D2_B Qualität_Quant_Lstg'!I81,""),"")</f>
        <v/>
      </c>
      <c r="C275" s="458"/>
      <c r="D275" s="458" t="str">
        <f>IFERROR(IF(AND(Projektgrundlagen!$I$24,OR('D2_B Qualität_Quant_Lstg'!O80,'D2_B Qualität_Quant_Lstg'!P80,'D2_B Qualität_Quant_Lstg'!Q80,'D2_B Qualität_Quant_Lstg'!R80,'D2_B Qualität_Quant_Lstg'!S80,'D2_B Qualität_Quant_Lstg'!T80)),"pauschal",""),"")</f>
        <v/>
      </c>
      <c r="E275" s="458"/>
      <c r="F275" s="458" t="str">
        <f>IFERROR(IF(AND(Projektgrundlagen!$I$24,OR('D2_B Qualität_Quant_Lstg'!O80,'D2_B Qualität_Quant_Lstg'!P80,'D2_B Qualität_Quant_Lstg'!Q80,'D2_B Qualität_Quant_Lstg'!R80,'D2_B Qualität_Quant_Lstg'!S80,'D2_B Qualität_Quant_Lstg'!T80)),'D2_B Qualität_Quant_Lstg'!M80,""),"")</f>
        <v/>
      </c>
      <c r="H275">
        <v>80</v>
      </c>
    </row>
    <row r="276" spans="2:8">
      <c r="B276" t="str">
        <f>IFERROR(IF(AND(Projektgrundlagen!$I$24,OR('D2_B Qualität_Quant_Lstg'!O81,'D2_B Qualität_Quant_Lstg'!P81,'D2_B Qualität_Quant_Lstg'!Q81,'D2_B Qualität_Quant_Lstg'!R81,'D2_B Qualität_Quant_Lstg'!S81,'D2_B Qualität_Quant_Lstg'!T81)),'D2_B Qualität_Quant_Lstg'!$H$76&amp;" "&amp;'D2_B Qualität_Quant_Lstg'!$I$76&amp;"... "&amp;'D2_B Qualität_Quant_Lstg'!I81&amp;" "&amp;'D2_B Qualität_Quant_Lstg'!I82,""),"")</f>
        <v/>
      </c>
      <c r="C276" s="458"/>
      <c r="D276" s="458" t="str">
        <f>IFERROR(IF(AND(Projektgrundlagen!$I$24,OR('D2_B Qualität_Quant_Lstg'!O81,'D2_B Qualität_Quant_Lstg'!P81,'D2_B Qualität_Quant_Lstg'!Q81,'D2_B Qualität_Quant_Lstg'!R81,'D2_B Qualität_Quant_Lstg'!S81,'D2_B Qualität_Quant_Lstg'!T81)),"pauschal",""),"")</f>
        <v/>
      </c>
      <c r="E276" s="458"/>
      <c r="F276" s="458" t="str">
        <f>IFERROR(IF(AND(Projektgrundlagen!$I$24,OR('D2_B Qualität_Quant_Lstg'!O81,'D2_B Qualität_Quant_Lstg'!P81,'D2_B Qualität_Quant_Lstg'!Q81,'D2_B Qualität_Quant_Lstg'!R81,'D2_B Qualität_Quant_Lstg'!S81,'D2_B Qualität_Quant_Lstg'!T81)),'D2_B Qualität_Quant_Lstg'!M81,""),"")</f>
        <v/>
      </c>
      <c r="H276">
        <v>81</v>
      </c>
    </row>
    <row r="277" spans="2:8">
      <c r="B277" t="str">
        <f>IFERROR(IF(AND(Projektgrundlagen!$I$24,OR('D2_B Qualität_Quant_Lstg'!O82,'D2_B Qualität_Quant_Lstg'!P82,'D2_B Qualität_Quant_Lstg'!Q82,'D2_B Qualität_Quant_Lstg'!R82,'D2_B Qualität_Quant_Lstg'!S82,'D2_B Qualität_Quant_Lstg'!T82)),'D2_B Qualität_Quant_Lstg'!$H$76&amp;" "&amp;'D2_B Qualität_Quant_Lstg'!$I$76&amp;"... "&amp;'D2_B Qualität_Quant_Lstg'!I82&amp;" "&amp;'D2_B Qualität_Quant_Lstg'!I83,""),"")</f>
        <v/>
      </c>
      <c r="C277" s="458"/>
      <c r="D277" s="458" t="str">
        <f>IFERROR(IF(AND(Projektgrundlagen!$I$24,OR('D2_B Qualität_Quant_Lstg'!O82,'D2_B Qualität_Quant_Lstg'!P82,'D2_B Qualität_Quant_Lstg'!Q82,'D2_B Qualität_Quant_Lstg'!R82,'D2_B Qualität_Quant_Lstg'!S82,'D2_B Qualität_Quant_Lstg'!T82)),"pauschal",""),"")</f>
        <v/>
      </c>
      <c r="E277" s="458"/>
      <c r="F277" s="458" t="str">
        <f>IFERROR(IF(AND(Projektgrundlagen!$I$24,OR('D2_B Qualität_Quant_Lstg'!O82,'D2_B Qualität_Quant_Lstg'!P82,'D2_B Qualität_Quant_Lstg'!Q82,'D2_B Qualität_Quant_Lstg'!R82,'D2_B Qualität_Quant_Lstg'!S82,'D2_B Qualität_Quant_Lstg'!T82)),'D2_B Qualität_Quant_Lstg'!M82,""),"")</f>
        <v/>
      </c>
      <c r="H277">
        <v>82</v>
      </c>
    </row>
    <row r="278" spans="2:8">
      <c r="B278" t="str">
        <f>IFERROR(IF(AND(Projektgrundlagen!$I$24,OR('D2_B Qualität_Quant_Lstg'!O83,'D2_B Qualität_Quant_Lstg'!P83,'D2_B Qualität_Quant_Lstg'!Q83,'D2_B Qualität_Quant_Lstg'!R83,'D2_B Qualität_Quant_Lstg'!S83,'D2_B Qualität_Quant_Lstg'!T83)),'D2_B Qualität_Quant_Lstg'!$H$76&amp;" "&amp;'D2_B Qualität_Quant_Lstg'!$I$76&amp;"... "&amp;'D2_B Qualität_Quant_Lstg'!I83&amp;" "&amp;'D2_B Qualität_Quant_Lstg'!I84,""),"")</f>
        <v/>
      </c>
      <c r="C278" s="458"/>
      <c r="D278" s="458" t="str">
        <f>IFERROR(IF(AND(Projektgrundlagen!$I$24,OR('D2_B Qualität_Quant_Lstg'!O83,'D2_B Qualität_Quant_Lstg'!P83,'D2_B Qualität_Quant_Lstg'!Q83,'D2_B Qualität_Quant_Lstg'!R83,'D2_B Qualität_Quant_Lstg'!S83,'D2_B Qualität_Quant_Lstg'!T83)),"pauschal",""),"")</f>
        <v/>
      </c>
      <c r="E278" s="458"/>
      <c r="F278" s="458" t="str">
        <f>IFERROR(IF(AND(Projektgrundlagen!$I$24,OR('D2_B Qualität_Quant_Lstg'!O83,'D2_B Qualität_Quant_Lstg'!P83,'D2_B Qualität_Quant_Lstg'!Q83,'D2_B Qualität_Quant_Lstg'!R83,'D2_B Qualität_Quant_Lstg'!S83,'D2_B Qualität_Quant_Lstg'!T83)),'D2_B Qualität_Quant_Lstg'!M83,""),"")</f>
        <v/>
      </c>
      <c r="H278">
        <v>83</v>
      </c>
    </row>
    <row r="279" spans="2:8">
      <c r="B279" t="str">
        <f>IFERROR(IF(AND(Projektgrundlagen!$I$24,OR('D2_B Qualität_Quant_Lstg'!O84,'D2_B Qualität_Quant_Lstg'!P84,'D2_B Qualität_Quant_Lstg'!Q84,'D2_B Qualität_Quant_Lstg'!R84,'D2_B Qualität_Quant_Lstg'!S84,'D2_B Qualität_Quant_Lstg'!T84)),'D2_B Qualität_Quant_Lstg'!$H$76&amp;" "&amp;'D2_B Qualität_Quant_Lstg'!$I$76&amp;"... "&amp;'D2_B Qualität_Quant_Lstg'!I84&amp;" "&amp;'D2_B Qualität_Quant_Lstg'!I85,""),"")</f>
        <v/>
      </c>
      <c r="C279" s="458"/>
      <c r="D279" s="458" t="str">
        <f>IFERROR(IF(AND(Projektgrundlagen!$I$24,OR('D2_B Qualität_Quant_Lstg'!O84,'D2_B Qualität_Quant_Lstg'!P84,'D2_B Qualität_Quant_Lstg'!Q84,'D2_B Qualität_Quant_Lstg'!R84,'D2_B Qualität_Quant_Lstg'!S84,'D2_B Qualität_Quant_Lstg'!T84)),"pauschal",""),"")</f>
        <v/>
      </c>
      <c r="E279" s="458"/>
      <c r="F279" s="458" t="str">
        <f>IFERROR(IF(AND(Projektgrundlagen!$I$24,OR('D2_B Qualität_Quant_Lstg'!O84,'D2_B Qualität_Quant_Lstg'!P84,'D2_B Qualität_Quant_Lstg'!Q84,'D2_B Qualität_Quant_Lstg'!R84,'D2_B Qualität_Quant_Lstg'!S84,'D2_B Qualität_Quant_Lstg'!T84)),'D2_B Qualität_Quant_Lstg'!M84,""),"")</f>
        <v/>
      </c>
      <c r="H279">
        <v>84</v>
      </c>
    </row>
    <row r="280" spans="2:8">
      <c r="B280" t="str">
        <f>IFERROR(IF(AND(Projektgrundlagen!$I$24,OR('D2_B Qualität_Quant_Lstg'!O85,'D2_B Qualität_Quant_Lstg'!P85,'D2_B Qualität_Quant_Lstg'!Q85,'D2_B Qualität_Quant_Lstg'!R85,'D2_B Qualität_Quant_Lstg'!S85,'D2_B Qualität_Quant_Lstg'!T85)),'D2_B Qualität_Quant_Lstg'!$H$76&amp;" "&amp;'D2_B Qualität_Quant_Lstg'!$I$76&amp;"... "&amp;'D2_B Qualität_Quant_Lstg'!I85&amp;" "&amp;'D2_B Qualität_Quant_Lstg'!I86,""),"")</f>
        <v/>
      </c>
      <c r="C280" s="458"/>
      <c r="D280" s="458" t="str">
        <f>IFERROR(IF(AND(Projektgrundlagen!$I$24,OR('D2_B Qualität_Quant_Lstg'!O85,'D2_B Qualität_Quant_Lstg'!P85,'D2_B Qualität_Quant_Lstg'!Q85,'D2_B Qualität_Quant_Lstg'!R85,'D2_B Qualität_Quant_Lstg'!S85,'D2_B Qualität_Quant_Lstg'!T85)),"pauschal",""),"")</f>
        <v/>
      </c>
      <c r="E280" s="458"/>
      <c r="F280" s="458" t="str">
        <f>IFERROR(IF(AND(Projektgrundlagen!$I$24,OR('D2_B Qualität_Quant_Lstg'!O85,'D2_B Qualität_Quant_Lstg'!P85,'D2_B Qualität_Quant_Lstg'!Q85,'D2_B Qualität_Quant_Lstg'!R85,'D2_B Qualität_Quant_Lstg'!S85,'D2_B Qualität_Quant_Lstg'!T85)),'D2_B Qualität_Quant_Lstg'!M85,""),"")</f>
        <v/>
      </c>
      <c r="H280">
        <v>85</v>
      </c>
    </row>
    <row r="281" spans="2:8">
      <c r="B281" t="str">
        <f>IFERROR(IF(AND(Projektgrundlagen!$I$24,OR('D2_B Qualität_Quant_Lstg'!O86,'D2_B Qualität_Quant_Lstg'!P86,'D2_B Qualität_Quant_Lstg'!Q86,'D2_B Qualität_Quant_Lstg'!R86,'D2_B Qualität_Quant_Lstg'!S86,'D2_B Qualität_Quant_Lstg'!T86)),'D2_B Qualität_Quant_Lstg'!$H$76&amp;" "&amp;'D2_B Qualität_Quant_Lstg'!$I$76&amp;"... "&amp;'D2_B Qualität_Quant_Lstg'!I86&amp;" "&amp;'D2_B Qualität_Quant_Lstg'!I87,""),"")</f>
        <v/>
      </c>
      <c r="C281" s="458"/>
      <c r="D281" s="458" t="str">
        <f>IFERROR(IF(AND(Projektgrundlagen!$I$24,OR('D2_B Qualität_Quant_Lstg'!O86,'D2_B Qualität_Quant_Lstg'!P86,'D2_B Qualität_Quant_Lstg'!Q86,'D2_B Qualität_Quant_Lstg'!R86,'D2_B Qualität_Quant_Lstg'!S86,'D2_B Qualität_Quant_Lstg'!T86)),"pauschal",""),"")</f>
        <v/>
      </c>
      <c r="E281" s="458"/>
      <c r="F281" s="458" t="str">
        <f>IFERROR(IF(AND(Projektgrundlagen!$I$24,OR('D2_B Qualität_Quant_Lstg'!O86,'D2_B Qualität_Quant_Lstg'!P86,'D2_B Qualität_Quant_Lstg'!Q86,'D2_B Qualität_Quant_Lstg'!R86,'D2_B Qualität_Quant_Lstg'!S86,'D2_B Qualität_Quant_Lstg'!T86)),'D2_B Qualität_Quant_Lstg'!M86,""),"")</f>
        <v/>
      </c>
      <c r="H281">
        <v>86</v>
      </c>
    </row>
    <row r="282" spans="2:8">
      <c r="B282" t="str">
        <f>IFERROR(IF(AND(Projektgrundlagen!$I$24,OR('D2_B Qualität_Quant_Lstg'!O87,'D2_B Qualität_Quant_Lstg'!P87,'D2_B Qualität_Quant_Lstg'!Q87,'D2_B Qualität_Quant_Lstg'!R87,'D2_B Qualität_Quant_Lstg'!S87,'D2_B Qualität_Quant_Lstg'!T87)),'D2_B Qualität_Quant_Lstg'!$H$76&amp;" "&amp;'D2_B Qualität_Quant_Lstg'!$I$76&amp;"... "&amp;'D2_B Qualität_Quant_Lstg'!I87&amp;" "&amp;'D2_B Qualität_Quant_Lstg'!I88,""),"")</f>
        <v/>
      </c>
      <c r="C282" s="458"/>
      <c r="D282" s="458" t="str">
        <f>IFERROR(IF(AND(Projektgrundlagen!$I$24,OR('D2_B Qualität_Quant_Lstg'!O87,'D2_B Qualität_Quant_Lstg'!P87,'D2_B Qualität_Quant_Lstg'!Q87,'D2_B Qualität_Quant_Lstg'!R87,'D2_B Qualität_Quant_Lstg'!S87,'D2_B Qualität_Quant_Lstg'!T87)),"pauschal",""),"")</f>
        <v/>
      </c>
      <c r="E282" s="458"/>
      <c r="F282" s="458" t="str">
        <f>IFERROR(IF(AND(Projektgrundlagen!$I$24,OR('D2_B Qualität_Quant_Lstg'!O87,'D2_B Qualität_Quant_Lstg'!P87,'D2_B Qualität_Quant_Lstg'!Q87,'D2_B Qualität_Quant_Lstg'!R87,'D2_B Qualität_Quant_Lstg'!S87,'D2_B Qualität_Quant_Lstg'!T87)),'D2_B Qualität_Quant_Lstg'!M87,""),"")</f>
        <v/>
      </c>
      <c r="H282">
        <v>87</v>
      </c>
    </row>
    <row r="283" spans="2:8">
      <c r="B283" t="str">
        <f>IFERROR(IF(AND(Projektgrundlagen!$I$24,OR('D2_B Qualität_Quant_Lstg'!O88,'D2_B Qualität_Quant_Lstg'!P88,'D2_B Qualität_Quant_Lstg'!Q88,'D2_B Qualität_Quant_Lstg'!R88,'D2_B Qualität_Quant_Lstg'!S88,'D2_B Qualität_Quant_Lstg'!T88)),'D2_B Qualität_Quant_Lstg'!$H$76&amp;" "&amp;'D2_B Qualität_Quant_Lstg'!$I$76&amp;"... "&amp;'D2_B Qualität_Quant_Lstg'!I88&amp;" "&amp;'D2_B Qualität_Quant_Lstg'!I89,""),"")</f>
        <v/>
      </c>
      <c r="C283" s="458"/>
      <c r="D283" s="458" t="str">
        <f>IFERROR(IF(AND(Projektgrundlagen!$I$24,OR('D2_B Qualität_Quant_Lstg'!O88,'D2_B Qualität_Quant_Lstg'!P88,'D2_B Qualität_Quant_Lstg'!Q88,'D2_B Qualität_Quant_Lstg'!R88,'D2_B Qualität_Quant_Lstg'!S88,'D2_B Qualität_Quant_Lstg'!T88)),"pauschal",""),"")</f>
        <v/>
      </c>
      <c r="E283" s="458"/>
      <c r="F283" s="458" t="str">
        <f>IFERROR(IF(AND(Projektgrundlagen!$I$24,OR('D2_B Qualität_Quant_Lstg'!O88,'D2_B Qualität_Quant_Lstg'!P88,'D2_B Qualität_Quant_Lstg'!Q88,'D2_B Qualität_Quant_Lstg'!R88,'D2_B Qualität_Quant_Lstg'!S88,'D2_B Qualität_Quant_Lstg'!T88)),'D2_B Qualität_Quant_Lstg'!M88,""),"")</f>
        <v/>
      </c>
      <c r="H283">
        <v>88</v>
      </c>
    </row>
    <row r="284" spans="2:8">
      <c r="B284" t="str">
        <f>IFERROR(IF(AND(Projektgrundlagen!$I$24,OR('D2_B Qualität_Quant_Lstg'!O89,'D2_B Qualität_Quant_Lstg'!P89,'D2_B Qualität_Quant_Lstg'!Q89,'D2_B Qualität_Quant_Lstg'!R89,'D2_B Qualität_Quant_Lstg'!S89,'D2_B Qualität_Quant_Lstg'!T89)),'D2_B Qualität_Quant_Lstg'!$H$76&amp;" "&amp;'D2_B Qualität_Quant_Lstg'!$I$76&amp;"... "&amp;'D2_B Qualität_Quant_Lstg'!I89&amp;" "&amp;'D2_B Qualität_Quant_Lstg'!I90,""),"")</f>
        <v/>
      </c>
      <c r="C284" s="458"/>
      <c r="D284" s="458" t="str">
        <f>IFERROR(IF(AND(Projektgrundlagen!$I$24,OR('D2_B Qualität_Quant_Lstg'!O89,'D2_B Qualität_Quant_Lstg'!P89,'D2_B Qualität_Quant_Lstg'!Q89,'D2_B Qualität_Quant_Lstg'!R89,'D2_B Qualität_Quant_Lstg'!S89,'D2_B Qualität_Quant_Lstg'!T89)),"pauschal",""),"")</f>
        <v/>
      </c>
      <c r="E284" s="458"/>
      <c r="F284" s="458" t="str">
        <f>IFERROR(IF(AND(Projektgrundlagen!$I$24,OR('D2_B Qualität_Quant_Lstg'!O89,'D2_B Qualität_Quant_Lstg'!P89,'D2_B Qualität_Quant_Lstg'!Q89,'D2_B Qualität_Quant_Lstg'!R89,'D2_B Qualität_Quant_Lstg'!S89,'D2_B Qualität_Quant_Lstg'!T89)),'D2_B Qualität_Quant_Lstg'!M89,""),"")</f>
        <v/>
      </c>
      <c r="H284">
        <v>89</v>
      </c>
    </row>
    <row r="285" spans="2:8">
      <c r="B285" t="str">
        <f>IFERROR(IF(AND(Projektgrundlagen!$I$24,OR('D2_B Qualität_Quant_Lstg'!O90,'D2_B Qualität_Quant_Lstg'!P90,'D2_B Qualität_Quant_Lstg'!Q90,'D2_B Qualität_Quant_Lstg'!R90,'D2_B Qualität_Quant_Lstg'!S90,'D2_B Qualität_Quant_Lstg'!T90)),'D2_B Qualität_Quant_Lstg'!$H$90&amp;" "&amp;'D2_B Qualität_Quant_Lstg'!$I$90&amp;"... "&amp;'D2_B Qualität_Quant_Lstg'!I90&amp;" "&amp;'D2_B Qualität_Quant_Lstg'!I91,""),"")</f>
        <v/>
      </c>
      <c r="C285" s="458"/>
      <c r="D285" s="458" t="str">
        <f>IFERROR(IF(AND(Projektgrundlagen!$I$24,OR('D2_B Qualität_Quant_Lstg'!O90,'D2_B Qualität_Quant_Lstg'!P90,'D2_B Qualität_Quant_Lstg'!Q90,'D2_B Qualität_Quant_Lstg'!R90,'D2_B Qualität_Quant_Lstg'!S90,'D2_B Qualität_Quant_Lstg'!T90)),"pauschal",""),"")</f>
        <v/>
      </c>
      <c r="E285" s="458"/>
      <c r="F285" s="458" t="str">
        <f>IFERROR(IF(AND(Projektgrundlagen!$I$24,OR('D2_B Qualität_Quant_Lstg'!O90,'D2_B Qualität_Quant_Lstg'!P90,'D2_B Qualität_Quant_Lstg'!Q90,'D2_B Qualität_Quant_Lstg'!R90,'D2_B Qualität_Quant_Lstg'!S90,'D2_B Qualität_Quant_Lstg'!T90)),'D2_B Qualität_Quant_Lstg'!M90,""),"")</f>
        <v/>
      </c>
      <c r="H285">
        <v>90</v>
      </c>
    </row>
    <row r="286" spans="2:8">
      <c r="B286" t="str">
        <f>IFERROR(IF(AND(Projektgrundlagen!$I$24,OR('D2_B Qualität_Quant_Lstg'!O91,'D2_B Qualität_Quant_Lstg'!P91,'D2_B Qualität_Quant_Lstg'!Q91,'D2_B Qualität_Quant_Lstg'!R91,'D2_B Qualität_Quant_Lstg'!S91,'D2_B Qualität_Quant_Lstg'!T91)),'D2_B Qualität_Quant_Lstg'!$H$90&amp;" "&amp;'D2_B Qualität_Quant_Lstg'!$I$90&amp;"... "&amp;'D2_B Qualität_Quant_Lstg'!I91&amp;" "&amp;'D2_B Qualität_Quant_Lstg'!I92,""),"")</f>
        <v/>
      </c>
      <c r="C286" s="458"/>
      <c r="D286" s="458" t="str">
        <f>IFERROR(IF(AND(Projektgrundlagen!$I$24,OR('D2_B Qualität_Quant_Lstg'!O91,'D2_B Qualität_Quant_Lstg'!P91,'D2_B Qualität_Quant_Lstg'!Q91,'D2_B Qualität_Quant_Lstg'!R91,'D2_B Qualität_Quant_Lstg'!S91,'D2_B Qualität_Quant_Lstg'!T91)),"pauschal",""),"")</f>
        <v/>
      </c>
      <c r="E286" s="458"/>
      <c r="F286" s="458" t="str">
        <f>IFERROR(IF(AND(Projektgrundlagen!$I$24,OR('D2_B Qualität_Quant_Lstg'!O91,'D2_B Qualität_Quant_Lstg'!P91,'D2_B Qualität_Quant_Lstg'!Q91,'D2_B Qualität_Quant_Lstg'!R91,'D2_B Qualität_Quant_Lstg'!S91,'D2_B Qualität_Quant_Lstg'!T91)),'D2_B Qualität_Quant_Lstg'!M91,""),"")</f>
        <v/>
      </c>
      <c r="H286">
        <v>91</v>
      </c>
    </row>
    <row r="287" spans="2:8">
      <c r="B287" t="str">
        <f>IFERROR(IF(AND(Projektgrundlagen!$I$24,OR('D2_B Qualität_Quant_Lstg'!O92,'D2_B Qualität_Quant_Lstg'!P92,'D2_B Qualität_Quant_Lstg'!Q92,'D2_B Qualität_Quant_Lstg'!R92,'D2_B Qualität_Quant_Lstg'!S92,'D2_B Qualität_Quant_Lstg'!T92)),'D2_B Qualität_Quant_Lstg'!$H$90&amp;" "&amp;'D2_B Qualität_Quant_Lstg'!$I$90&amp;"... "&amp;'D2_B Qualität_Quant_Lstg'!I92&amp;" "&amp;'D2_B Qualität_Quant_Lstg'!I93,""),"")</f>
        <v/>
      </c>
      <c r="C287" s="458"/>
      <c r="D287" s="458" t="str">
        <f>IFERROR(IF(AND(Projektgrundlagen!$I$24,OR('D2_B Qualität_Quant_Lstg'!O92,'D2_B Qualität_Quant_Lstg'!P92,'D2_B Qualität_Quant_Lstg'!Q92,'D2_B Qualität_Quant_Lstg'!R92,'D2_B Qualität_Quant_Lstg'!S92,'D2_B Qualität_Quant_Lstg'!T92)),"pauschal",""),"")</f>
        <v/>
      </c>
      <c r="E287" s="458"/>
      <c r="F287" s="458" t="str">
        <f>IFERROR(IF(AND(Projektgrundlagen!$I$24,OR('D2_B Qualität_Quant_Lstg'!O92,'D2_B Qualität_Quant_Lstg'!P92,'D2_B Qualität_Quant_Lstg'!Q92,'D2_B Qualität_Quant_Lstg'!R92,'D2_B Qualität_Quant_Lstg'!S92,'D2_B Qualität_Quant_Lstg'!T92)),'D2_B Qualität_Quant_Lstg'!M92,""),"")</f>
        <v/>
      </c>
      <c r="H287">
        <v>92</v>
      </c>
    </row>
    <row r="288" spans="2:8">
      <c r="B288" t="str">
        <f>IFERROR(IF(AND(Projektgrundlagen!$I$24,OR('D2_B Qualität_Quant_Lstg'!O93,'D2_B Qualität_Quant_Lstg'!P93,'D2_B Qualität_Quant_Lstg'!Q93,'D2_B Qualität_Quant_Lstg'!R93,'D2_B Qualität_Quant_Lstg'!S93,'D2_B Qualität_Quant_Lstg'!T93)),'D2_B Qualität_Quant_Lstg'!$H$93&amp;" "&amp;'D2_B Qualität_Quant_Lstg'!$I$93&amp;"... "&amp;'D2_B Qualität_Quant_Lstg'!I93&amp;" "&amp;'D2_B Qualität_Quant_Lstg'!I94,""),"")</f>
        <v/>
      </c>
      <c r="C288" s="458"/>
      <c r="D288" s="458" t="str">
        <f>IFERROR(IF(AND(Projektgrundlagen!$I$24,OR('D2_B Qualität_Quant_Lstg'!O93,'D2_B Qualität_Quant_Lstg'!P93,'D2_B Qualität_Quant_Lstg'!Q93,'D2_B Qualität_Quant_Lstg'!R93,'D2_B Qualität_Quant_Lstg'!S93,'D2_B Qualität_Quant_Lstg'!T93)),"pauschal",""),"")</f>
        <v/>
      </c>
      <c r="E288" s="458"/>
      <c r="F288" s="458" t="str">
        <f>IFERROR(IF(AND(Projektgrundlagen!$I$24,OR('D2_B Qualität_Quant_Lstg'!O93,'D2_B Qualität_Quant_Lstg'!P93,'D2_B Qualität_Quant_Lstg'!Q93,'D2_B Qualität_Quant_Lstg'!R93,'D2_B Qualität_Quant_Lstg'!S93,'D2_B Qualität_Quant_Lstg'!T93)),'D2_B Qualität_Quant_Lstg'!M93,""),"")</f>
        <v/>
      </c>
      <c r="H288">
        <v>93</v>
      </c>
    </row>
    <row r="289" spans="2:8">
      <c r="B289" t="str">
        <f>IFERROR(IF(AND(Projektgrundlagen!$I$24,OR('D2_B Qualität_Quant_Lstg'!O94,'D2_B Qualität_Quant_Lstg'!P94,'D2_B Qualität_Quant_Lstg'!Q94,'D2_B Qualität_Quant_Lstg'!R94,'D2_B Qualität_Quant_Lstg'!S94,'D2_B Qualität_Quant_Lstg'!T94)),'D2_B Qualität_Quant_Lstg'!$H$93&amp;" "&amp;'D2_B Qualität_Quant_Lstg'!$I$93&amp;"... "&amp;'D2_B Qualität_Quant_Lstg'!I94&amp;" "&amp;'D2_B Qualität_Quant_Lstg'!I95,""),"")</f>
        <v/>
      </c>
      <c r="C289" s="458"/>
      <c r="D289" s="458" t="str">
        <f>IFERROR(IF(AND(Projektgrundlagen!$I$24,OR('D2_B Qualität_Quant_Lstg'!O94,'D2_B Qualität_Quant_Lstg'!P94,'D2_B Qualität_Quant_Lstg'!Q94,'D2_B Qualität_Quant_Lstg'!R94,'D2_B Qualität_Quant_Lstg'!S94,'D2_B Qualität_Quant_Lstg'!T94)),"pauschal",""),"")</f>
        <v/>
      </c>
      <c r="E289" s="458"/>
      <c r="F289" s="458" t="str">
        <f>IFERROR(IF(AND(Projektgrundlagen!$I$24,OR('D2_B Qualität_Quant_Lstg'!O94,'D2_B Qualität_Quant_Lstg'!P94,'D2_B Qualität_Quant_Lstg'!Q94,'D2_B Qualität_Quant_Lstg'!R94,'D2_B Qualität_Quant_Lstg'!S94,'D2_B Qualität_Quant_Lstg'!T94)),'D2_B Qualität_Quant_Lstg'!M94,""),"")</f>
        <v/>
      </c>
      <c r="H289">
        <v>94</v>
      </c>
    </row>
    <row r="290" spans="2:8">
      <c r="B290" t="str">
        <f>IFERROR(IF(AND(Projektgrundlagen!$I$24,OR('D2_B Qualität_Quant_Lstg'!O95,'D2_B Qualität_Quant_Lstg'!P95,'D2_B Qualität_Quant_Lstg'!Q95,'D2_B Qualität_Quant_Lstg'!R95,'D2_B Qualität_Quant_Lstg'!S95,'D2_B Qualität_Quant_Lstg'!T95)),'D2_B Qualität_Quant_Lstg'!$H$93&amp;" "&amp;'D2_B Qualität_Quant_Lstg'!$I$93&amp;"... "&amp;'D2_B Qualität_Quant_Lstg'!I95&amp;" "&amp;'D2_B Qualität_Quant_Lstg'!I96,""),"")</f>
        <v/>
      </c>
      <c r="C290" s="458"/>
      <c r="D290" s="458" t="str">
        <f>IFERROR(IF(AND(Projektgrundlagen!$I$24,OR('D2_B Qualität_Quant_Lstg'!O95,'D2_B Qualität_Quant_Lstg'!P95,'D2_B Qualität_Quant_Lstg'!Q95,'D2_B Qualität_Quant_Lstg'!R95,'D2_B Qualität_Quant_Lstg'!S95,'D2_B Qualität_Quant_Lstg'!T95)),"pauschal",""),"")</f>
        <v/>
      </c>
      <c r="E290" s="458"/>
      <c r="F290" s="458" t="str">
        <f>IFERROR(IF(AND(Projektgrundlagen!$I$24,OR('D2_B Qualität_Quant_Lstg'!O95,'D2_B Qualität_Quant_Lstg'!P95,'D2_B Qualität_Quant_Lstg'!Q95,'D2_B Qualität_Quant_Lstg'!R95,'D2_B Qualität_Quant_Lstg'!S95,'D2_B Qualität_Quant_Lstg'!T95)),'D2_B Qualität_Quant_Lstg'!M95,""),"")</f>
        <v/>
      </c>
      <c r="H290">
        <v>95</v>
      </c>
    </row>
    <row r="291" spans="2:8">
      <c r="B291" t="str">
        <f>IFERROR(IF(AND(Projektgrundlagen!$I$24,OR('D2_B Qualität_Quant_Lstg'!O96,'D2_B Qualität_Quant_Lstg'!P96,'D2_B Qualität_Quant_Lstg'!Q96,'D2_B Qualität_Quant_Lstg'!R96,'D2_B Qualität_Quant_Lstg'!S96,'D2_B Qualität_Quant_Lstg'!T96)),'D2_B Qualität_Quant_Lstg'!$H$93&amp;" "&amp;'D2_B Qualität_Quant_Lstg'!$I$93&amp;"... "&amp;'D2_B Qualität_Quant_Lstg'!I96&amp;" "&amp;'D2_B Qualität_Quant_Lstg'!I97,""),"")</f>
        <v/>
      </c>
      <c r="C291" s="458"/>
      <c r="D291" s="458" t="str">
        <f>IFERROR(IF(AND(Projektgrundlagen!$I$24,OR('D2_B Qualität_Quant_Lstg'!O96,'D2_B Qualität_Quant_Lstg'!P96,'D2_B Qualität_Quant_Lstg'!Q96,'D2_B Qualität_Quant_Lstg'!R96,'D2_B Qualität_Quant_Lstg'!S96,'D2_B Qualität_Quant_Lstg'!T96)),"pauschal",""),"")</f>
        <v/>
      </c>
      <c r="E291" s="458"/>
      <c r="F291" s="458" t="str">
        <f>IFERROR(IF(AND(Projektgrundlagen!$I$24,OR('D2_B Qualität_Quant_Lstg'!O96,'D2_B Qualität_Quant_Lstg'!P96,'D2_B Qualität_Quant_Lstg'!Q96,'D2_B Qualität_Quant_Lstg'!R96,'D2_B Qualität_Quant_Lstg'!S96,'D2_B Qualität_Quant_Lstg'!T96)),'D2_B Qualität_Quant_Lstg'!M96,""),"")</f>
        <v/>
      </c>
      <c r="H291">
        <v>96</v>
      </c>
    </row>
    <row r="292" spans="2:8">
      <c r="B292" t="str">
        <f>IFERROR(IF(AND(Projektgrundlagen!$I$24,OR('D2_B Qualität_Quant_Lstg'!O97,'D2_B Qualität_Quant_Lstg'!P97,'D2_B Qualität_Quant_Lstg'!Q97,'D2_B Qualität_Quant_Lstg'!R97,'D2_B Qualität_Quant_Lstg'!S97,'D2_B Qualität_Quant_Lstg'!T97)),'D2_B Qualität_Quant_Lstg'!$H$93&amp;" "&amp;'D2_B Qualität_Quant_Lstg'!$I$93&amp;"... "&amp;'D2_B Qualität_Quant_Lstg'!I97&amp;" "&amp;'D2_B Qualität_Quant_Lstg'!I98,""),"")</f>
        <v/>
      </c>
      <c r="C292" s="458"/>
      <c r="D292" s="458" t="str">
        <f>IFERROR(IF(AND(Projektgrundlagen!$I$24,OR('D2_B Qualität_Quant_Lstg'!O97,'D2_B Qualität_Quant_Lstg'!P97,'D2_B Qualität_Quant_Lstg'!Q97,'D2_B Qualität_Quant_Lstg'!R97,'D2_B Qualität_Quant_Lstg'!S97,'D2_B Qualität_Quant_Lstg'!T97)),"pauschal",""),"")</f>
        <v/>
      </c>
      <c r="E292" s="458"/>
      <c r="F292" s="458" t="str">
        <f>IFERROR(IF(AND(Projektgrundlagen!$I$24,OR('D2_B Qualität_Quant_Lstg'!O97,'D2_B Qualität_Quant_Lstg'!P97,'D2_B Qualität_Quant_Lstg'!Q97,'D2_B Qualität_Quant_Lstg'!R97,'D2_B Qualität_Quant_Lstg'!S97,'D2_B Qualität_Quant_Lstg'!T97)),'D2_B Qualität_Quant_Lstg'!M97,""),"")</f>
        <v/>
      </c>
      <c r="H292">
        <v>97</v>
      </c>
    </row>
    <row r="293" spans="2:8">
      <c r="B293" t="str">
        <f>IFERROR(IF(AND(Projektgrundlagen!$I$24,OR('D2_B Qualität_Quant_Lstg'!O98,'D2_B Qualität_Quant_Lstg'!P98,'D2_B Qualität_Quant_Lstg'!Q98,'D2_B Qualität_Quant_Lstg'!R98,'D2_B Qualität_Quant_Lstg'!S98,'D2_B Qualität_Quant_Lstg'!T98)),'D2_B Qualität_Quant_Lstg'!$H$93&amp;" "&amp;'D2_B Qualität_Quant_Lstg'!$I$93&amp;"... "&amp;'D2_B Qualität_Quant_Lstg'!I98&amp;" "&amp;'D2_B Qualität_Quant_Lstg'!I99,""),"")</f>
        <v/>
      </c>
      <c r="C293" s="458"/>
      <c r="D293" s="458" t="str">
        <f>IFERROR(IF(AND(Projektgrundlagen!$I$24,OR('D2_B Qualität_Quant_Lstg'!O98,'D2_B Qualität_Quant_Lstg'!P98,'D2_B Qualität_Quant_Lstg'!Q98,'D2_B Qualität_Quant_Lstg'!R98,'D2_B Qualität_Quant_Lstg'!S98,'D2_B Qualität_Quant_Lstg'!T98)),"pauschal",""),"")</f>
        <v/>
      </c>
      <c r="E293" s="458"/>
      <c r="F293" s="458" t="str">
        <f>IFERROR(IF(AND(Projektgrundlagen!$I$24,OR('D2_B Qualität_Quant_Lstg'!O98,'D2_B Qualität_Quant_Lstg'!P98,'D2_B Qualität_Quant_Lstg'!Q98,'D2_B Qualität_Quant_Lstg'!R98,'D2_B Qualität_Quant_Lstg'!S98,'D2_B Qualität_Quant_Lstg'!T98)),'D2_B Qualität_Quant_Lstg'!M98,""),"")</f>
        <v/>
      </c>
      <c r="H293">
        <v>98</v>
      </c>
    </row>
    <row r="294" spans="2:8">
      <c r="B294" t="str">
        <f>IFERROR(IF(AND(Projektgrundlagen!$I$24,OR('D2_B Qualität_Quant_Lstg'!O99,'D2_B Qualität_Quant_Lstg'!P99,'D2_B Qualität_Quant_Lstg'!Q99,'D2_B Qualität_Quant_Lstg'!R99,'D2_B Qualität_Quant_Lstg'!S99,'D2_B Qualität_Quant_Lstg'!T99)),'D2_B Qualität_Quant_Lstg'!$H$93&amp;" "&amp;'D2_B Qualität_Quant_Lstg'!$I$93&amp;"... "&amp;'D2_B Qualität_Quant_Lstg'!I99&amp;" "&amp;'D2_B Qualität_Quant_Lstg'!I100,""),"")</f>
        <v/>
      </c>
      <c r="C294" s="458"/>
      <c r="D294" s="458" t="str">
        <f>IFERROR(IF(AND(Projektgrundlagen!$I$24,OR('D2_B Qualität_Quant_Lstg'!O99,'D2_B Qualität_Quant_Lstg'!P99,'D2_B Qualität_Quant_Lstg'!Q99,'D2_B Qualität_Quant_Lstg'!R99,'D2_B Qualität_Quant_Lstg'!S99,'D2_B Qualität_Quant_Lstg'!T99)),"pauschal",""),"")</f>
        <v/>
      </c>
      <c r="E294" s="458"/>
      <c r="F294" s="458" t="str">
        <f>IFERROR(IF(AND(Projektgrundlagen!$I$24,OR('D2_B Qualität_Quant_Lstg'!O99,'D2_B Qualität_Quant_Lstg'!P99,'D2_B Qualität_Quant_Lstg'!Q99,'D2_B Qualität_Quant_Lstg'!R99,'D2_B Qualität_Quant_Lstg'!S99,'D2_B Qualität_Quant_Lstg'!T99)),'D2_B Qualität_Quant_Lstg'!M99,""),"")</f>
        <v/>
      </c>
      <c r="H294">
        <v>99</v>
      </c>
    </row>
    <row r="295" spans="2:8">
      <c r="B295" t="str">
        <f>IFERROR(IF(AND(Projektgrundlagen!$I$24,OR('D2_B Qualität_Quant_Lstg'!O100,'D2_B Qualität_Quant_Lstg'!P100,'D2_B Qualität_Quant_Lstg'!Q100,'D2_B Qualität_Quant_Lstg'!R100,'D2_B Qualität_Quant_Lstg'!S100,'D2_B Qualität_Quant_Lstg'!T100)),'D2_B Qualität_Quant_Lstg'!$H$93&amp;" "&amp;'D2_B Qualität_Quant_Lstg'!$I$93&amp;"... "&amp;'D2_B Qualität_Quant_Lstg'!I100&amp;" "&amp;'D2_B Qualität_Quant_Lstg'!I101,""),"")</f>
        <v/>
      </c>
      <c r="C295" s="458"/>
      <c r="D295" s="458" t="str">
        <f>IFERROR(IF(AND(Projektgrundlagen!$I$24,OR('D2_B Qualität_Quant_Lstg'!O100,'D2_B Qualität_Quant_Lstg'!P100,'D2_B Qualität_Quant_Lstg'!Q100,'D2_B Qualität_Quant_Lstg'!R100,'D2_B Qualität_Quant_Lstg'!S100,'D2_B Qualität_Quant_Lstg'!T100)),"pauschal",""),"")</f>
        <v/>
      </c>
      <c r="E295" s="458"/>
      <c r="F295" s="458" t="str">
        <f>IFERROR(IF(AND(Projektgrundlagen!$I$24,OR('D2_B Qualität_Quant_Lstg'!O100,'D2_B Qualität_Quant_Lstg'!P100,'D2_B Qualität_Quant_Lstg'!Q100,'D2_B Qualität_Quant_Lstg'!R100,'D2_B Qualität_Quant_Lstg'!S100,'D2_B Qualität_Quant_Lstg'!T100)),'D2_B Qualität_Quant_Lstg'!M100,""),"")</f>
        <v/>
      </c>
      <c r="H295">
        <v>100</v>
      </c>
    </row>
    <row r="296" spans="2:8">
      <c r="B296" t="str">
        <f>IFERROR(IF(AND(Projektgrundlagen!$I$24,OR('D2_B Qualität_Quant_Lstg'!O101,'D2_B Qualität_Quant_Lstg'!P101,'D2_B Qualität_Quant_Lstg'!Q101,'D2_B Qualität_Quant_Lstg'!R101,'D2_B Qualität_Quant_Lstg'!S101,'D2_B Qualität_Quant_Lstg'!T101)),'D2_B Qualität_Quant_Lstg'!$H$93&amp;" "&amp;'D2_B Qualität_Quant_Lstg'!$I$93&amp;"... "&amp;'D2_B Qualität_Quant_Lstg'!I101&amp;" "&amp;'D2_B Qualität_Quant_Lstg'!I102,""),"")</f>
        <v/>
      </c>
      <c r="C296" s="458"/>
      <c r="D296" s="458" t="str">
        <f>IFERROR(IF(AND(Projektgrundlagen!$I$24,OR('D2_B Qualität_Quant_Lstg'!O101,'D2_B Qualität_Quant_Lstg'!P101,'D2_B Qualität_Quant_Lstg'!Q101,'D2_B Qualität_Quant_Lstg'!R101,'D2_B Qualität_Quant_Lstg'!S101,'D2_B Qualität_Quant_Lstg'!T101)),"pauschal",""),"")</f>
        <v/>
      </c>
      <c r="E296" s="458"/>
      <c r="F296" s="458" t="str">
        <f>IFERROR(IF(AND(Projektgrundlagen!$I$24,OR('D2_B Qualität_Quant_Lstg'!O101,'D2_B Qualität_Quant_Lstg'!P101,'D2_B Qualität_Quant_Lstg'!Q101,'D2_B Qualität_Quant_Lstg'!R101,'D2_B Qualität_Quant_Lstg'!S101,'D2_B Qualität_Quant_Lstg'!T101)),'D2_B Qualität_Quant_Lstg'!M101,""),"")</f>
        <v/>
      </c>
      <c r="H296">
        <v>101</v>
      </c>
    </row>
    <row r="297" spans="2:8">
      <c r="B297" t="str">
        <f>IFERROR(IF(AND(Projektgrundlagen!$I$24,OR('D2_B Qualität_Quant_Lstg'!O102,'D2_B Qualität_Quant_Lstg'!P102,'D2_B Qualität_Quant_Lstg'!Q102,'D2_B Qualität_Quant_Lstg'!R102,'D2_B Qualität_Quant_Lstg'!S102,'D2_B Qualität_Quant_Lstg'!T102)),'D2_B Qualität_Quant_Lstg'!$H$93&amp;" "&amp;'D2_B Qualität_Quant_Lstg'!$I$93&amp;"... "&amp;'D2_B Qualität_Quant_Lstg'!I102&amp;" "&amp;'D2_B Qualität_Quant_Lstg'!I103,""),"")</f>
        <v/>
      </c>
      <c r="C297" s="458"/>
      <c r="D297" s="458" t="str">
        <f>IFERROR(IF(AND(Projektgrundlagen!$I$24,OR('D2_B Qualität_Quant_Lstg'!O102,'D2_B Qualität_Quant_Lstg'!P102,'D2_B Qualität_Quant_Lstg'!Q102,'D2_B Qualität_Quant_Lstg'!R102,'D2_B Qualität_Quant_Lstg'!S102,'D2_B Qualität_Quant_Lstg'!T102)),"pauschal",""),"")</f>
        <v/>
      </c>
      <c r="E297" s="458"/>
      <c r="F297" s="458" t="str">
        <f>IFERROR(IF(AND(Projektgrundlagen!$I$24,OR('D2_B Qualität_Quant_Lstg'!O102,'D2_B Qualität_Quant_Lstg'!P102,'D2_B Qualität_Quant_Lstg'!Q102,'D2_B Qualität_Quant_Lstg'!R102,'D2_B Qualität_Quant_Lstg'!S102,'D2_B Qualität_Quant_Lstg'!T102)),'D2_B Qualität_Quant_Lstg'!M102,""),"")</f>
        <v/>
      </c>
      <c r="H297">
        <v>102</v>
      </c>
    </row>
    <row r="298" spans="2:8">
      <c r="B298" t="str">
        <f>IFERROR(IF(AND(Projektgrundlagen!$I$24,OR('D2_B Qualität_Quant_Lstg'!O103,'D2_B Qualität_Quant_Lstg'!P103,'D2_B Qualität_Quant_Lstg'!Q103,'D2_B Qualität_Quant_Lstg'!R103,'D2_B Qualität_Quant_Lstg'!S103,'D2_B Qualität_Quant_Lstg'!T103)),'D2_B Qualität_Quant_Lstg'!$H$93&amp;" "&amp;'D2_B Qualität_Quant_Lstg'!$I$93&amp;"... "&amp;'D2_B Qualität_Quant_Lstg'!I103&amp;" "&amp;'D2_B Qualität_Quant_Lstg'!I104,""),"")</f>
        <v/>
      </c>
      <c r="C298" s="458"/>
      <c r="D298" s="458" t="str">
        <f>IFERROR(IF(AND(Projektgrundlagen!$I$24,OR('D2_B Qualität_Quant_Lstg'!O103,'D2_B Qualität_Quant_Lstg'!P103,'D2_B Qualität_Quant_Lstg'!Q103,'D2_B Qualität_Quant_Lstg'!R103,'D2_B Qualität_Quant_Lstg'!S103,'D2_B Qualität_Quant_Lstg'!T103)),"pauschal",""),"")</f>
        <v/>
      </c>
      <c r="E298" s="458"/>
      <c r="F298" s="458" t="str">
        <f>IFERROR(IF(AND(Projektgrundlagen!$I$24,OR('D2_B Qualität_Quant_Lstg'!O103,'D2_B Qualität_Quant_Lstg'!P103,'D2_B Qualität_Quant_Lstg'!Q103,'D2_B Qualität_Quant_Lstg'!R103,'D2_B Qualität_Quant_Lstg'!S103,'D2_B Qualität_Quant_Lstg'!T103)),'D2_B Qualität_Quant_Lstg'!M103,""),"")</f>
        <v/>
      </c>
      <c r="H298">
        <v>103</v>
      </c>
    </row>
    <row r="299" spans="2:8">
      <c r="B299" t="str">
        <f>IFERROR(IF(AND(Projektgrundlagen!$I$24,OR('D2_B Qualität_Quant_Lstg'!O104,'D2_B Qualität_Quant_Lstg'!P104,'D2_B Qualität_Quant_Lstg'!Q104,'D2_B Qualität_Quant_Lstg'!R104,'D2_B Qualität_Quant_Lstg'!S104,'D2_B Qualität_Quant_Lstg'!T104)),'D2_B Qualität_Quant_Lstg'!$H$93&amp;" "&amp;'D2_B Qualität_Quant_Lstg'!$I$93&amp;"... "&amp;'D2_B Qualität_Quant_Lstg'!I104&amp;" "&amp;'D2_B Qualität_Quant_Lstg'!I105,""),"")</f>
        <v/>
      </c>
      <c r="C299" s="458"/>
      <c r="D299" s="458" t="str">
        <f>IFERROR(IF(AND(Projektgrundlagen!$I$24,OR('D2_B Qualität_Quant_Lstg'!O104,'D2_B Qualität_Quant_Lstg'!P104,'D2_B Qualität_Quant_Lstg'!Q104,'D2_B Qualität_Quant_Lstg'!R104,'D2_B Qualität_Quant_Lstg'!S104,'D2_B Qualität_Quant_Lstg'!T104)),"pauschal",""),"")</f>
        <v/>
      </c>
      <c r="E299" s="458"/>
      <c r="F299" s="458" t="str">
        <f>IFERROR(IF(AND(Projektgrundlagen!$I$24,OR('D2_B Qualität_Quant_Lstg'!O104,'D2_B Qualität_Quant_Lstg'!P104,'D2_B Qualität_Quant_Lstg'!Q104,'D2_B Qualität_Quant_Lstg'!R104,'D2_B Qualität_Quant_Lstg'!S104,'D2_B Qualität_Quant_Lstg'!T104)),'D2_B Qualität_Quant_Lstg'!M104,""),"")</f>
        <v/>
      </c>
      <c r="H299">
        <v>104</v>
      </c>
    </row>
    <row r="300" spans="2:8">
      <c r="B300" t="str">
        <f>IFERROR(IF(AND(Projektgrundlagen!$I$24,OR('D2_B Qualität_Quant_Lstg'!O105,'D2_B Qualität_Quant_Lstg'!P105,'D2_B Qualität_Quant_Lstg'!Q105,'D2_B Qualität_Quant_Lstg'!R105,'D2_B Qualität_Quant_Lstg'!S105,'D2_B Qualität_Quant_Lstg'!T105)),'D2_B Qualität_Quant_Lstg'!$H$93&amp;" "&amp;'D2_B Qualität_Quant_Lstg'!$I$93&amp;"... "&amp;'D2_B Qualität_Quant_Lstg'!I105&amp;" "&amp;'D2_B Qualität_Quant_Lstg'!I106,""),"")</f>
        <v/>
      </c>
      <c r="C300" s="458"/>
      <c r="D300" s="458" t="str">
        <f>IFERROR(IF(AND(Projektgrundlagen!$I$24,OR('D2_B Qualität_Quant_Lstg'!O105,'D2_B Qualität_Quant_Lstg'!P105,'D2_B Qualität_Quant_Lstg'!Q105,'D2_B Qualität_Quant_Lstg'!R105,'D2_B Qualität_Quant_Lstg'!S105,'D2_B Qualität_Quant_Lstg'!T105)),"pauschal",""),"")</f>
        <v/>
      </c>
      <c r="E300" s="458"/>
      <c r="F300" s="458" t="str">
        <f>IFERROR(IF(AND(Projektgrundlagen!$I$24,OR('D2_B Qualität_Quant_Lstg'!O105,'D2_B Qualität_Quant_Lstg'!P105,'D2_B Qualität_Quant_Lstg'!Q105,'D2_B Qualität_Quant_Lstg'!R105,'D2_B Qualität_Quant_Lstg'!S105,'D2_B Qualität_Quant_Lstg'!T105)),'D2_B Qualität_Quant_Lstg'!M105,""),"")</f>
        <v/>
      </c>
      <c r="H300">
        <v>105</v>
      </c>
    </row>
    <row r="301" spans="2:8">
      <c r="B301" t="str">
        <f>IFERROR(IF(AND(Projektgrundlagen!$I$24,OR('D2_B Qualität_Quant_Lstg'!O106,'D2_B Qualität_Quant_Lstg'!P106,'D2_B Qualität_Quant_Lstg'!Q106,'D2_B Qualität_Quant_Lstg'!R106,'D2_B Qualität_Quant_Lstg'!S106,'D2_B Qualität_Quant_Lstg'!T106)),'D2_B Qualität_Quant_Lstg'!$H$93&amp;" "&amp;'D2_B Qualität_Quant_Lstg'!$I$93&amp;"... "&amp;'D2_B Qualität_Quant_Lstg'!I106&amp;" "&amp;'D2_B Qualität_Quant_Lstg'!I107,""),"")</f>
        <v/>
      </c>
      <c r="C301" s="458"/>
      <c r="D301" s="458" t="str">
        <f>IFERROR(IF(AND(Projektgrundlagen!$I$24,OR('D2_B Qualität_Quant_Lstg'!O106,'D2_B Qualität_Quant_Lstg'!P106,'D2_B Qualität_Quant_Lstg'!Q106,'D2_B Qualität_Quant_Lstg'!R106,'D2_B Qualität_Quant_Lstg'!S106,'D2_B Qualität_Quant_Lstg'!T106)),"pauschal",""),"")</f>
        <v/>
      </c>
      <c r="E301" s="458"/>
      <c r="F301" s="458" t="str">
        <f>IFERROR(IF(AND(Projektgrundlagen!$I$24,OR('D2_B Qualität_Quant_Lstg'!O106,'D2_B Qualität_Quant_Lstg'!P106,'D2_B Qualität_Quant_Lstg'!Q106,'D2_B Qualität_Quant_Lstg'!R106,'D2_B Qualität_Quant_Lstg'!S106,'D2_B Qualität_Quant_Lstg'!T106)),'D2_B Qualität_Quant_Lstg'!M106,""),"")</f>
        <v/>
      </c>
      <c r="H301">
        <v>106</v>
      </c>
    </row>
    <row r="302" spans="2:8">
      <c r="B302" t="str">
        <f>IFERROR(IF(AND(Projektgrundlagen!$I$24,OR('D2_B Qualität_Quant_Lstg'!O107,'D2_B Qualität_Quant_Lstg'!P107,'D2_B Qualität_Quant_Lstg'!Q107,'D2_B Qualität_Quant_Lstg'!R107,'D2_B Qualität_Quant_Lstg'!S107,'D2_B Qualität_Quant_Lstg'!T107)),'D2_B Qualität_Quant_Lstg'!$H$107&amp;" "&amp;'D2_B Qualität_Quant_Lstg'!$I$107&amp;"... "&amp;'D2_B Qualität_Quant_Lstg'!I107&amp;" "&amp;'D2_B Qualität_Quant_Lstg'!I108,""),"")</f>
        <v/>
      </c>
      <c r="C302" s="458"/>
      <c r="D302" s="458" t="str">
        <f>IFERROR(IF(AND(Projektgrundlagen!$I$24,OR('D2_B Qualität_Quant_Lstg'!O107,'D2_B Qualität_Quant_Lstg'!P107,'D2_B Qualität_Quant_Lstg'!Q107,'D2_B Qualität_Quant_Lstg'!R107,'D2_B Qualität_Quant_Lstg'!S107,'D2_B Qualität_Quant_Lstg'!T107)),"pauschal",""),"")</f>
        <v/>
      </c>
      <c r="E302" s="458"/>
      <c r="F302" s="458" t="str">
        <f>IFERROR(IF(AND(Projektgrundlagen!$I$24,OR('D2_B Qualität_Quant_Lstg'!O107,'D2_B Qualität_Quant_Lstg'!P107,'D2_B Qualität_Quant_Lstg'!Q107,'D2_B Qualität_Quant_Lstg'!R107,'D2_B Qualität_Quant_Lstg'!S107,'D2_B Qualität_Quant_Lstg'!T107)),'D2_B Qualität_Quant_Lstg'!M107,""),"")</f>
        <v/>
      </c>
      <c r="H302">
        <v>107</v>
      </c>
    </row>
    <row r="303" spans="2:8">
      <c r="B303" t="str">
        <f>IFERROR(IF(AND(Projektgrundlagen!$I$24,OR('D2_B Qualität_Quant_Lstg'!O108,'D2_B Qualität_Quant_Lstg'!P108,'D2_B Qualität_Quant_Lstg'!Q108,'D2_B Qualität_Quant_Lstg'!R108,'D2_B Qualität_Quant_Lstg'!S108,'D2_B Qualität_Quant_Lstg'!T108)),'D2_B Qualität_Quant_Lstg'!$H$107&amp;" "&amp;'D2_B Qualität_Quant_Lstg'!$I$107&amp;"... "&amp;'D2_B Qualität_Quant_Lstg'!I108&amp;" "&amp;'D2_B Qualität_Quant_Lstg'!I109,""),"")</f>
        <v/>
      </c>
      <c r="C303" s="458"/>
      <c r="D303" s="458" t="str">
        <f>IFERROR(IF(AND(Projektgrundlagen!$I$24,OR('D2_B Qualität_Quant_Lstg'!O108,'D2_B Qualität_Quant_Lstg'!P108,'D2_B Qualität_Quant_Lstg'!Q108,'D2_B Qualität_Quant_Lstg'!R108,'D2_B Qualität_Quant_Lstg'!S108,'D2_B Qualität_Quant_Lstg'!T108)),"pauschal",""),"")</f>
        <v/>
      </c>
      <c r="E303" s="458"/>
      <c r="F303" s="458" t="str">
        <f>IFERROR(IF(AND(Projektgrundlagen!$I$24,OR('D2_B Qualität_Quant_Lstg'!O108,'D2_B Qualität_Quant_Lstg'!P108,'D2_B Qualität_Quant_Lstg'!Q108,'D2_B Qualität_Quant_Lstg'!R108,'D2_B Qualität_Quant_Lstg'!S108,'D2_B Qualität_Quant_Lstg'!T108)),'D2_B Qualität_Quant_Lstg'!M108,""),"")</f>
        <v/>
      </c>
      <c r="H303">
        <v>108</v>
      </c>
    </row>
    <row r="304" spans="2:8">
      <c r="B304" t="str">
        <f>IFERROR(IF(AND(Projektgrundlagen!$I$24,OR('D2_B Qualität_Quant_Lstg'!O109,'D2_B Qualität_Quant_Lstg'!P109,'D2_B Qualität_Quant_Lstg'!Q109,'D2_B Qualität_Quant_Lstg'!R109,'D2_B Qualität_Quant_Lstg'!S109,'D2_B Qualität_Quant_Lstg'!T109)),'D2_B Qualität_Quant_Lstg'!$H$107&amp;" "&amp;'D2_B Qualität_Quant_Lstg'!$I$107&amp;"... "&amp;'D2_B Qualität_Quant_Lstg'!I109&amp;" "&amp;'D2_B Qualität_Quant_Lstg'!I110,""),"")</f>
        <v/>
      </c>
      <c r="C304" s="458"/>
      <c r="D304" s="458" t="str">
        <f>IFERROR(IF(AND(Projektgrundlagen!$I$24,OR('D2_B Qualität_Quant_Lstg'!O109,'D2_B Qualität_Quant_Lstg'!P109,'D2_B Qualität_Quant_Lstg'!Q109,'D2_B Qualität_Quant_Lstg'!R109,'D2_B Qualität_Quant_Lstg'!S109,'D2_B Qualität_Quant_Lstg'!T109)),"pauschal",""),"")</f>
        <v/>
      </c>
      <c r="E304" s="458"/>
      <c r="F304" s="458" t="str">
        <f>IFERROR(IF(AND(Projektgrundlagen!$I$24,OR('D2_B Qualität_Quant_Lstg'!O109,'D2_B Qualität_Quant_Lstg'!P109,'D2_B Qualität_Quant_Lstg'!Q109,'D2_B Qualität_Quant_Lstg'!R109,'D2_B Qualität_Quant_Lstg'!S109,'D2_B Qualität_Quant_Lstg'!T109)),'D2_B Qualität_Quant_Lstg'!M109,""),"")</f>
        <v/>
      </c>
      <c r="H304">
        <v>109</v>
      </c>
    </row>
    <row r="305" spans="2:8">
      <c r="B305" t="str">
        <f>IFERROR(IF(AND(Projektgrundlagen!$I$24,OR('D2_B Qualität_Quant_Lstg'!O110,'D2_B Qualität_Quant_Lstg'!P110,'D2_B Qualität_Quant_Lstg'!Q110,'D2_B Qualität_Quant_Lstg'!R110,'D2_B Qualität_Quant_Lstg'!S110,'D2_B Qualität_Quant_Lstg'!T110)),'D2_B Qualität_Quant_Lstg'!$H$107&amp;" "&amp;'D2_B Qualität_Quant_Lstg'!$I$107&amp;"... "&amp;'D2_B Qualität_Quant_Lstg'!I110&amp;" "&amp;'D2_B Qualität_Quant_Lstg'!I111,""),"")</f>
        <v/>
      </c>
      <c r="C305" s="458"/>
      <c r="D305" s="458" t="str">
        <f>IFERROR(IF(AND(Projektgrundlagen!$I$24,OR('D2_B Qualität_Quant_Lstg'!O110,'D2_B Qualität_Quant_Lstg'!P110,'D2_B Qualität_Quant_Lstg'!Q110,'D2_B Qualität_Quant_Lstg'!R110,'D2_B Qualität_Quant_Lstg'!S110,'D2_B Qualität_Quant_Lstg'!T110)),"pauschal",""),"")</f>
        <v/>
      </c>
      <c r="E305" s="458"/>
      <c r="F305" s="458" t="str">
        <f>IFERROR(IF(AND(Projektgrundlagen!$I$24,OR('D2_B Qualität_Quant_Lstg'!O110,'D2_B Qualität_Quant_Lstg'!P110,'D2_B Qualität_Quant_Lstg'!Q110,'D2_B Qualität_Quant_Lstg'!R110,'D2_B Qualität_Quant_Lstg'!S110,'D2_B Qualität_Quant_Lstg'!T110)),'D2_B Qualität_Quant_Lstg'!M110,""),"")</f>
        <v/>
      </c>
      <c r="H305">
        <v>110</v>
      </c>
    </row>
    <row r="306" spans="2:8">
      <c r="B306" t="str">
        <f>IFERROR(IF(AND(Projektgrundlagen!$I$24,OR('D2_B Qualität_Quant_Lstg'!O111,'D2_B Qualität_Quant_Lstg'!P111,'D2_B Qualität_Quant_Lstg'!Q111,'D2_B Qualität_Quant_Lstg'!R111,'D2_B Qualität_Quant_Lstg'!S111,'D2_B Qualität_Quant_Lstg'!T111)),'D2_B Qualität_Quant_Lstg'!$H$107&amp;" "&amp;'D2_B Qualität_Quant_Lstg'!$I$107&amp;"... "&amp;'D2_B Qualität_Quant_Lstg'!I111&amp;" "&amp;'D2_B Qualität_Quant_Lstg'!I112,""),"")</f>
        <v/>
      </c>
      <c r="C306" s="458"/>
      <c r="D306" s="458" t="str">
        <f>IFERROR(IF(AND(Projektgrundlagen!$I$24,OR('D2_B Qualität_Quant_Lstg'!O111,'D2_B Qualität_Quant_Lstg'!P111,'D2_B Qualität_Quant_Lstg'!Q111,'D2_B Qualität_Quant_Lstg'!R111,'D2_B Qualität_Quant_Lstg'!S111,'D2_B Qualität_Quant_Lstg'!T111)),"pauschal",""),"")</f>
        <v/>
      </c>
      <c r="E306" s="458"/>
      <c r="F306" s="458" t="str">
        <f>IFERROR(IF(AND(Projektgrundlagen!$I$24,OR('D2_B Qualität_Quant_Lstg'!O111,'D2_B Qualität_Quant_Lstg'!P111,'D2_B Qualität_Quant_Lstg'!Q111,'D2_B Qualität_Quant_Lstg'!R111,'D2_B Qualität_Quant_Lstg'!S111,'D2_B Qualität_Quant_Lstg'!T111)),'D2_B Qualität_Quant_Lstg'!M111,""),"")</f>
        <v/>
      </c>
      <c r="H306">
        <v>111</v>
      </c>
    </row>
    <row r="307" spans="2:8">
      <c r="B307" t="str">
        <f>IFERROR(IF(AND(Projektgrundlagen!$I$24,OR('D2_B Qualität_Quant_Lstg'!O112,'D2_B Qualität_Quant_Lstg'!P112,'D2_B Qualität_Quant_Lstg'!Q112,'D2_B Qualität_Quant_Lstg'!R112,'D2_B Qualität_Quant_Lstg'!S112,'D2_B Qualität_Quant_Lstg'!T112)),'D2_B Qualität_Quant_Lstg'!$H$107&amp;" "&amp;'D2_B Qualität_Quant_Lstg'!$I$107&amp;"... "&amp;'D2_B Qualität_Quant_Lstg'!I112&amp;" "&amp;'D2_B Qualität_Quant_Lstg'!I113,""),"")</f>
        <v/>
      </c>
      <c r="C307" s="458"/>
      <c r="D307" s="458" t="str">
        <f>IFERROR(IF(AND(Projektgrundlagen!$I$24,OR('D2_B Qualität_Quant_Lstg'!O112,'D2_B Qualität_Quant_Lstg'!P112,'D2_B Qualität_Quant_Lstg'!Q112,'D2_B Qualität_Quant_Lstg'!R112,'D2_B Qualität_Quant_Lstg'!S112,'D2_B Qualität_Quant_Lstg'!T112)),"pauschal",""),"")</f>
        <v/>
      </c>
      <c r="E307" s="458"/>
      <c r="F307" s="458" t="str">
        <f>IFERROR(IF(AND(Projektgrundlagen!$I$24,OR('D2_B Qualität_Quant_Lstg'!O112,'D2_B Qualität_Quant_Lstg'!P112,'D2_B Qualität_Quant_Lstg'!Q112,'D2_B Qualität_Quant_Lstg'!R112,'D2_B Qualität_Quant_Lstg'!S112,'D2_B Qualität_Quant_Lstg'!T112)),'D2_B Qualität_Quant_Lstg'!M112,""),"")</f>
        <v/>
      </c>
      <c r="H307">
        <v>112</v>
      </c>
    </row>
    <row r="308" spans="2:8">
      <c r="B308" t="str">
        <f>IFERROR(IF(AND(Projektgrundlagen!$I$24,OR('D2_B Qualität_Quant_Lstg'!O113,'D2_B Qualität_Quant_Lstg'!P113,'D2_B Qualität_Quant_Lstg'!Q113,'D2_B Qualität_Quant_Lstg'!R113,'D2_B Qualität_Quant_Lstg'!S113,'D2_B Qualität_Quant_Lstg'!T113)),'D2_B Qualität_Quant_Lstg'!$H$107&amp;" "&amp;'D2_B Qualität_Quant_Lstg'!$I$107&amp;"... "&amp;'D2_B Qualität_Quant_Lstg'!I113&amp;" "&amp;'D2_B Qualität_Quant_Lstg'!I114,""),"")</f>
        <v/>
      </c>
      <c r="C308" s="458"/>
      <c r="D308" s="458" t="str">
        <f>IFERROR(IF(AND(Projektgrundlagen!$I$24,OR('D2_B Qualität_Quant_Lstg'!O113,'D2_B Qualität_Quant_Lstg'!P113,'D2_B Qualität_Quant_Lstg'!Q113,'D2_B Qualität_Quant_Lstg'!R113,'D2_B Qualität_Quant_Lstg'!S113,'D2_B Qualität_Quant_Lstg'!T113)),"pauschal",""),"")</f>
        <v/>
      </c>
      <c r="E308" s="458"/>
      <c r="F308" s="458" t="str">
        <f>IFERROR(IF(AND(Projektgrundlagen!$I$24,OR('D2_B Qualität_Quant_Lstg'!O113,'D2_B Qualität_Quant_Lstg'!P113,'D2_B Qualität_Quant_Lstg'!Q113,'D2_B Qualität_Quant_Lstg'!R113,'D2_B Qualität_Quant_Lstg'!S113,'D2_B Qualität_Quant_Lstg'!T113)),'D2_B Qualität_Quant_Lstg'!M113,""),"")</f>
        <v/>
      </c>
      <c r="H308">
        <v>113</v>
      </c>
    </row>
    <row r="309" spans="2:8">
      <c r="B309" t="str">
        <f>IFERROR(IF(AND(Projektgrundlagen!$I$24,OR('D2_B Qualität_Quant_Lstg'!O114,'D2_B Qualität_Quant_Lstg'!P114,'D2_B Qualität_Quant_Lstg'!Q114,'D2_B Qualität_Quant_Lstg'!R114,'D2_B Qualität_Quant_Lstg'!S114,'D2_B Qualität_Quant_Lstg'!T114)),'D2_B Qualität_Quant_Lstg'!$H$107&amp;" "&amp;'D2_B Qualität_Quant_Lstg'!$I$107&amp;"... "&amp;'D2_B Qualität_Quant_Lstg'!I114&amp;" "&amp;'D2_B Qualität_Quant_Lstg'!I115,""),"")</f>
        <v/>
      </c>
      <c r="C309" s="458"/>
      <c r="D309" s="458" t="str">
        <f>IFERROR(IF(AND(Projektgrundlagen!$I$24,OR('D2_B Qualität_Quant_Lstg'!O114,'D2_B Qualität_Quant_Lstg'!P114,'D2_B Qualität_Quant_Lstg'!Q114,'D2_B Qualität_Quant_Lstg'!R114,'D2_B Qualität_Quant_Lstg'!S114,'D2_B Qualität_Quant_Lstg'!T114)),"pauschal",""),"")</f>
        <v/>
      </c>
      <c r="E309" s="458"/>
      <c r="F309" s="458" t="str">
        <f>IFERROR(IF(AND(Projektgrundlagen!$I$24,OR('D2_B Qualität_Quant_Lstg'!O114,'D2_B Qualität_Quant_Lstg'!P114,'D2_B Qualität_Quant_Lstg'!Q114,'D2_B Qualität_Quant_Lstg'!R114,'D2_B Qualität_Quant_Lstg'!S114,'D2_B Qualität_Quant_Lstg'!T114)),'D2_B Qualität_Quant_Lstg'!M114,""),"")</f>
        <v/>
      </c>
      <c r="H309">
        <v>114</v>
      </c>
    </row>
    <row r="310" spans="2:8">
      <c r="B310" t="str">
        <f>IFERROR(IF(AND(Projektgrundlagen!$I$24,OR('D2_B Qualität_Quant_Lstg'!O115,'D2_B Qualität_Quant_Lstg'!P115,'D2_B Qualität_Quant_Lstg'!Q115,'D2_B Qualität_Quant_Lstg'!R115,'D2_B Qualität_Quant_Lstg'!S115,'D2_B Qualität_Quant_Lstg'!T115)),'D2_B Qualität_Quant_Lstg'!$H$107&amp;" "&amp;'D2_B Qualität_Quant_Lstg'!$I$107&amp;"... "&amp;'D2_B Qualität_Quant_Lstg'!I115&amp;" "&amp;'D2_B Qualität_Quant_Lstg'!I116,""),"")</f>
        <v/>
      </c>
      <c r="C310" s="458"/>
      <c r="D310" s="458" t="str">
        <f>IFERROR(IF(AND(Projektgrundlagen!$I$24,OR('D2_B Qualität_Quant_Lstg'!O115,'D2_B Qualität_Quant_Lstg'!P115,'D2_B Qualität_Quant_Lstg'!Q115,'D2_B Qualität_Quant_Lstg'!R115,'D2_B Qualität_Quant_Lstg'!S115,'D2_B Qualität_Quant_Lstg'!T115)),"pauschal",""),"")</f>
        <v/>
      </c>
      <c r="E310" s="458"/>
      <c r="F310" s="458" t="str">
        <f>IFERROR(IF(AND(Projektgrundlagen!$I$24,OR('D2_B Qualität_Quant_Lstg'!O115,'D2_B Qualität_Quant_Lstg'!P115,'D2_B Qualität_Quant_Lstg'!Q115,'D2_B Qualität_Quant_Lstg'!R115,'D2_B Qualität_Quant_Lstg'!S115,'D2_B Qualität_Quant_Lstg'!T115)),'D2_B Qualität_Quant_Lstg'!M115,""),"")</f>
        <v/>
      </c>
      <c r="H310">
        <v>115</v>
      </c>
    </row>
    <row r="311" spans="2:8">
      <c r="B311" t="str">
        <f>IFERROR(IF(AND(Projektgrundlagen!$I$24,OR('D2_B Qualität_Quant_Lstg'!O116,'D2_B Qualität_Quant_Lstg'!P116,'D2_B Qualität_Quant_Lstg'!Q116,'D2_B Qualität_Quant_Lstg'!R116,'D2_B Qualität_Quant_Lstg'!S116,'D2_B Qualität_Quant_Lstg'!T116)),'D2_B Qualität_Quant_Lstg'!$H$107&amp;" "&amp;'D2_B Qualität_Quant_Lstg'!$I$107&amp;"... "&amp;'D2_B Qualität_Quant_Lstg'!I116&amp;" "&amp;'D2_B Qualität_Quant_Lstg'!I117,""),"")</f>
        <v/>
      </c>
      <c r="C311" s="458"/>
      <c r="D311" s="458" t="str">
        <f>IFERROR(IF(AND(Projektgrundlagen!$I$24,OR('D2_B Qualität_Quant_Lstg'!O116,'D2_B Qualität_Quant_Lstg'!P116,'D2_B Qualität_Quant_Lstg'!Q116,'D2_B Qualität_Quant_Lstg'!R116,'D2_B Qualität_Quant_Lstg'!S116,'D2_B Qualität_Quant_Lstg'!T116)),"pauschal",""),"")</f>
        <v/>
      </c>
      <c r="E311" s="458"/>
      <c r="F311" s="458" t="str">
        <f>IFERROR(IF(AND(Projektgrundlagen!$I$24,OR('D2_B Qualität_Quant_Lstg'!O116,'D2_B Qualität_Quant_Lstg'!P116,'D2_B Qualität_Quant_Lstg'!Q116,'D2_B Qualität_Quant_Lstg'!R116,'D2_B Qualität_Quant_Lstg'!S116,'D2_B Qualität_Quant_Lstg'!T116)),'D2_B Qualität_Quant_Lstg'!M116,""),"")</f>
        <v/>
      </c>
      <c r="H311">
        <v>116</v>
      </c>
    </row>
    <row r="312" spans="2:8">
      <c r="B312" t="str">
        <f>IFERROR(IF(AND(Projektgrundlagen!$I$24,OR('D2_B Qualität_Quant_Lstg'!O117,'D2_B Qualität_Quant_Lstg'!P117,'D2_B Qualität_Quant_Lstg'!Q117,'D2_B Qualität_Quant_Lstg'!R117,'D2_B Qualität_Quant_Lstg'!S117,'D2_B Qualität_Quant_Lstg'!T117)),'D2_B Qualität_Quant_Lstg'!$H$107&amp;" "&amp;'D2_B Qualität_Quant_Lstg'!$I$107&amp;"... "&amp;'D2_B Qualität_Quant_Lstg'!I117&amp;" "&amp;'D2_B Qualität_Quant_Lstg'!I118,""),"")</f>
        <v/>
      </c>
      <c r="C312" s="458"/>
      <c r="D312" s="458" t="str">
        <f>IFERROR(IF(AND(Projektgrundlagen!$I$24,OR('D2_B Qualität_Quant_Lstg'!O117,'D2_B Qualität_Quant_Lstg'!P117,'D2_B Qualität_Quant_Lstg'!Q117,'D2_B Qualität_Quant_Lstg'!R117,'D2_B Qualität_Quant_Lstg'!S117,'D2_B Qualität_Quant_Lstg'!T117)),"pauschal",""),"")</f>
        <v/>
      </c>
      <c r="E312" s="458"/>
      <c r="F312" s="458" t="str">
        <f>IFERROR(IF(AND(Projektgrundlagen!$I$24,OR('D2_B Qualität_Quant_Lstg'!O117,'D2_B Qualität_Quant_Lstg'!P117,'D2_B Qualität_Quant_Lstg'!Q117,'D2_B Qualität_Quant_Lstg'!R117,'D2_B Qualität_Quant_Lstg'!S117,'D2_B Qualität_Quant_Lstg'!T117)),'D2_B Qualität_Quant_Lstg'!M117,""),"")</f>
        <v/>
      </c>
      <c r="H312">
        <v>117</v>
      </c>
    </row>
    <row r="313" spans="2:8">
      <c r="B313" t="str">
        <f>IFERROR(IF(AND(Projektgrundlagen!$I$24,OR('D2_B Qualität_Quant_Lstg'!O118,'D2_B Qualität_Quant_Lstg'!P118,'D2_B Qualität_Quant_Lstg'!Q118,'D2_B Qualität_Quant_Lstg'!R118,'D2_B Qualität_Quant_Lstg'!S118,'D2_B Qualität_Quant_Lstg'!T118)),'D2_B Qualität_Quant_Lstg'!$H$107&amp;" "&amp;'D2_B Qualität_Quant_Lstg'!$I$107&amp;"... "&amp;'D2_B Qualität_Quant_Lstg'!I118&amp;" "&amp;'D2_B Qualität_Quant_Lstg'!I119,""),"")</f>
        <v/>
      </c>
      <c r="C313" s="458"/>
      <c r="D313" s="458" t="str">
        <f>IFERROR(IF(AND(Projektgrundlagen!$I$24,OR('D2_B Qualität_Quant_Lstg'!O118,'D2_B Qualität_Quant_Lstg'!P118,'D2_B Qualität_Quant_Lstg'!Q118,'D2_B Qualität_Quant_Lstg'!R118,'D2_B Qualität_Quant_Lstg'!S118,'D2_B Qualität_Quant_Lstg'!T118)),"pauschal",""),"")</f>
        <v/>
      </c>
      <c r="E313" s="458"/>
      <c r="F313" s="458" t="str">
        <f>IFERROR(IF(AND(Projektgrundlagen!$I$24,OR('D2_B Qualität_Quant_Lstg'!O118,'D2_B Qualität_Quant_Lstg'!P118,'D2_B Qualität_Quant_Lstg'!Q118,'D2_B Qualität_Quant_Lstg'!R118,'D2_B Qualität_Quant_Lstg'!S118,'D2_B Qualität_Quant_Lstg'!T118)),'D2_B Qualität_Quant_Lstg'!M118,""),"")</f>
        <v/>
      </c>
      <c r="H313">
        <v>118</v>
      </c>
    </row>
    <row r="314" spans="2:8">
      <c r="B314" t="str">
        <f>IFERROR(IF(AND(Projektgrundlagen!$I$24,OR('D2_B Qualität_Quant_Lstg'!O119,'D2_B Qualität_Quant_Lstg'!P119,'D2_B Qualität_Quant_Lstg'!Q119,'D2_B Qualität_Quant_Lstg'!R119,'D2_B Qualität_Quant_Lstg'!S119,'D2_B Qualität_Quant_Lstg'!T119)),'D2_B Qualität_Quant_Lstg'!$H$107&amp;" "&amp;'D2_B Qualität_Quant_Lstg'!$I$107&amp;"... "&amp;'D2_B Qualität_Quant_Lstg'!I119&amp;" "&amp;'D2_B Qualität_Quant_Lstg'!I120,""),"")</f>
        <v/>
      </c>
      <c r="C314" s="458"/>
      <c r="D314" s="458" t="str">
        <f>IFERROR(IF(AND(Projektgrundlagen!$I$24,OR('D2_B Qualität_Quant_Lstg'!O119,'D2_B Qualität_Quant_Lstg'!P119,'D2_B Qualität_Quant_Lstg'!Q119,'D2_B Qualität_Quant_Lstg'!R119,'D2_B Qualität_Quant_Lstg'!S119,'D2_B Qualität_Quant_Lstg'!T119)),"pauschal",""),"")</f>
        <v/>
      </c>
      <c r="E314" s="458"/>
      <c r="F314" s="458" t="str">
        <f>IFERROR(IF(AND(Projektgrundlagen!$I$24,OR('D2_B Qualität_Quant_Lstg'!O119,'D2_B Qualität_Quant_Lstg'!P119,'D2_B Qualität_Quant_Lstg'!Q119,'D2_B Qualität_Quant_Lstg'!R119,'D2_B Qualität_Quant_Lstg'!S119,'D2_B Qualität_Quant_Lstg'!T119)),'D2_B Qualität_Quant_Lstg'!M119,""),"")</f>
        <v/>
      </c>
      <c r="H314">
        <v>119</v>
      </c>
    </row>
    <row r="315" spans="2:8">
      <c r="B315" t="str">
        <f>IFERROR(IF(AND(Projektgrundlagen!$I$24,OR('D2_B Qualität_Quant_Lstg'!O120,'D2_B Qualität_Quant_Lstg'!P120,'D2_B Qualität_Quant_Lstg'!Q120,'D2_B Qualität_Quant_Lstg'!R120,'D2_B Qualität_Quant_Lstg'!S120,'D2_B Qualität_Quant_Lstg'!T120)),'D2_B Qualität_Quant_Lstg'!$H$107&amp;" "&amp;'D2_B Qualität_Quant_Lstg'!$I$107&amp;"... "&amp;'D2_B Qualität_Quant_Lstg'!I120&amp;" "&amp;'D2_B Qualität_Quant_Lstg'!I121,""),"")</f>
        <v/>
      </c>
      <c r="C315" s="458"/>
      <c r="D315" s="458" t="str">
        <f>IFERROR(IF(AND(Projektgrundlagen!$I$24,OR('D2_B Qualität_Quant_Lstg'!O120,'D2_B Qualität_Quant_Lstg'!P120,'D2_B Qualität_Quant_Lstg'!Q120,'D2_B Qualität_Quant_Lstg'!R120,'D2_B Qualität_Quant_Lstg'!S120,'D2_B Qualität_Quant_Lstg'!T120)),"pauschal",""),"")</f>
        <v/>
      </c>
      <c r="E315" s="458"/>
      <c r="F315" s="458" t="str">
        <f>IFERROR(IF(AND(Projektgrundlagen!$I$24,OR('D2_B Qualität_Quant_Lstg'!O120,'D2_B Qualität_Quant_Lstg'!P120,'D2_B Qualität_Quant_Lstg'!Q120,'D2_B Qualität_Quant_Lstg'!R120,'D2_B Qualität_Quant_Lstg'!S120,'D2_B Qualität_Quant_Lstg'!T120)),'D2_B Qualität_Quant_Lstg'!M120,""),"")</f>
        <v/>
      </c>
      <c r="H315">
        <v>120</v>
      </c>
    </row>
    <row r="316" spans="2:8">
      <c r="B316" t="str">
        <f>IFERROR(IF(AND(Projektgrundlagen!$I$24,OR('D2_B Qualität_Quant_Lstg'!O121,'D2_B Qualität_Quant_Lstg'!P121,'D2_B Qualität_Quant_Lstg'!Q121,'D2_B Qualität_Quant_Lstg'!R121,'D2_B Qualität_Quant_Lstg'!S121,'D2_B Qualität_Quant_Lstg'!T121)),'D2_B Qualität_Quant_Lstg'!$H$121&amp;" "&amp;'D2_B Qualität_Quant_Lstg'!$I$121&amp;"... "&amp;'D2_B Qualität_Quant_Lstg'!I121&amp;" "&amp;'D2_B Qualität_Quant_Lstg'!I122,""),"")</f>
        <v/>
      </c>
      <c r="C316" s="458"/>
      <c r="D316" s="458" t="str">
        <f>IFERROR(IF(AND(Projektgrundlagen!$I$24,OR('D2_B Qualität_Quant_Lstg'!O121,'D2_B Qualität_Quant_Lstg'!P121,'D2_B Qualität_Quant_Lstg'!Q121,'D2_B Qualität_Quant_Lstg'!R121,'D2_B Qualität_Quant_Lstg'!S121,'D2_B Qualität_Quant_Lstg'!T121)),"pauschal",""),"")</f>
        <v/>
      </c>
      <c r="E316" s="458"/>
      <c r="F316" s="458" t="str">
        <f>IFERROR(IF(AND(Projektgrundlagen!$I$24,OR('D2_B Qualität_Quant_Lstg'!O121,'D2_B Qualität_Quant_Lstg'!P121,'D2_B Qualität_Quant_Lstg'!Q121,'D2_B Qualität_Quant_Lstg'!R121,'D2_B Qualität_Quant_Lstg'!S121,'D2_B Qualität_Quant_Lstg'!T121)),'D2_B Qualität_Quant_Lstg'!M121,""),"")</f>
        <v/>
      </c>
      <c r="H316">
        <v>121</v>
      </c>
    </row>
    <row r="317" spans="2:8">
      <c r="B317" t="str">
        <f>IFERROR(IF(AND(Projektgrundlagen!$I$24,OR('D2_B Qualität_Quant_Lstg'!O122,'D2_B Qualität_Quant_Lstg'!P122,'D2_B Qualität_Quant_Lstg'!Q122,'D2_B Qualität_Quant_Lstg'!R122,'D2_B Qualität_Quant_Lstg'!S122,'D2_B Qualität_Quant_Lstg'!T122)),'D2_B Qualität_Quant_Lstg'!$H$121&amp;" "&amp;'D2_B Qualität_Quant_Lstg'!$I$121&amp;"... "&amp;'D2_B Qualität_Quant_Lstg'!I122&amp;" "&amp;'D2_B Qualität_Quant_Lstg'!I123,""),"")</f>
        <v/>
      </c>
      <c r="C317" s="458"/>
      <c r="D317" s="458" t="str">
        <f>IFERROR(IF(AND(Projektgrundlagen!$I$24,OR('D2_B Qualität_Quant_Lstg'!O122,'D2_B Qualität_Quant_Lstg'!P122,'D2_B Qualität_Quant_Lstg'!Q122,'D2_B Qualität_Quant_Lstg'!R122,'D2_B Qualität_Quant_Lstg'!S122,'D2_B Qualität_Quant_Lstg'!T122)),"pauschal",""),"")</f>
        <v/>
      </c>
      <c r="E317" s="458"/>
      <c r="F317" s="458" t="str">
        <f>IFERROR(IF(AND(Projektgrundlagen!$I$24,OR('D2_B Qualität_Quant_Lstg'!O122,'D2_B Qualität_Quant_Lstg'!P122,'D2_B Qualität_Quant_Lstg'!Q122,'D2_B Qualität_Quant_Lstg'!R122,'D2_B Qualität_Quant_Lstg'!S122,'D2_B Qualität_Quant_Lstg'!T122)),'D2_B Qualität_Quant_Lstg'!M122,""),"")</f>
        <v/>
      </c>
      <c r="H317">
        <v>122</v>
      </c>
    </row>
    <row r="318" spans="2:8">
      <c r="B318" t="str">
        <f>IFERROR(IF(AND(Projektgrundlagen!$I$24,OR('D2_B Qualität_Quant_Lstg'!O123,'D2_B Qualität_Quant_Lstg'!P123,'D2_B Qualität_Quant_Lstg'!Q123,'D2_B Qualität_Quant_Lstg'!R123,'D2_B Qualität_Quant_Lstg'!S123,'D2_B Qualität_Quant_Lstg'!T123)),'D2_B Qualität_Quant_Lstg'!$H$121&amp;" "&amp;'D2_B Qualität_Quant_Lstg'!$I$121&amp;"... "&amp;'D2_B Qualität_Quant_Lstg'!I123&amp;" "&amp;'D2_B Qualität_Quant_Lstg'!I124,""),"")</f>
        <v/>
      </c>
      <c r="C318" s="458"/>
      <c r="D318" s="458" t="str">
        <f>IFERROR(IF(AND(Projektgrundlagen!$I$24,OR('D2_B Qualität_Quant_Lstg'!O123,'D2_B Qualität_Quant_Lstg'!P123,'D2_B Qualität_Quant_Lstg'!Q123,'D2_B Qualität_Quant_Lstg'!R123,'D2_B Qualität_Quant_Lstg'!S123,'D2_B Qualität_Quant_Lstg'!T123)),"pauschal",""),"")</f>
        <v/>
      </c>
      <c r="E318" s="458"/>
      <c r="F318" s="458" t="str">
        <f>IFERROR(IF(AND(Projektgrundlagen!$I$24,OR('D2_B Qualität_Quant_Lstg'!O123,'D2_B Qualität_Quant_Lstg'!P123,'D2_B Qualität_Quant_Lstg'!Q123,'D2_B Qualität_Quant_Lstg'!R123,'D2_B Qualität_Quant_Lstg'!S123,'D2_B Qualität_Quant_Lstg'!T123)),'D2_B Qualität_Quant_Lstg'!M123,""),"")</f>
        <v/>
      </c>
      <c r="H318">
        <v>123</v>
      </c>
    </row>
    <row r="319" spans="2:8">
      <c r="B319" t="str">
        <f>IFERROR(IF(AND(Projektgrundlagen!$I$24,OR('D2_B Qualität_Quant_Lstg'!O124,'D2_B Qualität_Quant_Lstg'!P124,'D2_B Qualität_Quant_Lstg'!Q124,'D2_B Qualität_Quant_Lstg'!R124,'D2_B Qualität_Quant_Lstg'!S124,'D2_B Qualität_Quant_Lstg'!T124)),'D2_B Qualität_Quant_Lstg'!$H$121&amp;" "&amp;'D2_B Qualität_Quant_Lstg'!$I$121&amp;"... "&amp;'D2_B Qualität_Quant_Lstg'!I124&amp;" "&amp;'D2_B Qualität_Quant_Lstg'!I125,""),"")</f>
        <v/>
      </c>
      <c r="C319" s="458"/>
      <c r="D319" s="458" t="str">
        <f>IFERROR(IF(AND(Projektgrundlagen!$I$24,OR('D2_B Qualität_Quant_Lstg'!O124,'D2_B Qualität_Quant_Lstg'!P124,'D2_B Qualität_Quant_Lstg'!Q124,'D2_B Qualität_Quant_Lstg'!R124,'D2_B Qualität_Quant_Lstg'!S124,'D2_B Qualität_Quant_Lstg'!T124)),"pauschal",""),"")</f>
        <v/>
      </c>
      <c r="E319" s="458"/>
      <c r="F319" s="458" t="str">
        <f>IFERROR(IF(AND(Projektgrundlagen!$I$24,OR('D2_B Qualität_Quant_Lstg'!O124,'D2_B Qualität_Quant_Lstg'!P124,'D2_B Qualität_Quant_Lstg'!Q124,'D2_B Qualität_Quant_Lstg'!R124,'D2_B Qualität_Quant_Lstg'!S124,'D2_B Qualität_Quant_Lstg'!T124)),'D2_B Qualität_Quant_Lstg'!M124,""),"")</f>
        <v/>
      </c>
      <c r="H319">
        <v>124</v>
      </c>
    </row>
    <row r="320" spans="2:8">
      <c r="B320" t="str">
        <f>IFERROR(IF(AND(Projektgrundlagen!$I$24,OR('D2_B Qualität_Quant_Lstg'!O125,'D2_B Qualität_Quant_Lstg'!P125,'D2_B Qualität_Quant_Lstg'!Q125,'D2_B Qualität_Quant_Lstg'!R125,'D2_B Qualität_Quant_Lstg'!S125,'D2_B Qualität_Quant_Lstg'!T125)),'D2_B Qualität_Quant_Lstg'!$H$121&amp;" "&amp;'D2_B Qualität_Quant_Lstg'!$I$121&amp;"... "&amp;'D2_B Qualität_Quant_Lstg'!I125&amp;" "&amp;'D2_B Qualität_Quant_Lstg'!I126,""),"")</f>
        <v/>
      </c>
      <c r="C320" s="458"/>
      <c r="D320" s="458" t="str">
        <f>IFERROR(IF(AND(Projektgrundlagen!$I$24,OR('D2_B Qualität_Quant_Lstg'!O125,'D2_B Qualität_Quant_Lstg'!P125,'D2_B Qualität_Quant_Lstg'!Q125,'D2_B Qualität_Quant_Lstg'!R125,'D2_B Qualität_Quant_Lstg'!S125,'D2_B Qualität_Quant_Lstg'!T125)),"pauschal",""),"")</f>
        <v/>
      </c>
      <c r="E320" s="458"/>
      <c r="F320" s="458" t="str">
        <f>IFERROR(IF(AND(Projektgrundlagen!$I$24,OR('D2_B Qualität_Quant_Lstg'!O125,'D2_B Qualität_Quant_Lstg'!P125,'D2_B Qualität_Quant_Lstg'!Q125,'D2_B Qualität_Quant_Lstg'!R125,'D2_B Qualität_Quant_Lstg'!S125,'D2_B Qualität_Quant_Lstg'!T125)),'D2_B Qualität_Quant_Lstg'!M125,""),"")</f>
        <v/>
      </c>
      <c r="H320">
        <v>125</v>
      </c>
    </row>
    <row r="321" spans="1:8">
      <c r="B321" t="str">
        <f>IFERROR(IF(AND(Projektgrundlagen!$I$24,OR('D2_B Qualität_Quant_Lstg'!O126,'D2_B Qualität_Quant_Lstg'!P126,'D2_B Qualität_Quant_Lstg'!Q126,'D2_B Qualität_Quant_Lstg'!R126,'D2_B Qualität_Quant_Lstg'!S126,'D2_B Qualität_Quant_Lstg'!T126)),'D2_B Qualität_Quant_Lstg'!$H$121&amp;" "&amp;'D2_B Qualität_Quant_Lstg'!$I$121&amp;"... "&amp;'D2_B Qualität_Quant_Lstg'!I126&amp;" "&amp;'D2_B Qualität_Quant_Lstg'!I127,""),"")</f>
        <v/>
      </c>
      <c r="C321" s="458"/>
      <c r="D321" s="458" t="str">
        <f>IFERROR(IF(AND(Projektgrundlagen!$I$24,OR('D2_B Qualität_Quant_Lstg'!O126,'D2_B Qualität_Quant_Lstg'!P126,'D2_B Qualität_Quant_Lstg'!Q126,'D2_B Qualität_Quant_Lstg'!R126,'D2_B Qualität_Quant_Lstg'!S126,'D2_B Qualität_Quant_Lstg'!T126)),"pauschal",""),"")</f>
        <v/>
      </c>
      <c r="E321" s="458"/>
      <c r="F321" s="458" t="str">
        <f>IFERROR(IF(AND(Projektgrundlagen!$I$24,OR('D2_B Qualität_Quant_Lstg'!O126,'D2_B Qualität_Quant_Lstg'!P126,'D2_B Qualität_Quant_Lstg'!Q126,'D2_B Qualität_Quant_Lstg'!R126,'D2_B Qualität_Quant_Lstg'!S126,'D2_B Qualität_Quant_Lstg'!T126)),'D2_B Qualität_Quant_Lstg'!M126,""),"")</f>
        <v/>
      </c>
      <c r="H321">
        <v>126</v>
      </c>
    </row>
    <row r="322" spans="1:8">
      <c r="B322" t="str">
        <f>IFERROR(IF(AND(Projektgrundlagen!$I$24,OR('D2_B Qualität_Quant_Lstg'!O127,'D2_B Qualität_Quant_Lstg'!P127,'D2_B Qualität_Quant_Lstg'!Q127,'D2_B Qualität_Quant_Lstg'!R127,'D2_B Qualität_Quant_Lstg'!S127,'D2_B Qualität_Quant_Lstg'!T127)),'D2_B Qualität_Quant_Lstg'!$H$121&amp;" "&amp;'D2_B Qualität_Quant_Lstg'!$I$121&amp;"... "&amp;'D2_B Qualität_Quant_Lstg'!I127&amp;" "&amp;'D2_B Qualität_Quant_Lstg'!I128,""),"")</f>
        <v/>
      </c>
      <c r="C322" s="458"/>
      <c r="D322" s="458" t="str">
        <f>IFERROR(IF(AND(Projektgrundlagen!$I$24,OR('D2_B Qualität_Quant_Lstg'!O127,'D2_B Qualität_Quant_Lstg'!P127,'D2_B Qualität_Quant_Lstg'!Q127,'D2_B Qualität_Quant_Lstg'!R127,'D2_B Qualität_Quant_Lstg'!S127,'D2_B Qualität_Quant_Lstg'!T127)),"pauschal",""),"")</f>
        <v/>
      </c>
      <c r="E322" s="458"/>
      <c r="F322" s="458" t="str">
        <f>IFERROR(IF(AND(Projektgrundlagen!$I$24,OR('D2_B Qualität_Quant_Lstg'!O127,'D2_B Qualität_Quant_Lstg'!P127,'D2_B Qualität_Quant_Lstg'!Q127,'D2_B Qualität_Quant_Lstg'!R127,'D2_B Qualität_Quant_Lstg'!S127,'D2_B Qualität_Quant_Lstg'!T127)),'D2_B Qualität_Quant_Lstg'!M127,""),"")</f>
        <v/>
      </c>
      <c r="H322">
        <v>127</v>
      </c>
    </row>
    <row r="323" spans="1:8">
      <c r="B323" t="str">
        <f>IFERROR(IF(AND(Projektgrundlagen!$I$24,OR('D2_B Qualität_Quant_Lstg'!O128,'D2_B Qualität_Quant_Lstg'!P128,'D2_B Qualität_Quant_Lstg'!Q128,'D2_B Qualität_Quant_Lstg'!R128,'D2_B Qualität_Quant_Lstg'!S128,'D2_B Qualität_Quant_Lstg'!T128)),'D2_B Qualität_Quant_Lstg'!$H$121&amp;" "&amp;'D2_B Qualität_Quant_Lstg'!$I$121&amp;"... "&amp;'D2_B Qualität_Quant_Lstg'!I128&amp;" "&amp;'D2_B Qualität_Quant_Lstg'!I129,""),"")</f>
        <v/>
      </c>
      <c r="C323" s="458"/>
      <c r="D323" s="458" t="str">
        <f>IFERROR(IF(AND(Projektgrundlagen!$I$24,OR('D2_B Qualität_Quant_Lstg'!O128,'D2_B Qualität_Quant_Lstg'!P128,'D2_B Qualität_Quant_Lstg'!Q128,'D2_B Qualität_Quant_Lstg'!R128,'D2_B Qualität_Quant_Lstg'!S128,'D2_B Qualität_Quant_Lstg'!T128)),"pauschal",""),"")</f>
        <v/>
      </c>
      <c r="E323" s="458"/>
      <c r="F323" s="458" t="str">
        <f>IFERROR(IF(AND(Projektgrundlagen!$I$24,OR('D2_B Qualität_Quant_Lstg'!O128,'D2_B Qualität_Quant_Lstg'!P128,'D2_B Qualität_Quant_Lstg'!Q128,'D2_B Qualität_Quant_Lstg'!R128,'D2_B Qualität_Quant_Lstg'!S128,'D2_B Qualität_Quant_Lstg'!T128)),'D2_B Qualität_Quant_Lstg'!M128,""),"")</f>
        <v/>
      </c>
      <c r="H323">
        <v>128</v>
      </c>
    </row>
    <row r="324" spans="1:8">
      <c r="B324" t="str">
        <f>IFERROR(IF(AND(Projektgrundlagen!$I$24,OR('D2_B Qualität_Quant_Lstg'!O129,'D2_B Qualität_Quant_Lstg'!P129,'D2_B Qualität_Quant_Lstg'!Q129,'D2_B Qualität_Quant_Lstg'!R129,'D2_B Qualität_Quant_Lstg'!S129,'D2_B Qualität_Quant_Lstg'!T129)),'D2_B Qualität_Quant_Lstg'!$H$121&amp;" "&amp;'D2_B Qualität_Quant_Lstg'!$I$121&amp;"... "&amp;'D2_B Qualität_Quant_Lstg'!I129&amp;" "&amp;'D2_B Qualität_Quant_Lstg'!I130,""),"")</f>
        <v/>
      </c>
      <c r="C324" s="458"/>
      <c r="D324" s="458" t="str">
        <f>IFERROR(IF(AND(Projektgrundlagen!$I$24,OR('D2_B Qualität_Quant_Lstg'!O129,'D2_B Qualität_Quant_Lstg'!P129,'D2_B Qualität_Quant_Lstg'!Q129,'D2_B Qualität_Quant_Lstg'!R129,'D2_B Qualität_Quant_Lstg'!S129,'D2_B Qualität_Quant_Lstg'!T129)),"pauschal",""),"")</f>
        <v/>
      </c>
      <c r="E324" s="458"/>
      <c r="F324" s="458" t="str">
        <f>IFERROR(IF(AND(Projektgrundlagen!$I$24,OR('D2_B Qualität_Quant_Lstg'!O129,'D2_B Qualität_Quant_Lstg'!P129,'D2_B Qualität_Quant_Lstg'!Q129,'D2_B Qualität_Quant_Lstg'!R129,'D2_B Qualität_Quant_Lstg'!S129,'D2_B Qualität_Quant_Lstg'!T129)),'D2_B Qualität_Quant_Lstg'!M129,""),"")</f>
        <v/>
      </c>
      <c r="H324">
        <v>129</v>
      </c>
    </row>
    <row r="325" spans="1:8">
      <c r="B325" t="str">
        <f>IFERROR(IF(AND(Projektgrundlagen!$I$24,OR('D2_B Qualität_Quant_Lstg'!O130,'D2_B Qualität_Quant_Lstg'!P130,'D2_B Qualität_Quant_Lstg'!Q130,'D2_B Qualität_Quant_Lstg'!R130,'D2_B Qualität_Quant_Lstg'!S130,'D2_B Qualität_Quant_Lstg'!T130)),'D2_B Qualität_Quant_Lstg'!$H$121&amp;" "&amp;'D2_B Qualität_Quant_Lstg'!$I$121&amp;"... "&amp;'D2_B Qualität_Quant_Lstg'!I130&amp;" "&amp;'D2_B Qualität_Quant_Lstg'!I131,""),"")</f>
        <v/>
      </c>
      <c r="C325" s="458"/>
      <c r="D325" s="458" t="str">
        <f>IFERROR(IF(AND(Projektgrundlagen!$I$24,OR('D2_B Qualität_Quant_Lstg'!O130,'D2_B Qualität_Quant_Lstg'!P130,'D2_B Qualität_Quant_Lstg'!Q130,'D2_B Qualität_Quant_Lstg'!R130,'D2_B Qualität_Quant_Lstg'!S130,'D2_B Qualität_Quant_Lstg'!T130)),"pauschal",""),"")</f>
        <v/>
      </c>
      <c r="E325" s="458"/>
      <c r="F325" s="458" t="str">
        <f>IFERROR(IF(AND(Projektgrundlagen!$I$24,OR('D2_B Qualität_Quant_Lstg'!O130,'D2_B Qualität_Quant_Lstg'!P130,'D2_B Qualität_Quant_Lstg'!Q130,'D2_B Qualität_Quant_Lstg'!R130,'D2_B Qualität_Quant_Lstg'!S130,'D2_B Qualität_Quant_Lstg'!T130)),'D2_B Qualität_Quant_Lstg'!M130,""),"")</f>
        <v/>
      </c>
      <c r="H325">
        <v>130</v>
      </c>
    </row>
    <row r="326" spans="1:8">
      <c r="B326" t="str">
        <f>IFERROR(IF(AND(Projektgrundlagen!$I$24,OR('D2_B Qualität_Quant_Lstg'!O131,'D2_B Qualität_Quant_Lstg'!P131,'D2_B Qualität_Quant_Lstg'!Q131,'D2_B Qualität_Quant_Lstg'!R131,'D2_B Qualität_Quant_Lstg'!S131,'D2_B Qualität_Quant_Lstg'!T131)),'D2_B Qualität_Quant_Lstg'!$H$121&amp;" "&amp;'D2_B Qualität_Quant_Lstg'!$I$121&amp;"... "&amp;'D2_B Qualität_Quant_Lstg'!I131&amp;" "&amp;'D2_B Qualität_Quant_Lstg'!I132,""),"")</f>
        <v/>
      </c>
      <c r="C326" s="458"/>
      <c r="D326" s="458" t="str">
        <f>IFERROR(IF(AND(Projektgrundlagen!$I$24,OR('D2_B Qualität_Quant_Lstg'!O131,'D2_B Qualität_Quant_Lstg'!P131,'D2_B Qualität_Quant_Lstg'!Q131,'D2_B Qualität_Quant_Lstg'!R131,'D2_B Qualität_Quant_Lstg'!S131,'D2_B Qualität_Quant_Lstg'!T131)),"pauschal",""),"")</f>
        <v/>
      </c>
      <c r="E326" s="458"/>
      <c r="F326" s="458" t="str">
        <f>IFERROR(IF(AND(Projektgrundlagen!$I$24,OR('D2_B Qualität_Quant_Lstg'!O131,'D2_B Qualität_Quant_Lstg'!P131,'D2_B Qualität_Quant_Lstg'!Q131,'D2_B Qualität_Quant_Lstg'!R131,'D2_B Qualität_Quant_Lstg'!S131,'D2_B Qualität_Quant_Lstg'!T131)),'D2_B Qualität_Quant_Lstg'!M131,""),"")</f>
        <v/>
      </c>
      <c r="H326">
        <v>131</v>
      </c>
    </row>
    <row r="327" spans="1:8">
      <c r="B327" t="str">
        <f>IFERROR(IF(AND(Projektgrundlagen!$I$24,OR('D2_B Qualität_Quant_Lstg'!O132,'D2_B Qualität_Quant_Lstg'!P132,'D2_B Qualität_Quant_Lstg'!Q132,'D2_B Qualität_Quant_Lstg'!R132,'D2_B Qualität_Quant_Lstg'!S132,'D2_B Qualität_Quant_Lstg'!T132)),'D2_B Qualität_Quant_Lstg'!$H$121&amp;" "&amp;'D2_B Qualität_Quant_Lstg'!$I$121&amp;"... "&amp;'D2_B Qualität_Quant_Lstg'!I132&amp;" "&amp;'D2_B Qualität_Quant_Lstg'!I133,""),"")</f>
        <v/>
      </c>
      <c r="C327" s="458"/>
      <c r="D327" s="458" t="str">
        <f>IFERROR(IF(AND(Projektgrundlagen!$I$24,OR('D2_B Qualität_Quant_Lstg'!O132,'D2_B Qualität_Quant_Lstg'!P132,'D2_B Qualität_Quant_Lstg'!Q132,'D2_B Qualität_Quant_Lstg'!R132,'D2_B Qualität_Quant_Lstg'!S132,'D2_B Qualität_Quant_Lstg'!T132)),"pauschal",""),"")</f>
        <v/>
      </c>
      <c r="E327" s="458"/>
      <c r="F327" s="458" t="str">
        <f>IFERROR(IF(AND(Projektgrundlagen!$I$24,OR('D2_B Qualität_Quant_Lstg'!O132,'D2_B Qualität_Quant_Lstg'!P132,'D2_B Qualität_Quant_Lstg'!Q132,'D2_B Qualität_Quant_Lstg'!R132,'D2_B Qualität_Quant_Lstg'!S132,'D2_B Qualität_Quant_Lstg'!T132)),'D2_B Qualität_Quant_Lstg'!M132,""),"")</f>
        <v/>
      </c>
      <c r="H327">
        <v>132</v>
      </c>
    </row>
    <row r="328" spans="1:8">
      <c r="B328" t="str">
        <f>IFERROR(IF(AND(Projektgrundlagen!$I$24,OR('D2_B Qualität_Quant_Lstg'!O133,'D2_B Qualität_Quant_Lstg'!P133,'D2_B Qualität_Quant_Lstg'!Q133,'D2_B Qualität_Quant_Lstg'!R133,'D2_B Qualität_Quant_Lstg'!S133,'D2_B Qualität_Quant_Lstg'!T133)),'D2_B Qualität_Quant_Lstg'!$H$121&amp;" "&amp;'D2_B Qualität_Quant_Lstg'!$I$121&amp;"... "&amp;'D2_B Qualität_Quant_Lstg'!I133&amp;" "&amp;'D2_B Qualität_Quant_Lstg'!I134,""),"")</f>
        <v/>
      </c>
      <c r="C328" s="458"/>
      <c r="D328" s="458" t="str">
        <f>IFERROR(IF(AND(Projektgrundlagen!$I$24,OR('D2_B Qualität_Quant_Lstg'!O133,'D2_B Qualität_Quant_Lstg'!P133,'D2_B Qualität_Quant_Lstg'!Q133,'D2_B Qualität_Quant_Lstg'!R133,'D2_B Qualität_Quant_Lstg'!S133,'D2_B Qualität_Quant_Lstg'!T133)),"pauschal",""),"")</f>
        <v/>
      </c>
      <c r="E328" s="458"/>
      <c r="F328" s="458" t="str">
        <f>IFERROR(IF(AND(Projektgrundlagen!$I$24,OR('D2_B Qualität_Quant_Lstg'!O133,'D2_B Qualität_Quant_Lstg'!P133,'D2_B Qualität_Quant_Lstg'!Q133,'D2_B Qualität_Quant_Lstg'!R133,'D2_B Qualität_Quant_Lstg'!S133,'D2_B Qualität_Quant_Lstg'!T133)),'D2_B Qualität_Quant_Lstg'!M133,""),"")</f>
        <v/>
      </c>
      <c r="H328">
        <v>133</v>
      </c>
    </row>
    <row r="329" spans="1:8" ht="13.5" thickBot="1">
      <c r="A329" s="601"/>
      <c r="B329" t="str">
        <f>IFERROR(IF(AND(Projektgrundlagen!$I$24,OR('D2_B Qualität_Quant_Lstg'!O134,'D2_B Qualität_Quant_Lstg'!P134,'D2_B Qualität_Quant_Lstg'!Q134,'D2_B Qualität_Quant_Lstg'!R134,'D2_B Qualität_Quant_Lstg'!S134,'D2_B Qualität_Quant_Lstg'!T134)),'D2_B Qualität_Quant_Lstg'!$H$121&amp;" "&amp;'D2_B Qualität_Quant_Lstg'!$I$121&amp;"... "&amp;'D2_B Qualität_Quant_Lstg'!I134&amp;" "&amp;'D2_B Qualität_Quant_Lstg'!I135,""),"")</f>
        <v/>
      </c>
      <c r="C329" s="458"/>
      <c r="D329" s="458" t="str">
        <f>IFERROR(IF(AND(Projektgrundlagen!$I$24,OR('D2_B Qualität_Quant_Lstg'!O134,'D2_B Qualität_Quant_Lstg'!P134,'D2_B Qualität_Quant_Lstg'!Q134,'D2_B Qualität_Quant_Lstg'!R134,'D2_B Qualität_Quant_Lstg'!S134,'D2_B Qualität_Quant_Lstg'!T134)),"pauschal",""),"")</f>
        <v/>
      </c>
      <c r="E329" s="458"/>
      <c r="F329" s="458" t="str">
        <f>IFERROR(IF(AND(Projektgrundlagen!$I$24,OR('D2_B Qualität_Quant_Lstg'!O134,'D2_B Qualität_Quant_Lstg'!P134,'D2_B Qualität_Quant_Lstg'!Q134,'D2_B Qualität_Quant_Lstg'!R134,'D2_B Qualität_Quant_Lstg'!S134,'D2_B Qualität_Quant_Lstg'!T134)),'D2_B Qualität_Quant_Lstg'!M134,""),"")</f>
        <v/>
      </c>
      <c r="H329">
        <v>134</v>
      </c>
    </row>
    <row r="330" spans="1:8">
      <c r="C330" s="458"/>
      <c r="D330" s="458"/>
      <c r="E330" s="458"/>
      <c r="F330" s="458"/>
    </row>
    <row r="331" spans="1:8">
      <c r="A331" s="600" t="s">
        <v>281</v>
      </c>
      <c r="B331" t="str">
        <f>IFERROR(IF(AND(Projektgrundlagen!$I$24,OR('D3_C Kosten_Finanz_Lstg'!O48,'D3_C Kosten_Finanz_Lstg'!P48,'D3_C Kosten_Finanz_Lstg'!Q48,'D3_C Kosten_Finanz_Lstg'!R48,'D3_C Kosten_Finanz_Lstg'!S48,'D3_C Kosten_Finanz_Lstg'!T48)),'D3_C Kosten_Finanz_Lstg'!$H$48&amp;" "&amp;'D3_C Kosten_Finanz_Lstg'!$I$48&amp;"... "&amp;'D3_C Kosten_Finanz_Lstg'!I48&amp;" "&amp;'D3_C Kosten_Finanz_Lstg'!I49,""),"")</f>
        <v/>
      </c>
      <c r="C331" s="458"/>
      <c r="D331" s="458" t="str">
        <f>IFERROR(IF(AND(Projektgrundlagen!$I$24,OR('D3_C Kosten_Finanz_Lstg'!O48,'D3_C Kosten_Finanz_Lstg'!P48,'D3_C Kosten_Finanz_Lstg'!Q48,'D3_C Kosten_Finanz_Lstg'!R48,'D3_C Kosten_Finanz_Lstg'!S48,'D3_C Kosten_Finanz_Lstg'!T48)),"pauschal",""),"")</f>
        <v/>
      </c>
      <c r="E331" s="458"/>
      <c r="F331" s="458" t="str">
        <f>IFERROR(IF(AND(Projektgrundlagen!$I$24,OR('D3_C Kosten_Finanz_Lstg'!O48,'D3_C Kosten_Finanz_Lstg'!P48,'D3_C Kosten_Finanz_Lstg'!Q48,'D3_C Kosten_Finanz_Lstg'!R48,'D3_C Kosten_Finanz_Lstg'!S48,'D3_C Kosten_Finanz_Lstg'!T48)),'D3_C Kosten_Finanz_Lstg'!M48,""),"")</f>
        <v/>
      </c>
      <c r="H331">
        <v>48</v>
      </c>
    </row>
    <row r="332" spans="1:8">
      <c r="B332" t="str">
        <f>IFERROR(IF(AND(Projektgrundlagen!$I$24,OR('D3_C Kosten_Finanz_Lstg'!O49,'D3_C Kosten_Finanz_Lstg'!P49,'D3_C Kosten_Finanz_Lstg'!Q49,'D3_C Kosten_Finanz_Lstg'!R49,'D3_C Kosten_Finanz_Lstg'!S49,'D3_C Kosten_Finanz_Lstg'!T49)),'D3_C Kosten_Finanz_Lstg'!$H$48&amp;" "&amp;'D3_C Kosten_Finanz_Lstg'!$I$48&amp;"... "&amp;'D3_C Kosten_Finanz_Lstg'!I49&amp;" "&amp;'D3_C Kosten_Finanz_Lstg'!I50,""),"")</f>
        <v/>
      </c>
      <c r="C332" s="458"/>
      <c r="D332" s="458" t="str">
        <f>IFERROR(IF(AND(Projektgrundlagen!$I$24,OR('D3_C Kosten_Finanz_Lstg'!O49,'D3_C Kosten_Finanz_Lstg'!P49,'D3_C Kosten_Finanz_Lstg'!Q49,'D3_C Kosten_Finanz_Lstg'!R49,'D3_C Kosten_Finanz_Lstg'!S49,'D3_C Kosten_Finanz_Lstg'!T49)),"pauschal",""),"")</f>
        <v/>
      </c>
      <c r="E332" s="458"/>
      <c r="F332" s="458" t="str">
        <f>IFERROR(IF(AND(Projektgrundlagen!$I$24,OR('D3_C Kosten_Finanz_Lstg'!O49,'D3_C Kosten_Finanz_Lstg'!P49,'D3_C Kosten_Finanz_Lstg'!Q49,'D3_C Kosten_Finanz_Lstg'!R49,'D3_C Kosten_Finanz_Lstg'!S49,'D3_C Kosten_Finanz_Lstg'!T49)),'D3_C Kosten_Finanz_Lstg'!M49,""),"")</f>
        <v/>
      </c>
      <c r="H332">
        <v>49</v>
      </c>
    </row>
    <row r="333" spans="1:8">
      <c r="B333" t="str">
        <f>IFERROR(IF(AND(Projektgrundlagen!$I$24,OR('D3_C Kosten_Finanz_Lstg'!O50,'D3_C Kosten_Finanz_Lstg'!P50,'D3_C Kosten_Finanz_Lstg'!Q50,'D3_C Kosten_Finanz_Lstg'!R50,'D3_C Kosten_Finanz_Lstg'!S50,'D3_C Kosten_Finanz_Lstg'!T50)),'D3_C Kosten_Finanz_Lstg'!$H$48&amp;" "&amp;'D3_C Kosten_Finanz_Lstg'!$I$48&amp;"... "&amp;'D3_C Kosten_Finanz_Lstg'!I50&amp;" "&amp;'D3_C Kosten_Finanz_Lstg'!I51,""),"")</f>
        <v/>
      </c>
      <c r="C333" s="458"/>
      <c r="D333" s="458" t="str">
        <f>IFERROR(IF(AND(Projektgrundlagen!$I$24,OR('D3_C Kosten_Finanz_Lstg'!O50,'D3_C Kosten_Finanz_Lstg'!P50,'D3_C Kosten_Finanz_Lstg'!Q50,'D3_C Kosten_Finanz_Lstg'!R50,'D3_C Kosten_Finanz_Lstg'!S50,'D3_C Kosten_Finanz_Lstg'!T50)),"pauschal",""),"")</f>
        <v/>
      </c>
      <c r="E333" s="458"/>
      <c r="F333" s="458" t="str">
        <f>IFERROR(IF(AND(Projektgrundlagen!$I$24,OR('D3_C Kosten_Finanz_Lstg'!O50,'D3_C Kosten_Finanz_Lstg'!P50,'D3_C Kosten_Finanz_Lstg'!Q50,'D3_C Kosten_Finanz_Lstg'!R50,'D3_C Kosten_Finanz_Lstg'!S50,'D3_C Kosten_Finanz_Lstg'!T50)),'D3_C Kosten_Finanz_Lstg'!M50,""),"")</f>
        <v/>
      </c>
      <c r="H333">
        <v>50</v>
      </c>
    </row>
    <row r="334" spans="1:8">
      <c r="B334" t="str">
        <f>IFERROR(IF(AND(Projektgrundlagen!$I$24,OR('D3_C Kosten_Finanz_Lstg'!O51,'D3_C Kosten_Finanz_Lstg'!P51,'D3_C Kosten_Finanz_Lstg'!Q51,'D3_C Kosten_Finanz_Lstg'!R51,'D3_C Kosten_Finanz_Lstg'!S51,'D3_C Kosten_Finanz_Lstg'!T51)),'D3_C Kosten_Finanz_Lstg'!$H$48&amp;" "&amp;'D3_C Kosten_Finanz_Lstg'!$I$48&amp;"... "&amp;'D3_C Kosten_Finanz_Lstg'!I51&amp;" "&amp;'D3_C Kosten_Finanz_Lstg'!I52,""),"")</f>
        <v/>
      </c>
      <c r="C334" s="458"/>
      <c r="D334" s="458" t="str">
        <f>IFERROR(IF(AND(Projektgrundlagen!$I$24,OR('D3_C Kosten_Finanz_Lstg'!O51,'D3_C Kosten_Finanz_Lstg'!P51,'D3_C Kosten_Finanz_Lstg'!Q51,'D3_C Kosten_Finanz_Lstg'!R51,'D3_C Kosten_Finanz_Lstg'!S51,'D3_C Kosten_Finanz_Lstg'!T51)),"pauschal",""),"")</f>
        <v/>
      </c>
      <c r="E334" s="458"/>
      <c r="F334" s="458" t="str">
        <f>IFERROR(IF(AND(Projektgrundlagen!$I$24,OR('D3_C Kosten_Finanz_Lstg'!O51,'D3_C Kosten_Finanz_Lstg'!P51,'D3_C Kosten_Finanz_Lstg'!Q51,'D3_C Kosten_Finanz_Lstg'!R51,'D3_C Kosten_Finanz_Lstg'!S51,'D3_C Kosten_Finanz_Lstg'!T51)),'D3_C Kosten_Finanz_Lstg'!M51,""),"")</f>
        <v/>
      </c>
      <c r="H334">
        <v>51</v>
      </c>
    </row>
    <row r="335" spans="1:8">
      <c r="B335" t="str">
        <f>IFERROR(IF(AND(Projektgrundlagen!$I$24,OR('D3_C Kosten_Finanz_Lstg'!O52,'D3_C Kosten_Finanz_Lstg'!P52,'D3_C Kosten_Finanz_Lstg'!Q52,'D3_C Kosten_Finanz_Lstg'!R52,'D3_C Kosten_Finanz_Lstg'!S52,'D3_C Kosten_Finanz_Lstg'!T52)),'D3_C Kosten_Finanz_Lstg'!$H$48&amp;" "&amp;'D3_C Kosten_Finanz_Lstg'!$I$48&amp;"... "&amp;'D3_C Kosten_Finanz_Lstg'!I52&amp;" "&amp;'D3_C Kosten_Finanz_Lstg'!I53,""),"")</f>
        <v/>
      </c>
      <c r="C335" s="458"/>
      <c r="D335" s="458" t="str">
        <f>IFERROR(IF(AND(Projektgrundlagen!$I$24,OR('D3_C Kosten_Finanz_Lstg'!O52,'D3_C Kosten_Finanz_Lstg'!P52,'D3_C Kosten_Finanz_Lstg'!Q52,'D3_C Kosten_Finanz_Lstg'!R52,'D3_C Kosten_Finanz_Lstg'!S52,'D3_C Kosten_Finanz_Lstg'!T52)),"pauschal",""),"")</f>
        <v/>
      </c>
      <c r="E335" s="458"/>
      <c r="F335" s="458" t="str">
        <f>IFERROR(IF(AND(Projektgrundlagen!$I$24,OR('D3_C Kosten_Finanz_Lstg'!O52,'D3_C Kosten_Finanz_Lstg'!P52,'D3_C Kosten_Finanz_Lstg'!Q52,'D3_C Kosten_Finanz_Lstg'!R52,'D3_C Kosten_Finanz_Lstg'!S52,'D3_C Kosten_Finanz_Lstg'!T52)),'D3_C Kosten_Finanz_Lstg'!M52,""),"")</f>
        <v/>
      </c>
      <c r="H335">
        <v>52</v>
      </c>
    </row>
    <row r="336" spans="1:8">
      <c r="B336" t="str">
        <f>IFERROR(IF(AND(Projektgrundlagen!$I$24,OR('D3_C Kosten_Finanz_Lstg'!O53,'D3_C Kosten_Finanz_Lstg'!P53,'D3_C Kosten_Finanz_Lstg'!Q53,'D3_C Kosten_Finanz_Lstg'!R53,'D3_C Kosten_Finanz_Lstg'!S53,'D3_C Kosten_Finanz_Lstg'!T53)),'D3_C Kosten_Finanz_Lstg'!$H$48&amp;" "&amp;'D3_C Kosten_Finanz_Lstg'!$I$48&amp;"... "&amp;'D3_C Kosten_Finanz_Lstg'!I53&amp;" "&amp;'D3_C Kosten_Finanz_Lstg'!I54,""),"")</f>
        <v/>
      </c>
      <c r="C336" s="458"/>
      <c r="D336" s="458" t="str">
        <f>IFERROR(IF(AND(Projektgrundlagen!$I$24,OR('D3_C Kosten_Finanz_Lstg'!O53,'D3_C Kosten_Finanz_Lstg'!P53,'D3_C Kosten_Finanz_Lstg'!Q53,'D3_C Kosten_Finanz_Lstg'!R53,'D3_C Kosten_Finanz_Lstg'!S53,'D3_C Kosten_Finanz_Lstg'!T53)),"pauschal",""),"")</f>
        <v/>
      </c>
      <c r="E336" s="458"/>
      <c r="F336" s="458" t="str">
        <f>IFERROR(IF(AND(Projektgrundlagen!$I$24,OR('D3_C Kosten_Finanz_Lstg'!O53,'D3_C Kosten_Finanz_Lstg'!P53,'D3_C Kosten_Finanz_Lstg'!Q53,'D3_C Kosten_Finanz_Lstg'!R53,'D3_C Kosten_Finanz_Lstg'!S53,'D3_C Kosten_Finanz_Lstg'!T53)),'D3_C Kosten_Finanz_Lstg'!M53,""),"")</f>
        <v/>
      </c>
      <c r="H336">
        <v>53</v>
      </c>
    </row>
    <row r="337" spans="2:8">
      <c r="B337" t="str">
        <f>IFERROR(IF(AND(Projektgrundlagen!$I$24,OR('D3_C Kosten_Finanz_Lstg'!O54,'D3_C Kosten_Finanz_Lstg'!P54,'D3_C Kosten_Finanz_Lstg'!Q54,'D3_C Kosten_Finanz_Lstg'!R54,'D3_C Kosten_Finanz_Lstg'!S54,'D3_C Kosten_Finanz_Lstg'!T54)),'D3_C Kosten_Finanz_Lstg'!$H$48&amp;" "&amp;'D3_C Kosten_Finanz_Lstg'!$I$48&amp;"... "&amp;'D3_C Kosten_Finanz_Lstg'!I54&amp;" "&amp;'D3_C Kosten_Finanz_Lstg'!I55,""),"")</f>
        <v/>
      </c>
      <c r="C337" s="458"/>
      <c r="D337" s="458" t="str">
        <f>IFERROR(IF(AND(Projektgrundlagen!$I$24,OR('D3_C Kosten_Finanz_Lstg'!O54,'D3_C Kosten_Finanz_Lstg'!P54,'D3_C Kosten_Finanz_Lstg'!Q54,'D3_C Kosten_Finanz_Lstg'!R54,'D3_C Kosten_Finanz_Lstg'!S54,'D3_C Kosten_Finanz_Lstg'!T54)),"pauschal",""),"")</f>
        <v/>
      </c>
      <c r="E337" s="458"/>
      <c r="F337" s="458" t="str">
        <f>IFERROR(IF(AND(Projektgrundlagen!$I$24,OR('D3_C Kosten_Finanz_Lstg'!O54,'D3_C Kosten_Finanz_Lstg'!P54,'D3_C Kosten_Finanz_Lstg'!Q54,'D3_C Kosten_Finanz_Lstg'!R54,'D3_C Kosten_Finanz_Lstg'!S54,'D3_C Kosten_Finanz_Lstg'!T54)),'D3_C Kosten_Finanz_Lstg'!M54,""),"")</f>
        <v/>
      </c>
      <c r="H337">
        <v>54</v>
      </c>
    </row>
    <row r="338" spans="2:8">
      <c r="B338" t="str">
        <f>IFERROR(IF(AND(Projektgrundlagen!$I$24,OR('D3_C Kosten_Finanz_Lstg'!O55,'D3_C Kosten_Finanz_Lstg'!P55,'D3_C Kosten_Finanz_Lstg'!Q55,'D3_C Kosten_Finanz_Lstg'!R55,'D3_C Kosten_Finanz_Lstg'!S55,'D3_C Kosten_Finanz_Lstg'!T55)),'D3_C Kosten_Finanz_Lstg'!$H$48&amp;" "&amp;'D3_C Kosten_Finanz_Lstg'!$I$48&amp;"... "&amp;'D3_C Kosten_Finanz_Lstg'!I55&amp;" "&amp;'D3_C Kosten_Finanz_Lstg'!I56,""),"")</f>
        <v/>
      </c>
      <c r="C338" s="458"/>
      <c r="D338" s="458" t="str">
        <f>IFERROR(IF(AND(Projektgrundlagen!$I$24,OR('D3_C Kosten_Finanz_Lstg'!O55,'D3_C Kosten_Finanz_Lstg'!P55,'D3_C Kosten_Finanz_Lstg'!Q55,'D3_C Kosten_Finanz_Lstg'!R55,'D3_C Kosten_Finanz_Lstg'!S55,'D3_C Kosten_Finanz_Lstg'!T55)),"pauschal",""),"")</f>
        <v/>
      </c>
      <c r="E338" s="458"/>
      <c r="F338" s="458" t="str">
        <f>IFERROR(IF(AND(Projektgrundlagen!$I$24,OR('D3_C Kosten_Finanz_Lstg'!O55,'D3_C Kosten_Finanz_Lstg'!P55,'D3_C Kosten_Finanz_Lstg'!Q55,'D3_C Kosten_Finanz_Lstg'!R55,'D3_C Kosten_Finanz_Lstg'!S55,'D3_C Kosten_Finanz_Lstg'!T55)),'D3_C Kosten_Finanz_Lstg'!M55,""),"")</f>
        <v/>
      </c>
      <c r="H338">
        <v>55</v>
      </c>
    </row>
    <row r="339" spans="2:8">
      <c r="B339" t="str">
        <f>IFERROR(IF(AND(Projektgrundlagen!$I$24,OR('D3_C Kosten_Finanz_Lstg'!O56,'D3_C Kosten_Finanz_Lstg'!P56,'D3_C Kosten_Finanz_Lstg'!Q56,'D3_C Kosten_Finanz_Lstg'!R56,'D3_C Kosten_Finanz_Lstg'!S56,'D3_C Kosten_Finanz_Lstg'!T56)),'D3_C Kosten_Finanz_Lstg'!$H$48&amp;" "&amp;'D3_C Kosten_Finanz_Lstg'!$I$48&amp;"... "&amp;'D3_C Kosten_Finanz_Lstg'!I56&amp;" "&amp;'D3_C Kosten_Finanz_Lstg'!I57,""),"")</f>
        <v xml:space="preserve">1 Verwenden von auftraggeberseitig vorgegebenen EDV-Programmen mit besonderen ... HASTA Haushaltsprogramm </v>
      </c>
      <c r="C339" s="458"/>
      <c r="D339" s="458" t="str">
        <f>IFERROR(IF(AND(Projektgrundlagen!$I$24,OR('D3_C Kosten_Finanz_Lstg'!O56,'D3_C Kosten_Finanz_Lstg'!P56,'D3_C Kosten_Finanz_Lstg'!Q56,'D3_C Kosten_Finanz_Lstg'!R56,'D3_C Kosten_Finanz_Lstg'!S56,'D3_C Kosten_Finanz_Lstg'!T56)),"pauschal",""),"")</f>
        <v>pauschal</v>
      </c>
      <c r="E339" s="458"/>
      <c r="F339" s="458">
        <f>IFERROR(IF(AND(Projektgrundlagen!$I$24,OR('D3_C Kosten_Finanz_Lstg'!O56,'D3_C Kosten_Finanz_Lstg'!P56,'D3_C Kosten_Finanz_Lstg'!Q56,'D3_C Kosten_Finanz_Lstg'!R56,'D3_C Kosten_Finanz_Lstg'!S56,'D3_C Kosten_Finanz_Lstg'!T56)),'D3_C Kosten_Finanz_Lstg'!M56,""),"")</f>
        <v>0</v>
      </c>
      <c r="H339">
        <v>56</v>
      </c>
    </row>
    <row r="340" spans="2:8">
      <c r="B340" t="str">
        <f>IFERROR(IF(AND(Projektgrundlagen!$I$24,OR('D3_C Kosten_Finanz_Lstg'!O57,'D3_C Kosten_Finanz_Lstg'!P57,'D3_C Kosten_Finanz_Lstg'!Q57,'D3_C Kosten_Finanz_Lstg'!R57,'D3_C Kosten_Finanz_Lstg'!S57,'D3_C Kosten_Finanz_Lstg'!T57)),'D3_C Kosten_Finanz_Lstg'!$H$48&amp;" "&amp;'D3_C Kosten_Finanz_Lstg'!$I$48&amp;"... "&amp;'D3_C Kosten_Finanz_Lstg'!I57&amp;" "&amp;'D3_C Kosten_Finanz_Lstg'!I58,""),"")</f>
        <v/>
      </c>
      <c r="C340" s="458"/>
      <c r="D340" s="458" t="str">
        <f>IFERROR(IF(AND(Projektgrundlagen!$I$24,OR('D3_C Kosten_Finanz_Lstg'!O57,'D3_C Kosten_Finanz_Lstg'!P57,'D3_C Kosten_Finanz_Lstg'!Q57,'D3_C Kosten_Finanz_Lstg'!R57,'D3_C Kosten_Finanz_Lstg'!S57,'D3_C Kosten_Finanz_Lstg'!T57)),"pauschal",""),"")</f>
        <v/>
      </c>
      <c r="E340" s="458"/>
      <c r="F340" s="458" t="str">
        <f>IFERROR(IF(AND(Projektgrundlagen!$I$24,OR('D3_C Kosten_Finanz_Lstg'!O57,'D3_C Kosten_Finanz_Lstg'!P57,'D3_C Kosten_Finanz_Lstg'!Q57,'D3_C Kosten_Finanz_Lstg'!R57,'D3_C Kosten_Finanz_Lstg'!S57,'D3_C Kosten_Finanz_Lstg'!T57)),'D3_C Kosten_Finanz_Lstg'!M57,""),"")</f>
        <v/>
      </c>
      <c r="H340">
        <v>57</v>
      </c>
    </row>
    <row r="341" spans="2:8">
      <c r="B341" t="str">
        <f>IFERROR(IF(AND(Projektgrundlagen!$I$24,OR('D3_C Kosten_Finanz_Lstg'!O58,'D3_C Kosten_Finanz_Lstg'!P58,'D3_C Kosten_Finanz_Lstg'!Q58,'D3_C Kosten_Finanz_Lstg'!R58,'D3_C Kosten_Finanz_Lstg'!S58,'D3_C Kosten_Finanz_Lstg'!T58)),'D3_C Kosten_Finanz_Lstg'!$H$48&amp;" "&amp;'D3_C Kosten_Finanz_Lstg'!$I$48&amp;"... "&amp;'D3_C Kosten_Finanz_Lstg'!I58&amp;" "&amp;'D3_C Kosten_Finanz_Lstg'!I59,""),"")</f>
        <v xml:space="preserve">1 Verwenden von auftraggeberseitig vorgegebenen EDV-Programmen mit besonderen ... HASTA Haushaltsprogramm </v>
      </c>
      <c r="C341" s="458"/>
      <c r="D341" s="458" t="str">
        <f>IFERROR(IF(AND(Projektgrundlagen!$I$24,OR('D3_C Kosten_Finanz_Lstg'!O58,'D3_C Kosten_Finanz_Lstg'!P58,'D3_C Kosten_Finanz_Lstg'!Q58,'D3_C Kosten_Finanz_Lstg'!R58,'D3_C Kosten_Finanz_Lstg'!S58,'D3_C Kosten_Finanz_Lstg'!T58)),"pauschal",""),"")</f>
        <v>pauschal</v>
      </c>
      <c r="E341" s="458"/>
      <c r="F341" s="458">
        <f>IFERROR(IF(AND(Projektgrundlagen!$I$24,OR('D3_C Kosten_Finanz_Lstg'!O58,'D3_C Kosten_Finanz_Lstg'!P58,'D3_C Kosten_Finanz_Lstg'!Q58,'D3_C Kosten_Finanz_Lstg'!R58,'D3_C Kosten_Finanz_Lstg'!S58,'D3_C Kosten_Finanz_Lstg'!T58)),'D3_C Kosten_Finanz_Lstg'!M58,""),"")</f>
        <v>0</v>
      </c>
      <c r="H341">
        <v>58</v>
      </c>
    </row>
    <row r="342" spans="2:8">
      <c r="B342" t="str">
        <f>IFERROR(IF(AND(Projektgrundlagen!$I$24,OR('D3_C Kosten_Finanz_Lstg'!O59,'D3_C Kosten_Finanz_Lstg'!P59,'D3_C Kosten_Finanz_Lstg'!Q59,'D3_C Kosten_Finanz_Lstg'!R59,'D3_C Kosten_Finanz_Lstg'!S59,'D3_C Kosten_Finanz_Lstg'!T59)),'D3_C Kosten_Finanz_Lstg'!$H$48&amp;" "&amp;'D3_C Kosten_Finanz_Lstg'!$I$48&amp;"... "&amp;'D3_C Kosten_Finanz_Lstg'!I59&amp;" "&amp;'D3_C Kosten_Finanz_Lstg'!I60,""),"")</f>
        <v/>
      </c>
      <c r="C342" s="458"/>
      <c r="D342" s="458" t="str">
        <f>IFERROR(IF(AND(Projektgrundlagen!$I$24,OR('D3_C Kosten_Finanz_Lstg'!O59,'D3_C Kosten_Finanz_Lstg'!P59,'D3_C Kosten_Finanz_Lstg'!Q59,'D3_C Kosten_Finanz_Lstg'!R59,'D3_C Kosten_Finanz_Lstg'!S59,'D3_C Kosten_Finanz_Lstg'!T59)),"pauschal",""),"")</f>
        <v/>
      </c>
      <c r="E342" s="458"/>
      <c r="F342" s="458" t="str">
        <f>IFERROR(IF(AND(Projektgrundlagen!$I$24,OR('D3_C Kosten_Finanz_Lstg'!O59,'D3_C Kosten_Finanz_Lstg'!P59,'D3_C Kosten_Finanz_Lstg'!Q59,'D3_C Kosten_Finanz_Lstg'!R59,'D3_C Kosten_Finanz_Lstg'!S59,'D3_C Kosten_Finanz_Lstg'!T59)),'D3_C Kosten_Finanz_Lstg'!M59,""),"")</f>
        <v/>
      </c>
      <c r="H342">
        <v>59</v>
      </c>
    </row>
    <row r="343" spans="2:8">
      <c r="B343" t="str">
        <f>IFERROR(IF(AND(Projektgrundlagen!$I$24,OR('D3_C Kosten_Finanz_Lstg'!O60,'D3_C Kosten_Finanz_Lstg'!P60,'D3_C Kosten_Finanz_Lstg'!Q60,'D3_C Kosten_Finanz_Lstg'!R60,'D3_C Kosten_Finanz_Lstg'!S60,'D3_C Kosten_Finanz_Lstg'!T60)),'D3_C Kosten_Finanz_Lstg'!$H$48&amp;" "&amp;'D3_C Kosten_Finanz_Lstg'!$I$48&amp;"... "&amp;'D3_C Kosten_Finanz_Lstg'!I60&amp;" "&amp;'D3_C Kosten_Finanz_Lstg'!I61,""),"")</f>
        <v xml:space="preserve">1 Verwenden von auftraggeberseitig vorgegebenen EDV-Programmen mit besonderen ... HASTA Haushaltsprogramm </v>
      </c>
      <c r="C343" s="458"/>
      <c r="D343" s="458" t="str">
        <f>IFERROR(IF(AND(Projektgrundlagen!$I$24,OR('D3_C Kosten_Finanz_Lstg'!O60,'D3_C Kosten_Finanz_Lstg'!P60,'D3_C Kosten_Finanz_Lstg'!Q60,'D3_C Kosten_Finanz_Lstg'!R60,'D3_C Kosten_Finanz_Lstg'!S60,'D3_C Kosten_Finanz_Lstg'!T60)),"pauschal",""),"")</f>
        <v>pauschal</v>
      </c>
      <c r="E343" s="458"/>
      <c r="F343" s="458">
        <f>IFERROR(IF(AND(Projektgrundlagen!$I$24,OR('D3_C Kosten_Finanz_Lstg'!O60,'D3_C Kosten_Finanz_Lstg'!P60,'D3_C Kosten_Finanz_Lstg'!Q60,'D3_C Kosten_Finanz_Lstg'!R60,'D3_C Kosten_Finanz_Lstg'!S60,'D3_C Kosten_Finanz_Lstg'!T60)),'D3_C Kosten_Finanz_Lstg'!M60,""),"")</f>
        <v>0</v>
      </c>
      <c r="H343">
        <v>60</v>
      </c>
    </row>
    <row r="344" spans="2:8">
      <c r="B344" t="str">
        <f>IFERROR(IF(AND(Projektgrundlagen!$I$24,OR('D3_C Kosten_Finanz_Lstg'!O61,'D3_C Kosten_Finanz_Lstg'!P61,'D3_C Kosten_Finanz_Lstg'!Q61,'D3_C Kosten_Finanz_Lstg'!R61,'D3_C Kosten_Finanz_Lstg'!S61,'D3_C Kosten_Finanz_Lstg'!T61)),'D3_C Kosten_Finanz_Lstg'!$H$48&amp;" "&amp;'D3_C Kosten_Finanz_Lstg'!$I$48&amp;"... "&amp;'D3_C Kosten_Finanz_Lstg'!I61&amp;" "&amp;'D3_C Kosten_Finanz_Lstg'!I62,""),"")</f>
        <v/>
      </c>
      <c r="C344" s="458"/>
      <c r="D344" s="458" t="str">
        <f>IFERROR(IF(AND(Projektgrundlagen!$I$24,OR('D3_C Kosten_Finanz_Lstg'!O61,'D3_C Kosten_Finanz_Lstg'!P61,'D3_C Kosten_Finanz_Lstg'!Q61,'D3_C Kosten_Finanz_Lstg'!R61,'D3_C Kosten_Finanz_Lstg'!S61,'D3_C Kosten_Finanz_Lstg'!T61)),"pauschal",""),"")</f>
        <v/>
      </c>
      <c r="E344" s="458"/>
      <c r="F344" s="458" t="str">
        <f>IFERROR(IF(AND(Projektgrundlagen!$I$24,OR('D3_C Kosten_Finanz_Lstg'!O61,'D3_C Kosten_Finanz_Lstg'!P61,'D3_C Kosten_Finanz_Lstg'!Q61,'D3_C Kosten_Finanz_Lstg'!R61,'D3_C Kosten_Finanz_Lstg'!S61,'D3_C Kosten_Finanz_Lstg'!T61)),'D3_C Kosten_Finanz_Lstg'!M61,""),"")</f>
        <v/>
      </c>
      <c r="H344">
        <v>61</v>
      </c>
    </row>
    <row r="345" spans="2:8">
      <c r="B345" t="str">
        <f>IFERROR(IF(AND(Projektgrundlagen!$I$24,OR('D3_C Kosten_Finanz_Lstg'!O62,'D3_C Kosten_Finanz_Lstg'!P62,'D3_C Kosten_Finanz_Lstg'!Q62,'D3_C Kosten_Finanz_Lstg'!R62,'D3_C Kosten_Finanz_Lstg'!S62,'D3_C Kosten_Finanz_Lstg'!T62)),'D3_C Kosten_Finanz_Lstg'!$H$62&amp;" "&amp;'D3_C Kosten_Finanz_Lstg'!$I$62&amp;"... "&amp;'D3_C Kosten_Finanz_Lstg'!I62&amp;" "&amp;'D3_C Kosten_Finanz_Lstg'!I63,""),"")</f>
        <v/>
      </c>
      <c r="C345" s="458"/>
      <c r="D345" s="458" t="str">
        <f>IFERROR(IF(AND(Projektgrundlagen!$I$24,OR('D3_C Kosten_Finanz_Lstg'!O62,'D3_C Kosten_Finanz_Lstg'!P62,'D3_C Kosten_Finanz_Lstg'!Q62,'D3_C Kosten_Finanz_Lstg'!R62,'D3_C Kosten_Finanz_Lstg'!S62,'D3_C Kosten_Finanz_Lstg'!T62)),"pauschal",""),"")</f>
        <v/>
      </c>
      <c r="E345" s="458"/>
      <c r="F345" s="458" t="str">
        <f>IFERROR(IF(AND(Projektgrundlagen!$I$24,OR('D3_C Kosten_Finanz_Lstg'!O62,'D3_C Kosten_Finanz_Lstg'!P62,'D3_C Kosten_Finanz_Lstg'!Q62,'D3_C Kosten_Finanz_Lstg'!R62,'D3_C Kosten_Finanz_Lstg'!S62,'D3_C Kosten_Finanz_Lstg'!T62)),'D3_C Kosten_Finanz_Lstg'!M62,""),"")</f>
        <v/>
      </c>
      <c r="H345">
        <v>62</v>
      </c>
    </row>
    <row r="346" spans="2:8">
      <c r="B346" t="str">
        <f>IFERROR(IF(AND(Projektgrundlagen!$I$24,OR('D3_C Kosten_Finanz_Lstg'!O63,'D3_C Kosten_Finanz_Lstg'!P63,'D3_C Kosten_Finanz_Lstg'!Q63,'D3_C Kosten_Finanz_Lstg'!R63,'D3_C Kosten_Finanz_Lstg'!S63,'D3_C Kosten_Finanz_Lstg'!T63)),'D3_C Kosten_Finanz_Lstg'!$H$62&amp;" "&amp;'D3_C Kosten_Finanz_Lstg'!$I$62&amp;"... "&amp;'D3_C Kosten_Finanz_Lstg'!I63&amp;" "&amp;'D3_C Kosten_Finanz_Lstg'!I64,""),"")</f>
        <v/>
      </c>
      <c r="C346" s="458"/>
      <c r="D346" s="458" t="str">
        <f>IFERROR(IF(AND(Projektgrundlagen!$I$24,OR('D3_C Kosten_Finanz_Lstg'!O63,'D3_C Kosten_Finanz_Lstg'!P63,'D3_C Kosten_Finanz_Lstg'!Q63,'D3_C Kosten_Finanz_Lstg'!R63,'D3_C Kosten_Finanz_Lstg'!S63,'D3_C Kosten_Finanz_Lstg'!T63)),"pauschal",""),"")</f>
        <v/>
      </c>
      <c r="E346" s="458"/>
      <c r="F346" s="458" t="str">
        <f>IFERROR(IF(AND(Projektgrundlagen!$I$24,OR('D3_C Kosten_Finanz_Lstg'!O63,'D3_C Kosten_Finanz_Lstg'!P63,'D3_C Kosten_Finanz_Lstg'!Q63,'D3_C Kosten_Finanz_Lstg'!R63,'D3_C Kosten_Finanz_Lstg'!S63,'D3_C Kosten_Finanz_Lstg'!T63)),'D3_C Kosten_Finanz_Lstg'!M63,""),"")</f>
        <v/>
      </c>
      <c r="H346">
        <v>63</v>
      </c>
    </row>
    <row r="347" spans="2:8">
      <c r="B347" t="str">
        <f>IFERROR(IF(AND(Projektgrundlagen!$I$24,OR('D3_C Kosten_Finanz_Lstg'!O64,'D3_C Kosten_Finanz_Lstg'!P64,'D3_C Kosten_Finanz_Lstg'!Q64,'D3_C Kosten_Finanz_Lstg'!R64,'D3_C Kosten_Finanz_Lstg'!S64,'D3_C Kosten_Finanz_Lstg'!T64)),'D3_C Kosten_Finanz_Lstg'!$H$62&amp;" "&amp;'D3_C Kosten_Finanz_Lstg'!$I$62&amp;"... "&amp;'D3_C Kosten_Finanz_Lstg'!I64&amp;" "&amp;'D3_C Kosten_Finanz_Lstg'!I65,""),"")</f>
        <v/>
      </c>
      <c r="C347" s="458"/>
      <c r="D347" s="458" t="str">
        <f>IFERROR(IF(AND(Projektgrundlagen!$I$24,OR('D3_C Kosten_Finanz_Lstg'!O64,'D3_C Kosten_Finanz_Lstg'!P64,'D3_C Kosten_Finanz_Lstg'!Q64,'D3_C Kosten_Finanz_Lstg'!R64,'D3_C Kosten_Finanz_Lstg'!S64,'D3_C Kosten_Finanz_Lstg'!T64)),"pauschal",""),"")</f>
        <v/>
      </c>
      <c r="E347" s="458"/>
      <c r="F347" s="458" t="str">
        <f>IFERROR(IF(AND(Projektgrundlagen!$I$24,OR('D3_C Kosten_Finanz_Lstg'!O64,'D3_C Kosten_Finanz_Lstg'!P64,'D3_C Kosten_Finanz_Lstg'!Q64,'D3_C Kosten_Finanz_Lstg'!R64,'D3_C Kosten_Finanz_Lstg'!S64,'D3_C Kosten_Finanz_Lstg'!T64)),'D3_C Kosten_Finanz_Lstg'!M64,""),"")</f>
        <v/>
      </c>
      <c r="H347">
        <v>64</v>
      </c>
    </row>
    <row r="348" spans="2:8">
      <c r="B348" t="str">
        <f>IFERROR(IF(AND(Projektgrundlagen!$I$24,OR('D3_C Kosten_Finanz_Lstg'!O65,'D3_C Kosten_Finanz_Lstg'!P65,'D3_C Kosten_Finanz_Lstg'!Q65,'D3_C Kosten_Finanz_Lstg'!R65,'D3_C Kosten_Finanz_Lstg'!S65,'D3_C Kosten_Finanz_Lstg'!T65)),'D3_C Kosten_Finanz_Lstg'!$H$62&amp;" "&amp;'D3_C Kosten_Finanz_Lstg'!$I$62&amp;"... "&amp;'D3_C Kosten_Finanz_Lstg'!I65&amp;" "&amp;'D3_C Kosten_Finanz_Lstg'!I66,""),"")</f>
        <v/>
      </c>
      <c r="C348" s="458"/>
      <c r="D348" s="458" t="str">
        <f>IFERROR(IF(AND(Projektgrundlagen!$I$24,OR('D3_C Kosten_Finanz_Lstg'!O65,'D3_C Kosten_Finanz_Lstg'!P65,'D3_C Kosten_Finanz_Lstg'!Q65,'D3_C Kosten_Finanz_Lstg'!R65,'D3_C Kosten_Finanz_Lstg'!S65,'D3_C Kosten_Finanz_Lstg'!T65)),"pauschal",""),"")</f>
        <v/>
      </c>
      <c r="E348" s="458"/>
      <c r="F348" s="458" t="str">
        <f>IFERROR(IF(AND(Projektgrundlagen!$I$24,OR('D3_C Kosten_Finanz_Lstg'!O65,'D3_C Kosten_Finanz_Lstg'!P65,'D3_C Kosten_Finanz_Lstg'!Q65,'D3_C Kosten_Finanz_Lstg'!R65,'D3_C Kosten_Finanz_Lstg'!S65,'D3_C Kosten_Finanz_Lstg'!T65)),'D3_C Kosten_Finanz_Lstg'!M65,""),"")</f>
        <v/>
      </c>
      <c r="H348">
        <v>65</v>
      </c>
    </row>
    <row r="349" spans="2:8">
      <c r="B349" t="str">
        <f>IFERROR(IF(AND(Projektgrundlagen!$I$24,OR('D3_C Kosten_Finanz_Lstg'!O66,'D3_C Kosten_Finanz_Lstg'!P66,'D3_C Kosten_Finanz_Lstg'!Q66,'D3_C Kosten_Finanz_Lstg'!R66,'D3_C Kosten_Finanz_Lstg'!S66,'D3_C Kosten_Finanz_Lstg'!T66)),'D3_C Kosten_Finanz_Lstg'!$H$62&amp;" "&amp;'D3_C Kosten_Finanz_Lstg'!$I$62&amp;"... "&amp;'D3_C Kosten_Finanz_Lstg'!I66&amp;" "&amp;'D3_C Kosten_Finanz_Lstg'!I67,""),"")</f>
        <v/>
      </c>
      <c r="C349" s="458"/>
      <c r="D349" s="458" t="str">
        <f>IFERROR(IF(AND(Projektgrundlagen!$I$24,OR('D3_C Kosten_Finanz_Lstg'!O66,'D3_C Kosten_Finanz_Lstg'!P66,'D3_C Kosten_Finanz_Lstg'!Q66,'D3_C Kosten_Finanz_Lstg'!R66,'D3_C Kosten_Finanz_Lstg'!S66,'D3_C Kosten_Finanz_Lstg'!T66)),"pauschal",""),"")</f>
        <v/>
      </c>
      <c r="E349" s="458"/>
      <c r="F349" s="458" t="str">
        <f>IFERROR(IF(AND(Projektgrundlagen!$I$24,OR('D3_C Kosten_Finanz_Lstg'!O66,'D3_C Kosten_Finanz_Lstg'!P66,'D3_C Kosten_Finanz_Lstg'!Q66,'D3_C Kosten_Finanz_Lstg'!R66,'D3_C Kosten_Finanz_Lstg'!S66,'D3_C Kosten_Finanz_Lstg'!T66)),'D3_C Kosten_Finanz_Lstg'!M66,""),"")</f>
        <v/>
      </c>
      <c r="H349">
        <v>66</v>
      </c>
    </row>
    <row r="350" spans="2:8">
      <c r="B350" t="str">
        <f>IFERROR(IF(AND(Projektgrundlagen!$I$24,OR('D3_C Kosten_Finanz_Lstg'!O67,'D3_C Kosten_Finanz_Lstg'!P67,'D3_C Kosten_Finanz_Lstg'!Q67,'D3_C Kosten_Finanz_Lstg'!R67,'D3_C Kosten_Finanz_Lstg'!S67,'D3_C Kosten_Finanz_Lstg'!T67)),'D3_C Kosten_Finanz_Lstg'!$H$62&amp;" "&amp;'D3_C Kosten_Finanz_Lstg'!$I$62&amp;"... "&amp;'D3_C Kosten_Finanz_Lstg'!I67&amp;" "&amp;'D3_C Kosten_Finanz_Lstg'!I68,""),"")</f>
        <v/>
      </c>
      <c r="C350" s="458"/>
      <c r="D350" s="458" t="str">
        <f>IFERROR(IF(AND(Projektgrundlagen!$I$24,OR('D3_C Kosten_Finanz_Lstg'!O67,'D3_C Kosten_Finanz_Lstg'!P67,'D3_C Kosten_Finanz_Lstg'!Q67,'D3_C Kosten_Finanz_Lstg'!R67,'D3_C Kosten_Finanz_Lstg'!S67,'D3_C Kosten_Finanz_Lstg'!T67)),"pauschal",""),"")</f>
        <v/>
      </c>
      <c r="E350" s="458"/>
      <c r="F350" s="458" t="str">
        <f>IFERROR(IF(AND(Projektgrundlagen!$I$24,OR('D3_C Kosten_Finanz_Lstg'!O67,'D3_C Kosten_Finanz_Lstg'!P67,'D3_C Kosten_Finanz_Lstg'!Q67,'D3_C Kosten_Finanz_Lstg'!R67,'D3_C Kosten_Finanz_Lstg'!S67,'D3_C Kosten_Finanz_Lstg'!T67)),'D3_C Kosten_Finanz_Lstg'!M67,""),"")</f>
        <v/>
      </c>
      <c r="H350">
        <v>67</v>
      </c>
    </row>
    <row r="351" spans="2:8">
      <c r="B351" t="str">
        <f>IFERROR(IF(AND(Projektgrundlagen!$I$24,OR('D3_C Kosten_Finanz_Lstg'!O68,'D3_C Kosten_Finanz_Lstg'!P68,'D3_C Kosten_Finanz_Lstg'!Q68,'D3_C Kosten_Finanz_Lstg'!R68,'D3_C Kosten_Finanz_Lstg'!S68,'D3_C Kosten_Finanz_Lstg'!T68)),'D3_C Kosten_Finanz_Lstg'!$H$62&amp;" "&amp;'D3_C Kosten_Finanz_Lstg'!$I$62&amp;"... "&amp;'D3_C Kosten_Finanz_Lstg'!I68&amp;" "&amp;'D3_C Kosten_Finanz_Lstg'!I69,""),"")</f>
        <v/>
      </c>
      <c r="C351" s="458"/>
      <c r="D351" s="458" t="str">
        <f>IFERROR(IF(AND(Projektgrundlagen!$I$24,OR('D3_C Kosten_Finanz_Lstg'!O68,'D3_C Kosten_Finanz_Lstg'!P68,'D3_C Kosten_Finanz_Lstg'!Q68,'D3_C Kosten_Finanz_Lstg'!R68,'D3_C Kosten_Finanz_Lstg'!S68,'D3_C Kosten_Finanz_Lstg'!T68)),"pauschal",""),"")</f>
        <v/>
      </c>
      <c r="E351" s="458"/>
      <c r="F351" s="458" t="str">
        <f>IFERROR(IF(AND(Projektgrundlagen!$I$24,OR('D3_C Kosten_Finanz_Lstg'!O68,'D3_C Kosten_Finanz_Lstg'!P68,'D3_C Kosten_Finanz_Lstg'!Q68,'D3_C Kosten_Finanz_Lstg'!R68,'D3_C Kosten_Finanz_Lstg'!S68,'D3_C Kosten_Finanz_Lstg'!T68)),'D3_C Kosten_Finanz_Lstg'!M68,""),"")</f>
        <v/>
      </c>
      <c r="H351">
        <v>68</v>
      </c>
    </row>
    <row r="352" spans="2:8">
      <c r="B352" t="str">
        <f>IFERROR(IF(AND(Projektgrundlagen!$I$24,OR('D3_C Kosten_Finanz_Lstg'!O69,'D3_C Kosten_Finanz_Lstg'!P69,'D3_C Kosten_Finanz_Lstg'!Q69,'D3_C Kosten_Finanz_Lstg'!R69,'D3_C Kosten_Finanz_Lstg'!S69,'D3_C Kosten_Finanz_Lstg'!T69)),'D3_C Kosten_Finanz_Lstg'!$H$62&amp;" "&amp;'D3_C Kosten_Finanz_Lstg'!$I$62&amp;"... "&amp;'D3_C Kosten_Finanz_Lstg'!I69&amp;" "&amp;'D3_C Kosten_Finanz_Lstg'!I70,""),"")</f>
        <v/>
      </c>
      <c r="C352" s="458"/>
      <c r="D352" s="458" t="str">
        <f>IFERROR(IF(AND(Projektgrundlagen!$I$24,OR('D3_C Kosten_Finanz_Lstg'!O69,'D3_C Kosten_Finanz_Lstg'!P69,'D3_C Kosten_Finanz_Lstg'!Q69,'D3_C Kosten_Finanz_Lstg'!R69,'D3_C Kosten_Finanz_Lstg'!S69,'D3_C Kosten_Finanz_Lstg'!T69)),"pauschal",""),"")</f>
        <v/>
      </c>
      <c r="E352" s="458"/>
      <c r="F352" s="458" t="str">
        <f>IFERROR(IF(AND(Projektgrundlagen!$I$24,OR('D3_C Kosten_Finanz_Lstg'!O69,'D3_C Kosten_Finanz_Lstg'!P69,'D3_C Kosten_Finanz_Lstg'!Q69,'D3_C Kosten_Finanz_Lstg'!R69,'D3_C Kosten_Finanz_Lstg'!S69,'D3_C Kosten_Finanz_Lstg'!T69)),'D3_C Kosten_Finanz_Lstg'!M69,""),"")</f>
        <v/>
      </c>
      <c r="H352">
        <v>69</v>
      </c>
    </row>
    <row r="353" spans="2:8">
      <c r="B353" t="str">
        <f>IFERROR(IF(AND(Projektgrundlagen!$I$24,OR('D3_C Kosten_Finanz_Lstg'!O70,'D3_C Kosten_Finanz_Lstg'!P70,'D3_C Kosten_Finanz_Lstg'!Q70,'D3_C Kosten_Finanz_Lstg'!R70,'D3_C Kosten_Finanz_Lstg'!S70,'D3_C Kosten_Finanz_Lstg'!T70)),'D3_C Kosten_Finanz_Lstg'!$H$62&amp;" "&amp;'D3_C Kosten_Finanz_Lstg'!$I$62&amp;"... "&amp;'D3_C Kosten_Finanz_Lstg'!I70&amp;" "&amp;'D3_C Kosten_Finanz_Lstg'!I71,""),"")</f>
        <v/>
      </c>
      <c r="C353" s="458"/>
      <c r="D353" s="458" t="str">
        <f>IFERROR(IF(AND(Projektgrundlagen!$I$24,OR('D3_C Kosten_Finanz_Lstg'!O70,'D3_C Kosten_Finanz_Lstg'!P70,'D3_C Kosten_Finanz_Lstg'!Q70,'D3_C Kosten_Finanz_Lstg'!R70,'D3_C Kosten_Finanz_Lstg'!S70,'D3_C Kosten_Finanz_Lstg'!T70)),"pauschal",""),"")</f>
        <v/>
      </c>
      <c r="E353" s="458"/>
      <c r="F353" s="458" t="str">
        <f>IFERROR(IF(AND(Projektgrundlagen!$I$24,OR('D3_C Kosten_Finanz_Lstg'!O70,'D3_C Kosten_Finanz_Lstg'!P70,'D3_C Kosten_Finanz_Lstg'!Q70,'D3_C Kosten_Finanz_Lstg'!R70,'D3_C Kosten_Finanz_Lstg'!S70,'D3_C Kosten_Finanz_Lstg'!T70)),'D3_C Kosten_Finanz_Lstg'!M70,""),"")</f>
        <v/>
      </c>
      <c r="H353">
        <v>70</v>
      </c>
    </row>
    <row r="354" spans="2:8">
      <c r="B354" t="str">
        <f>IFERROR(IF(AND(Projektgrundlagen!$I$24,OR('D3_C Kosten_Finanz_Lstg'!O71,'D3_C Kosten_Finanz_Lstg'!P71,'D3_C Kosten_Finanz_Lstg'!Q71,'D3_C Kosten_Finanz_Lstg'!R71,'D3_C Kosten_Finanz_Lstg'!S71,'D3_C Kosten_Finanz_Lstg'!T71)),'D3_C Kosten_Finanz_Lstg'!$H$62&amp;" "&amp;'D3_C Kosten_Finanz_Lstg'!$I$62&amp;"... "&amp;'D3_C Kosten_Finanz_Lstg'!I71&amp;" "&amp;'D3_C Kosten_Finanz_Lstg'!I72,""),"")</f>
        <v/>
      </c>
      <c r="C354" s="458"/>
      <c r="D354" s="458" t="str">
        <f>IFERROR(IF(AND(Projektgrundlagen!$I$24,OR('D3_C Kosten_Finanz_Lstg'!O71,'D3_C Kosten_Finanz_Lstg'!P71,'D3_C Kosten_Finanz_Lstg'!Q71,'D3_C Kosten_Finanz_Lstg'!R71,'D3_C Kosten_Finanz_Lstg'!S71,'D3_C Kosten_Finanz_Lstg'!T71)),"pauschal",""),"")</f>
        <v/>
      </c>
      <c r="E354" s="458"/>
      <c r="F354" s="458" t="str">
        <f>IFERROR(IF(AND(Projektgrundlagen!$I$24,OR('D3_C Kosten_Finanz_Lstg'!O71,'D3_C Kosten_Finanz_Lstg'!P71,'D3_C Kosten_Finanz_Lstg'!Q71,'D3_C Kosten_Finanz_Lstg'!R71,'D3_C Kosten_Finanz_Lstg'!S71,'D3_C Kosten_Finanz_Lstg'!T71)),'D3_C Kosten_Finanz_Lstg'!M71,""),"")</f>
        <v/>
      </c>
      <c r="H354">
        <v>71</v>
      </c>
    </row>
    <row r="355" spans="2:8">
      <c r="B355" t="str">
        <f>IFERROR(IF(AND(Projektgrundlagen!$I$24,OR('D3_C Kosten_Finanz_Lstg'!O72,'D3_C Kosten_Finanz_Lstg'!P72,'D3_C Kosten_Finanz_Lstg'!Q72,'D3_C Kosten_Finanz_Lstg'!R72,'D3_C Kosten_Finanz_Lstg'!S72,'D3_C Kosten_Finanz_Lstg'!T72)),'D3_C Kosten_Finanz_Lstg'!$H$62&amp;" "&amp;'D3_C Kosten_Finanz_Lstg'!$I$62&amp;"... "&amp;'D3_C Kosten_Finanz_Lstg'!I72&amp;" "&amp;'D3_C Kosten_Finanz_Lstg'!I73,""),"")</f>
        <v/>
      </c>
      <c r="C355" s="458"/>
      <c r="D355" s="458" t="str">
        <f>IFERROR(IF(AND(Projektgrundlagen!$I$24,OR('D3_C Kosten_Finanz_Lstg'!O72,'D3_C Kosten_Finanz_Lstg'!P72,'D3_C Kosten_Finanz_Lstg'!Q72,'D3_C Kosten_Finanz_Lstg'!R72,'D3_C Kosten_Finanz_Lstg'!S72,'D3_C Kosten_Finanz_Lstg'!T72)),"pauschal",""),"")</f>
        <v/>
      </c>
      <c r="E355" s="458"/>
      <c r="F355" s="458" t="str">
        <f>IFERROR(IF(AND(Projektgrundlagen!$I$24,OR('D3_C Kosten_Finanz_Lstg'!O72,'D3_C Kosten_Finanz_Lstg'!P72,'D3_C Kosten_Finanz_Lstg'!Q72,'D3_C Kosten_Finanz_Lstg'!R72,'D3_C Kosten_Finanz_Lstg'!S72,'D3_C Kosten_Finanz_Lstg'!T72)),'D3_C Kosten_Finanz_Lstg'!M72,""),"")</f>
        <v/>
      </c>
      <c r="H355">
        <v>72</v>
      </c>
    </row>
    <row r="356" spans="2:8">
      <c r="B356" t="str">
        <f>IFERROR(IF(AND(Projektgrundlagen!$I$24,OR('D3_C Kosten_Finanz_Lstg'!O73,'D3_C Kosten_Finanz_Lstg'!P73,'D3_C Kosten_Finanz_Lstg'!Q73,'D3_C Kosten_Finanz_Lstg'!R73,'D3_C Kosten_Finanz_Lstg'!S73,'D3_C Kosten_Finanz_Lstg'!T73)),'D3_C Kosten_Finanz_Lstg'!$H$62&amp;" "&amp;'D3_C Kosten_Finanz_Lstg'!$I$62&amp;"... "&amp;'D3_C Kosten_Finanz_Lstg'!I73&amp;" "&amp;'D3_C Kosten_Finanz_Lstg'!I74,""),"")</f>
        <v/>
      </c>
      <c r="C356" s="458"/>
      <c r="D356" s="458" t="str">
        <f>IFERROR(IF(AND(Projektgrundlagen!$I$24,OR('D3_C Kosten_Finanz_Lstg'!O73,'D3_C Kosten_Finanz_Lstg'!P73,'D3_C Kosten_Finanz_Lstg'!Q73,'D3_C Kosten_Finanz_Lstg'!R73,'D3_C Kosten_Finanz_Lstg'!S73,'D3_C Kosten_Finanz_Lstg'!T73)),"pauschal",""),"")</f>
        <v/>
      </c>
      <c r="E356" s="458"/>
      <c r="F356" s="458" t="str">
        <f>IFERROR(IF(AND(Projektgrundlagen!$I$24,OR('D3_C Kosten_Finanz_Lstg'!O73,'D3_C Kosten_Finanz_Lstg'!P73,'D3_C Kosten_Finanz_Lstg'!Q73,'D3_C Kosten_Finanz_Lstg'!R73,'D3_C Kosten_Finanz_Lstg'!S73,'D3_C Kosten_Finanz_Lstg'!T73)),'D3_C Kosten_Finanz_Lstg'!M73,""),"")</f>
        <v/>
      </c>
      <c r="H356">
        <v>73</v>
      </c>
    </row>
    <row r="357" spans="2:8">
      <c r="B357" t="str">
        <f>IFERROR(IF(AND(Projektgrundlagen!$I$24,OR('D3_C Kosten_Finanz_Lstg'!O74,'D3_C Kosten_Finanz_Lstg'!P74,'D3_C Kosten_Finanz_Lstg'!Q74,'D3_C Kosten_Finanz_Lstg'!R74,'D3_C Kosten_Finanz_Lstg'!S74,'D3_C Kosten_Finanz_Lstg'!T74)),'D3_C Kosten_Finanz_Lstg'!$H$62&amp;" "&amp;'D3_C Kosten_Finanz_Lstg'!$I$62&amp;"... "&amp;'D3_C Kosten_Finanz_Lstg'!I74&amp;" "&amp;'D3_C Kosten_Finanz_Lstg'!I75,""),"")</f>
        <v xml:space="preserve">2 Erstellen des Verwedungsnachweises... Nutzereinrichtungen - Inbetriebnahmen, Abnahmen, Konformitätsprüfung </v>
      </c>
      <c r="C357" s="458"/>
      <c r="D357" s="458" t="str">
        <f>IFERROR(IF(AND(Projektgrundlagen!$I$24,OR('D3_C Kosten_Finanz_Lstg'!O74,'D3_C Kosten_Finanz_Lstg'!P74,'D3_C Kosten_Finanz_Lstg'!Q74,'D3_C Kosten_Finanz_Lstg'!R74,'D3_C Kosten_Finanz_Lstg'!S74,'D3_C Kosten_Finanz_Lstg'!T74)),"pauschal",""),"")</f>
        <v>pauschal</v>
      </c>
      <c r="E357" s="458"/>
      <c r="F357" s="458">
        <f>IFERROR(IF(AND(Projektgrundlagen!$I$24,OR('D3_C Kosten_Finanz_Lstg'!O74,'D3_C Kosten_Finanz_Lstg'!P74,'D3_C Kosten_Finanz_Lstg'!Q74,'D3_C Kosten_Finanz_Lstg'!R74,'D3_C Kosten_Finanz_Lstg'!S74,'D3_C Kosten_Finanz_Lstg'!T74)),'D3_C Kosten_Finanz_Lstg'!M74,""),"")</f>
        <v>0</v>
      </c>
      <c r="H357">
        <v>74</v>
      </c>
    </row>
    <row r="358" spans="2:8">
      <c r="B358" t="str">
        <f>IFERROR(IF(AND(Projektgrundlagen!$I$24,OR('D3_C Kosten_Finanz_Lstg'!O75,'D3_C Kosten_Finanz_Lstg'!P75,'D3_C Kosten_Finanz_Lstg'!Q75,'D3_C Kosten_Finanz_Lstg'!R75,'D3_C Kosten_Finanz_Lstg'!S75,'D3_C Kosten_Finanz_Lstg'!T75)),'D3_C Kosten_Finanz_Lstg'!$H$62&amp;" "&amp;'D3_C Kosten_Finanz_Lstg'!$I$62&amp;"... "&amp;'D3_C Kosten_Finanz_Lstg'!I75&amp;" "&amp;'D3_C Kosten_Finanz_Lstg'!I76,""),"")</f>
        <v/>
      </c>
      <c r="C358" s="458"/>
      <c r="D358" s="458" t="str">
        <f>IFERROR(IF(AND(Projektgrundlagen!$I$24,OR('D3_C Kosten_Finanz_Lstg'!O75,'D3_C Kosten_Finanz_Lstg'!P75,'D3_C Kosten_Finanz_Lstg'!Q75,'D3_C Kosten_Finanz_Lstg'!R75,'D3_C Kosten_Finanz_Lstg'!S75,'D3_C Kosten_Finanz_Lstg'!T75)),"pauschal",""),"")</f>
        <v/>
      </c>
      <c r="E358" s="458"/>
      <c r="F358" s="458" t="str">
        <f>IFERROR(IF(AND(Projektgrundlagen!$I$24,OR('D3_C Kosten_Finanz_Lstg'!O75,'D3_C Kosten_Finanz_Lstg'!P75,'D3_C Kosten_Finanz_Lstg'!Q75,'D3_C Kosten_Finanz_Lstg'!R75,'D3_C Kosten_Finanz_Lstg'!S75,'D3_C Kosten_Finanz_Lstg'!T75)),'D3_C Kosten_Finanz_Lstg'!M75,""),"")</f>
        <v/>
      </c>
      <c r="H358">
        <v>75</v>
      </c>
    </row>
    <row r="359" spans="2:8">
      <c r="B359" t="str">
        <f>IFERROR(IF(AND(Projektgrundlagen!$I$24,OR('D3_C Kosten_Finanz_Lstg'!O76,'D3_C Kosten_Finanz_Lstg'!P76,'D3_C Kosten_Finanz_Lstg'!Q76,'D3_C Kosten_Finanz_Lstg'!R76,'D3_C Kosten_Finanz_Lstg'!S76,'D3_C Kosten_Finanz_Lstg'!T76)),'D3_C Kosten_Finanz_Lstg'!$H$76&amp;" "&amp;'D3_C Kosten_Finanz_Lstg'!$I$76&amp;"... "&amp;'D3_C Kosten_Finanz_Lstg'!I76&amp;" "&amp;'D3_C Kosten_Finanz_Lstg'!I77,""),"")</f>
        <v/>
      </c>
      <c r="C359" s="458"/>
      <c r="D359" s="458" t="str">
        <f>IFERROR(IF(AND(Projektgrundlagen!$I$24,OR('D3_C Kosten_Finanz_Lstg'!O76,'D3_C Kosten_Finanz_Lstg'!P76,'D3_C Kosten_Finanz_Lstg'!Q76,'D3_C Kosten_Finanz_Lstg'!R76,'D3_C Kosten_Finanz_Lstg'!S76,'D3_C Kosten_Finanz_Lstg'!T76)),"pauschal",""),"")</f>
        <v/>
      </c>
      <c r="E359" s="458"/>
      <c r="F359" s="458" t="str">
        <f>IFERROR(IF(AND(Projektgrundlagen!$I$24,OR('D3_C Kosten_Finanz_Lstg'!O76,'D3_C Kosten_Finanz_Lstg'!P76,'D3_C Kosten_Finanz_Lstg'!Q76,'D3_C Kosten_Finanz_Lstg'!R76,'D3_C Kosten_Finanz_Lstg'!S76,'D3_C Kosten_Finanz_Lstg'!T76)),'D3_C Kosten_Finanz_Lstg'!M76,""),"")</f>
        <v/>
      </c>
      <c r="H359">
        <v>76</v>
      </c>
    </row>
    <row r="360" spans="2:8">
      <c r="B360" t="str">
        <f>IFERROR(IF(AND(Projektgrundlagen!$I$24,OR('D3_C Kosten_Finanz_Lstg'!O77,'D3_C Kosten_Finanz_Lstg'!P77,'D3_C Kosten_Finanz_Lstg'!Q77,'D3_C Kosten_Finanz_Lstg'!R77,'D3_C Kosten_Finanz_Lstg'!S77,'D3_C Kosten_Finanz_Lstg'!T77)),'D3_C Kosten_Finanz_Lstg'!$H$76&amp;" "&amp;'D3_C Kosten_Finanz_Lstg'!$I$76&amp;"... "&amp;'D3_C Kosten_Finanz_Lstg'!I77&amp;" "&amp;'D3_C Kosten_Finanz_Lstg'!I78,""),"")</f>
        <v/>
      </c>
      <c r="C360" s="458"/>
      <c r="D360" s="458" t="str">
        <f>IFERROR(IF(AND(Projektgrundlagen!$I$24,OR('D3_C Kosten_Finanz_Lstg'!O77,'D3_C Kosten_Finanz_Lstg'!P77,'D3_C Kosten_Finanz_Lstg'!Q77,'D3_C Kosten_Finanz_Lstg'!R77,'D3_C Kosten_Finanz_Lstg'!S77,'D3_C Kosten_Finanz_Lstg'!T77)),"pauschal",""),"")</f>
        <v/>
      </c>
      <c r="E360" s="458"/>
      <c r="F360" s="458" t="str">
        <f>IFERROR(IF(AND(Projektgrundlagen!$I$24,OR('D3_C Kosten_Finanz_Lstg'!O77,'D3_C Kosten_Finanz_Lstg'!P77,'D3_C Kosten_Finanz_Lstg'!Q77,'D3_C Kosten_Finanz_Lstg'!R77,'D3_C Kosten_Finanz_Lstg'!S77,'D3_C Kosten_Finanz_Lstg'!T77)),'D3_C Kosten_Finanz_Lstg'!M77,""),"")</f>
        <v/>
      </c>
      <c r="H360">
        <v>77</v>
      </c>
    </row>
    <row r="361" spans="2:8">
      <c r="B361" t="str">
        <f>IFERROR(IF(AND(Projektgrundlagen!$I$24,OR('D3_C Kosten_Finanz_Lstg'!O78,'D3_C Kosten_Finanz_Lstg'!P78,'D3_C Kosten_Finanz_Lstg'!Q78,'D3_C Kosten_Finanz_Lstg'!R78,'D3_C Kosten_Finanz_Lstg'!S78,'D3_C Kosten_Finanz_Lstg'!T78)),'D3_C Kosten_Finanz_Lstg'!$H$76&amp;" "&amp;'D3_C Kosten_Finanz_Lstg'!$I$76&amp;"... "&amp;'D3_C Kosten_Finanz_Lstg'!I78&amp;" "&amp;'D3_C Kosten_Finanz_Lstg'!I79,""),"")</f>
        <v/>
      </c>
      <c r="C361" s="458"/>
      <c r="D361" s="458" t="str">
        <f>IFERROR(IF(AND(Projektgrundlagen!$I$24,OR('D3_C Kosten_Finanz_Lstg'!O78,'D3_C Kosten_Finanz_Lstg'!P78,'D3_C Kosten_Finanz_Lstg'!Q78,'D3_C Kosten_Finanz_Lstg'!R78,'D3_C Kosten_Finanz_Lstg'!S78,'D3_C Kosten_Finanz_Lstg'!T78)),"pauschal",""),"")</f>
        <v/>
      </c>
      <c r="E361" s="458"/>
      <c r="F361" s="458" t="str">
        <f>IFERROR(IF(AND(Projektgrundlagen!$I$24,OR('D3_C Kosten_Finanz_Lstg'!O78,'D3_C Kosten_Finanz_Lstg'!P78,'D3_C Kosten_Finanz_Lstg'!Q78,'D3_C Kosten_Finanz_Lstg'!R78,'D3_C Kosten_Finanz_Lstg'!S78,'D3_C Kosten_Finanz_Lstg'!T78)),'D3_C Kosten_Finanz_Lstg'!M78,""),"")</f>
        <v/>
      </c>
      <c r="H361">
        <v>78</v>
      </c>
    </row>
    <row r="362" spans="2:8">
      <c r="B362" t="str">
        <f>IFERROR(IF(AND(Projektgrundlagen!$I$24,OR('D3_C Kosten_Finanz_Lstg'!O79,'D3_C Kosten_Finanz_Lstg'!P79,'D3_C Kosten_Finanz_Lstg'!Q79,'D3_C Kosten_Finanz_Lstg'!R79,'D3_C Kosten_Finanz_Lstg'!S79,'D3_C Kosten_Finanz_Lstg'!T79)),'D3_C Kosten_Finanz_Lstg'!$H$76&amp;" "&amp;'D3_C Kosten_Finanz_Lstg'!$I$76&amp;"... "&amp;'D3_C Kosten_Finanz_Lstg'!I79&amp;" "&amp;'D3_C Kosten_Finanz_Lstg'!I80,""),"")</f>
        <v/>
      </c>
      <c r="C362" s="458"/>
      <c r="D362" s="458" t="str">
        <f>IFERROR(IF(AND(Projektgrundlagen!$I$24,OR('D3_C Kosten_Finanz_Lstg'!O79,'D3_C Kosten_Finanz_Lstg'!P79,'D3_C Kosten_Finanz_Lstg'!Q79,'D3_C Kosten_Finanz_Lstg'!R79,'D3_C Kosten_Finanz_Lstg'!S79,'D3_C Kosten_Finanz_Lstg'!T79)),"pauschal",""),"")</f>
        <v/>
      </c>
      <c r="E362" s="458"/>
      <c r="F362" s="458" t="str">
        <f>IFERROR(IF(AND(Projektgrundlagen!$I$24,OR('D3_C Kosten_Finanz_Lstg'!O79,'D3_C Kosten_Finanz_Lstg'!P79,'D3_C Kosten_Finanz_Lstg'!Q79,'D3_C Kosten_Finanz_Lstg'!R79,'D3_C Kosten_Finanz_Lstg'!S79,'D3_C Kosten_Finanz_Lstg'!T79)),'D3_C Kosten_Finanz_Lstg'!M79,""),"")</f>
        <v/>
      </c>
      <c r="H362">
        <v>79</v>
      </c>
    </row>
    <row r="363" spans="2:8">
      <c r="B363" t="str">
        <f>IFERROR(IF(AND(Projektgrundlagen!$I$24,OR('D3_C Kosten_Finanz_Lstg'!O80,'D3_C Kosten_Finanz_Lstg'!P80,'D3_C Kosten_Finanz_Lstg'!Q80,'D3_C Kosten_Finanz_Lstg'!R80,'D3_C Kosten_Finanz_Lstg'!S80,'D3_C Kosten_Finanz_Lstg'!T80)),'D3_C Kosten_Finanz_Lstg'!$H$76&amp;" "&amp;'D3_C Kosten_Finanz_Lstg'!$I$76&amp;"... "&amp;'D3_C Kosten_Finanz_Lstg'!I80&amp;" "&amp;'D3_C Kosten_Finanz_Lstg'!I81,""),"")</f>
        <v/>
      </c>
      <c r="C363" s="458"/>
      <c r="D363" s="458" t="str">
        <f>IFERROR(IF(AND(Projektgrundlagen!$I$24,OR('D3_C Kosten_Finanz_Lstg'!O80,'D3_C Kosten_Finanz_Lstg'!P80,'D3_C Kosten_Finanz_Lstg'!Q80,'D3_C Kosten_Finanz_Lstg'!R80,'D3_C Kosten_Finanz_Lstg'!S80,'D3_C Kosten_Finanz_Lstg'!T80)),"pauschal",""),"")</f>
        <v/>
      </c>
      <c r="E363" s="458"/>
      <c r="F363" s="458" t="str">
        <f>IFERROR(IF(AND(Projektgrundlagen!$I$24,OR('D3_C Kosten_Finanz_Lstg'!O80,'D3_C Kosten_Finanz_Lstg'!P80,'D3_C Kosten_Finanz_Lstg'!Q80,'D3_C Kosten_Finanz_Lstg'!R80,'D3_C Kosten_Finanz_Lstg'!S80,'D3_C Kosten_Finanz_Lstg'!T80)),'D3_C Kosten_Finanz_Lstg'!M80,""),"")</f>
        <v/>
      </c>
      <c r="H363">
        <v>80</v>
      </c>
    </row>
    <row r="364" spans="2:8">
      <c r="B364" t="str">
        <f>IFERROR(IF(AND(Projektgrundlagen!$I$24,OR('D3_C Kosten_Finanz_Lstg'!O81,'D3_C Kosten_Finanz_Lstg'!P81,'D3_C Kosten_Finanz_Lstg'!Q81,'D3_C Kosten_Finanz_Lstg'!R81,'D3_C Kosten_Finanz_Lstg'!S81,'D3_C Kosten_Finanz_Lstg'!T81)),'D3_C Kosten_Finanz_Lstg'!$H$76&amp;" "&amp;'D3_C Kosten_Finanz_Lstg'!$I$76&amp;"... "&amp;'D3_C Kosten_Finanz_Lstg'!I81&amp;" "&amp;'D3_C Kosten_Finanz_Lstg'!I82,""),"")</f>
        <v/>
      </c>
      <c r="C364" s="458"/>
      <c r="D364" s="458" t="str">
        <f>IFERROR(IF(AND(Projektgrundlagen!$I$24,OR('D3_C Kosten_Finanz_Lstg'!O81,'D3_C Kosten_Finanz_Lstg'!P81,'D3_C Kosten_Finanz_Lstg'!Q81,'D3_C Kosten_Finanz_Lstg'!R81,'D3_C Kosten_Finanz_Lstg'!S81,'D3_C Kosten_Finanz_Lstg'!T81)),"pauschal",""),"")</f>
        <v/>
      </c>
      <c r="E364" s="458"/>
      <c r="F364" s="458" t="str">
        <f>IFERROR(IF(AND(Projektgrundlagen!$I$24,OR('D3_C Kosten_Finanz_Lstg'!O81,'D3_C Kosten_Finanz_Lstg'!P81,'D3_C Kosten_Finanz_Lstg'!Q81,'D3_C Kosten_Finanz_Lstg'!R81,'D3_C Kosten_Finanz_Lstg'!S81,'D3_C Kosten_Finanz_Lstg'!T81)),'D3_C Kosten_Finanz_Lstg'!M81,""),"")</f>
        <v/>
      </c>
      <c r="H364">
        <v>81</v>
      </c>
    </row>
    <row r="365" spans="2:8">
      <c r="B365" t="str">
        <f>IFERROR(IF(AND(Projektgrundlagen!$I$24,OR('D3_C Kosten_Finanz_Lstg'!O82,'D3_C Kosten_Finanz_Lstg'!P82,'D3_C Kosten_Finanz_Lstg'!Q82,'D3_C Kosten_Finanz_Lstg'!R82,'D3_C Kosten_Finanz_Lstg'!S82,'D3_C Kosten_Finanz_Lstg'!T82)),'D3_C Kosten_Finanz_Lstg'!$H$76&amp;" "&amp;'D3_C Kosten_Finanz_Lstg'!$I$76&amp;"... "&amp;'D3_C Kosten_Finanz_Lstg'!I82&amp;" "&amp;'D3_C Kosten_Finanz_Lstg'!I83,""),"")</f>
        <v/>
      </c>
      <c r="C365" s="458"/>
      <c r="D365" s="458" t="str">
        <f>IFERROR(IF(AND(Projektgrundlagen!$I$24,OR('D3_C Kosten_Finanz_Lstg'!O82,'D3_C Kosten_Finanz_Lstg'!P82,'D3_C Kosten_Finanz_Lstg'!Q82,'D3_C Kosten_Finanz_Lstg'!R82,'D3_C Kosten_Finanz_Lstg'!S82,'D3_C Kosten_Finanz_Lstg'!T82)),"pauschal",""),"")</f>
        <v/>
      </c>
      <c r="E365" s="458"/>
      <c r="F365" s="458" t="str">
        <f>IFERROR(IF(AND(Projektgrundlagen!$I$24,OR('D3_C Kosten_Finanz_Lstg'!O82,'D3_C Kosten_Finanz_Lstg'!P82,'D3_C Kosten_Finanz_Lstg'!Q82,'D3_C Kosten_Finanz_Lstg'!R82,'D3_C Kosten_Finanz_Lstg'!S82,'D3_C Kosten_Finanz_Lstg'!T82)),'D3_C Kosten_Finanz_Lstg'!M82,""),"")</f>
        <v/>
      </c>
      <c r="H365">
        <v>82</v>
      </c>
    </row>
    <row r="366" spans="2:8">
      <c r="B366" t="str">
        <f>IFERROR(IF(AND(Projektgrundlagen!$I$24,OR('D3_C Kosten_Finanz_Lstg'!O83,'D3_C Kosten_Finanz_Lstg'!P83,'D3_C Kosten_Finanz_Lstg'!Q83,'D3_C Kosten_Finanz_Lstg'!R83,'D3_C Kosten_Finanz_Lstg'!S83,'D3_C Kosten_Finanz_Lstg'!T83)),'D3_C Kosten_Finanz_Lstg'!$H$76&amp;" "&amp;'D3_C Kosten_Finanz_Lstg'!$I$76&amp;"... "&amp;'D3_C Kosten_Finanz_Lstg'!I83&amp;" "&amp;'D3_C Kosten_Finanz_Lstg'!I84,""),"")</f>
        <v/>
      </c>
      <c r="C366" s="458"/>
      <c r="D366" s="458" t="str">
        <f>IFERROR(IF(AND(Projektgrundlagen!$I$24,OR('D3_C Kosten_Finanz_Lstg'!O83,'D3_C Kosten_Finanz_Lstg'!P83,'D3_C Kosten_Finanz_Lstg'!Q83,'D3_C Kosten_Finanz_Lstg'!R83,'D3_C Kosten_Finanz_Lstg'!S83,'D3_C Kosten_Finanz_Lstg'!T83)),"pauschal",""),"")</f>
        <v/>
      </c>
      <c r="E366" s="458"/>
      <c r="F366" s="458" t="str">
        <f>IFERROR(IF(AND(Projektgrundlagen!$I$24,OR('D3_C Kosten_Finanz_Lstg'!O83,'D3_C Kosten_Finanz_Lstg'!P83,'D3_C Kosten_Finanz_Lstg'!Q83,'D3_C Kosten_Finanz_Lstg'!R83,'D3_C Kosten_Finanz_Lstg'!S83,'D3_C Kosten_Finanz_Lstg'!T83)),'D3_C Kosten_Finanz_Lstg'!M83,""),"")</f>
        <v/>
      </c>
      <c r="H366">
        <v>83</v>
      </c>
    </row>
    <row r="367" spans="2:8">
      <c r="B367" t="str">
        <f>IFERROR(IF(AND(Projektgrundlagen!$I$24,OR('D3_C Kosten_Finanz_Lstg'!O84,'D3_C Kosten_Finanz_Lstg'!P84,'D3_C Kosten_Finanz_Lstg'!Q84,'D3_C Kosten_Finanz_Lstg'!R84,'D3_C Kosten_Finanz_Lstg'!S84,'D3_C Kosten_Finanz_Lstg'!T84)),'D3_C Kosten_Finanz_Lstg'!$H$76&amp;" "&amp;'D3_C Kosten_Finanz_Lstg'!$I$76&amp;"... "&amp;'D3_C Kosten_Finanz_Lstg'!I84&amp;" "&amp;'D3_C Kosten_Finanz_Lstg'!I85,""),"")</f>
        <v/>
      </c>
      <c r="C367" s="458"/>
      <c r="D367" s="458" t="str">
        <f>IFERROR(IF(AND(Projektgrundlagen!$I$24,OR('D3_C Kosten_Finanz_Lstg'!O84,'D3_C Kosten_Finanz_Lstg'!P84,'D3_C Kosten_Finanz_Lstg'!Q84,'D3_C Kosten_Finanz_Lstg'!R84,'D3_C Kosten_Finanz_Lstg'!S84,'D3_C Kosten_Finanz_Lstg'!T84)),"pauschal",""),"")</f>
        <v/>
      </c>
      <c r="E367" s="458"/>
      <c r="F367" s="458" t="str">
        <f>IFERROR(IF(AND(Projektgrundlagen!$I$24,OR('D3_C Kosten_Finanz_Lstg'!O84,'D3_C Kosten_Finanz_Lstg'!P84,'D3_C Kosten_Finanz_Lstg'!Q84,'D3_C Kosten_Finanz_Lstg'!R84,'D3_C Kosten_Finanz_Lstg'!S84,'D3_C Kosten_Finanz_Lstg'!T84)),'D3_C Kosten_Finanz_Lstg'!M84,""),"")</f>
        <v/>
      </c>
      <c r="H367">
        <v>84</v>
      </c>
    </row>
    <row r="368" spans="2:8">
      <c r="B368" t="str">
        <f>IFERROR(IF(AND(Projektgrundlagen!$I$24,OR('D3_C Kosten_Finanz_Lstg'!O85,'D3_C Kosten_Finanz_Lstg'!P85,'D3_C Kosten_Finanz_Lstg'!Q85,'D3_C Kosten_Finanz_Lstg'!R85,'D3_C Kosten_Finanz_Lstg'!S85,'D3_C Kosten_Finanz_Lstg'!T85)),'D3_C Kosten_Finanz_Lstg'!$H$76&amp;" "&amp;'D3_C Kosten_Finanz_Lstg'!$I$76&amp;"... "&amp;'D3_C Kosten_Finanz_Lstg'!I85&amp;" "&amp;'D3_C Kosten_Finanz_Lstg'!I86,""),"")</f>
        <v/>
      </c>
      <c r="C368" s="458"/>
      <c r="D368" s="458" t="str">
        <f>IFERROR(IF(AND(Projektgrundlagen!$I$24,OR('D3_C Kosten_Finanz_Lstg'!O85,'D3_C Kosten_Finanz_Lstg'!P85,'D3_C Kosten_Finanz_Lstg'!Q85,'D3_C Kosten_Finanz_Lstg'!R85,'D3_C Kosten_Finanz_Lstg'!S85,'D3_C Kosten_Finanz_Lstg'!T85)),"pauschal",""),"")</f>
        <v/>
      </c>
      <c r="E368" s="458"/>
      <c r="F368" s="458" t="str">
        <f>IFERROR(IF(AND(Projektgrundlagen!$I$24,OR('D3_C Kosten_Finanz_Lstg'!O85,'D3_C Kosten_Finanz_Lstg'!P85,'D3_C Kosten_Finanz_Lstg'!Q85,'D3_C Kosten_Finanz_Lstg'!R85,'D3_C Kosten_Finanz_Lstg'!S85,'D3_C Kosten_Finanz_Lstg'!T85)),'D3_C Kosten_Finanz_Lstg'!M85,""),"")</f>
        <v/>
      </c>
      <c r="H368">
        <v>85</v>
      </c>
    </row>
    <row r="369" spans="2:8">
      <c r="B369" t="str">
        <f>IFERROR(IF(AND(Projektgrundlagen!$I$24,OR('D3_C Kosten_Finanz_Lstg'!O86,'D3_C Kosten_Finanz_Lstg'!P86,'D3_C Kosten_Finanz_Lstg'!Q86,'D3_C Kosten_Finanz_Lstg'!R86,'D3_C Kosten_Finanz_Lstg'!S86,'D3_C Kosten_Finanz_Lstg'!T86)),'D3_C Kosten_Finanz_Lstg'!$H$76&amp;" "&amp;'D3_C Kosten_Finanz_Lstg'!$I$76&amp;"... "&amp;'D3_C Kosten_Finanz_Lstg'!I86&amp;" "&amp;'D3_C Kosten_Finanz_Lstg'!I87,""),"")</f>
        <v/>
      </c>
      <c r="C369" s="458"/>
      <c r="D369" s="458" t="str">
        <f>IFERROR(IF(AND(Projektgrundlagen!$I$24,OR('D3_C Kosten_Finanz_Lstg'!O86,'D3_C Kosten_Finanz_Lstg'!P86,'D3_C Kosten_Finanz_Lstg'!Q86,'D3_C Kosten_Finanz_Lstg'!R86,'D3_C Kosten_Finanz_Lstg'!S86,'D3_C Kosten_Finanz_Lstg'!T86)),"pauschal",""),"")</f>
        <v/>
      </c>
      <c r="E369" s="458"/>
      <c r="F369" s="458" t="str">
        <f>IFERROR(IF(AND(Projektgrundlagen!$I$24,OR('D3_C Kosten_Finanz_Lstg'!O86,'D3_C Kosten_Finanz_Lstg'!P86,'D3_C Kosten_Finanz_Lstg'!Q86,'D3_C Kosten_Finanz_Lstg'!R86,'D3_C Kosten_Finanz_Lstg'!S86,'D3_C Kosten_Finanz_Lstg'!T86)),'D3_C Kosten_Finanz_Lstg'!M86,""),"")</f>
        <v/>
      </c>
      <c r="H369">
        <v>86</v>
      </c>
    </row>
    <row r="370" spans="2:8">
      <c r="B370" t="str">
        <f>IFERROR(IF(AND(Projektgrundlagen!$I$24,OR('D3_C Kosten_Finanz_Lstg'!O87,'D3_C Kosten_Finanz_Lstg'!P87,'D3_C Kosten_Finanz_Lstg'!Q87,'D3_C Kosten_Finanz_Lstg'!R87,'D3_C Kosten_Finanz_Lstg'!S87,'D3_C Kosten_Finanz_Lstg'!T87)),'D3_C Kosten_Finanz_Lstg'!$H$76&amp;" "&amp;'D3_C Kosten_Finanz_Lstg'!$I$76&amp;"... "&amp;'D3_C Kosten_Finanz_Lstg'!I87&amp;" "&amp;'D3_C Kosten_Finanz_Lstg'!I88,""),"")</f>
        <v/>
      </c>
      <c r="C370" s="458"/>
      <c r="D370" s="458" t="str">
        <f>IFERROR(IF(AND(Projektgrundlagen!$I$24,OR('D3_C Kosten_Finanz_Lstg'!O87,'D3_C Kosten_Finanz_Lstg'!P87,'D3_C Kosten_Finanz_Lstg'!Q87,'D3_C Kosten_Finanz_Lstg'!R87,'D3_C Kosten_Finanz_Lstg'!S87,'D3_C Kosten_Finanz_Lstg'!T87)),"pauschal",""),"")</f>
        <v/>
      </c>
      <c r="E370" s="458"/>
      <c r="F370" s="458" t="str">
        <f>IFERROR(IF(AND(Projektgrundlagen!$I$24,OR('D3_C Kosten_Finanz_Lstg'!O87,'D3_C Kosten_Finanz_Lstg'!P87,'D3_C Kosten_Finanz_Lstg'!Q87,'D3_C Kosten_Finanz_Lstg'!R87,'D3_C Kosten_Finanz_Lstg'!S87,'D3_C Kosten_Finanz_Lstg'!T87)),'D3_C Kosten_Finanz_Lstg'!M87,""),"")</f>
        <v/>
      </c>
      <c r="H370">
        <v>87</v>
      </c>
    </row>
    <row r="371" spans="2:8">
      <c r="B371" t="str">
        <f>IFERROR(IF(AND(Projektgrundlagen!$I$24,OR('D3_C Kosten_Finanz_Lstg'!O88,'D3_C Kosten_Finanz_Lstg'!P88,'D3_C Kosten_Finanz_Lstg'!Q88,'D3_C Kosten_Finanz_Lstg'!R88,'D3_C Kosten_Finanz_Lstg'!S88,'D3_C Kosten_Finanz_Lstg'!T88)),'D3_C Kosten_Finanz_Lstg'!$H$76&amp;" "&amp;'D3_C Kosten_Finanz_Lstg'!$I$76&amp;"... "&amp;'D3_C Kosten_Finanz_Lstg'!I88&amp;" "&amp;'D3_C Kosten_Finanz_Lstg'!I89,""),"")</f>
        <v/>
      </c>
      <c r="C371" s="458"/>
      <c r="D371" s="458" t="str">
        <f>IFERROR(IF(AND(Projektgrundlagen!$I$24,OR('D3_C Kosten_Finanz_Lstg'!O88,'D3_C Kosten_Finanz_Lstg'!P88,'D3_C Kosten_Finanz_Lstg'!Q88,'D3_C Kosten_Finanz_Lstg'!R88,'D3_C Kosten_Finanz_Lstg'!S88,'D3_C Kosten_Finanz_Lstg'!T88)),"pauschal",""),"")</f>
        <v/>
      </c>
      <c r="E371" s="458"/>
      <c r="F371" s="458" t="str">
        <f>IFERROR(IF(AND(Projektgrundlagen!$I$24,OR('D3_C Kosten_Finanz_Lstg'!O88,'D3_C Kosten_Finanz_Lstg'!P88,'D3_C Kosten_Finanz_Lstg'!Q88,'D3_C Kosten_Finanz_Lstg'!R88,'D3_C Kosten_Finanz_Lstg'!S88,'D3_C Kosten_Finanz_Lstg'!T88)),'D3_C Kosten_Finanz_Lstg'!M88,""),"")</f>
        <v/>
      </c>
      <c r="H371">
        <v>88</v>
      </c>
    </row>
    <row r="372" spans="2:8">
      <c r="B372" t="str">
        <f>IFERROR(IF(AND(Projektgrundlagen!$I$24,OR('D3_C Kosten_Finanz_Lstg'!O89,'D3_C Kosten_Finanz_Lstg'!P89,'D3_C Kosten_Finanz_Lstg'!Q89,'D3_C Kosten_Finanz_Lstg'!R89,'D3_C Kosten_Finanz_Lstg'!S89,'D3_C Kosten_Finanz_Lstg'!T89)),'D3_C Kosten_Finanz_Lstg'!$H$76&amp;" "&amp;'D3_C Kosten_Finanz_Lstg'!$I$76&amp;"... "&amp;'D3_C Kosten_Finanz_Lstg'!I89&amp;" "&amp;'D3_C Kosten_Finanz_Lstg'!I90,""),"")</f>
        <v/>
      </c>
      <c r="C372" s="458"/>
      <c r="D372" s="458" t="str">
        <f>IFERROR(IF(AND(Projektgrundlagen!$I$24,OR('D3_C Kosten_Finanz_Lstg'!O89,'D3_C Kosten_Finanz_Lstg'!P89,'D3_C Kosten_Finanz_Lstg'!Q89,'D3_C Kosten_Finanz_Lstg'!R89,'D3_C Kosten_Finanz_Lstg'!S89,'D3_C Kosten_Finanz_Lstg'!T89)),"pauschal",""),"")</f>
        <v/>
      </c>
      <c r="E372" s="458"/>
      <c r="F372" s="458" t="str">
        <f>IFERROR(IF(AND(Projektgrundlagen!$I$24,OR('D3_C Kosten_Finanz_Lstg'!O89,'D3_C Kosten_Finanz_Lstg'!P89,'D3_C Kosten_Finanz_Lstg'!Q89,'D3_C Kosten_Finanz_Lstg'!R89,'D3_C Kosten_Finanz_Lstg'!S89,'D3_C Kosten_Finanz_Lstg'!T89)),'D3_C Kosten_Finanz_Lstg'!M89,""),"")</f>
        <v/>
      </c>
      <c r="H372">
        <v>89</v>
      </c>
    </row>
    <row r="373" spans="2:8">
      <c r="B373" t="str">
        <f>IFERROR(IF(AND(Projektgrundlagen!$I$24,OR('D3_C Kosten_Finanz_Lstg'!O90,'D3_C Kosten_Finanz_Lstg'!P90,'D3_C Kosten_Finanz_Lstg'!Q90,'D3_C Kosten_Finanz_Lstg'!R90,'D3_C Kosten_Finanz_Lstg'!S90,'D3_C Kosten_Finanz_Lstg'!T90)),'D3_C Kosten_Finanz_Lstg'!$H$90&amp;" "&amp;'D3_C Kosten_Finanz_Lstg'!$I$90&amp;"... "&amp;'D3_C Kosten_Finanz_Lstg'!I90&amp;" "&amp;'D3_C Kosten_Finanz_Lstg'!I91,""),"")</f>
        <v/>
      </c>
      <c r="C373" s="458"/>
      <c r="D373" s="458" t="str">
        <f>IFERROR(IF(AND(Projektgrundlagen!$I$24,OR('D3_C Kosten_Finanz_Lstg'!O90,'D3_C Kosten_Finanz_Lstg'!P90,'D3_C Kosten_Finanz_Lstg'!Q90,'D3_C Kosten_Finanz_Lstg'!R90,'D3_C Kosten_Finanz_Lstg'!S90,'D3_C Kosten_Finanz_Lstg'!T90)),"pauschal",""),"")</f>
        <v/>
      </c>
      <c r="E373" s="458"/>
      <c r="F373" s="458" t="str">
        <f>IFERROR(IF(AND(Projektgrundlagen!$I$24,OR('D3_C Kosten_Finanz_Lstg'!O90,'D3_C Kosten_Finanz_Lstg'!P90,'D3_C Kosten_Finanz_Lstg'!Q90,'D3_C Kosten_Finanz_Lstg'!R90,'D3_C Kosten_Finanz_Lstg'!S90,'D3_C Kosten_Finanz_Lstg'!T90)),'D3_C Kosten_Finanz_Lstg'!M90,""),"")</f>
        <v/>
      </c>
      <c r="H373">
        <v>90</v>
      </c>
    </row>
    <row r="374" spans="2:8">
      <c r="B374" t="str">
        <f>IFERROR(IF(AND(Projektgrundlagen!$I$24,OR('D3_C Kosten_Finanz_Lstg'!O91,'D3_C Kosten_Finanz_Lstg'!P91,'D3_C Kosten_Finanz_Lstg'!Q91,'D3_C Kosten_Finanz_Lstg'!R91,'D3_C Kosten_Finanz_Lstg'!S91,'D3_C Kosten_Finanz_Lstg'!T91)),'D3_C Kosten_Finanz_Lstg'!$H$90&amp;" "&amp;'D3_C Kosten_Finanz_Lstg'!$I$90&amp;"... "&amp;'D3_C Kosten_Finanz_Lstg'!I91&amp;" "&amp;'D3_C Kosten_Finanz_Lstg'!I92,""),"")</f>
        <v/>
      </c>
      <c r="C374" s="458"/>
      <c r="D374" s="458" t="str">
        <f>IFERROR(IF(AND(Projektgrundlagen!$I$24,OR('D3_C Kosten_Finanz_Lstg'!O91,'D3_C Kosten_Finanz_Lstg'!P91,'D3_C Kosten_Finanz_Lstg'!Q91,'D3_C Kosten_Finanz_Lstg'!R91,'D3_C Kosten_Finanz_Lstg'!S91,'D3_C Kosten_Finanz_Lstg'!T91)),"pauschal",""),"")</f>
        <v/>
      </c>
      <c r="E374" s="458"/>
      <c r="F374" s="458" t="str">
        <f>IFERROR(IF(AND(Projektgrundlagen!$I$24,OR('D3_C Kosten_Finanz_Lstg'!O91,'D3_C Kosten_Finanz_Lstg'!P91,'D3_C Kosten_Finanz_Lstg'!Q91,'D3_C Kosten_Finanz_Lstg'!R91,'D3_C Kosten_Finanz_Lstg'!S91,'D3_C Kosten_Finanz_Lstg'!T91)),'D3_C Kosten_Finanz_Lstg'!M91,""),"")</f>
        <v/>
      </c>
      <c r="H374">
        <v>91</v>
      </c>
    </row>
    <row r="375" spans="2:8">
      <c r="B375" t="str">
        <f>IFERROR(IF(AND(Projektgrundlagen!$I$24,OR('D3_C Kosten_Finanz_Lstg'!O92,'D3_C Kosten_Finanz_Lstg'!P92,'D3_C Kosten_Finanz_Lstg'!Q92,'D3_C Kosten_Finanz_Lstg'!R92,'D3_C Kosten_Finanz_Lstg'!S92,'D3_C Kosten_Finanz_Lstg'!T92)),'D3_C Kosten_Finanz_Lstg'!$H$90&amp;" "&amp;'D3_C Kosten_Finanz_Lstg'!$I$90&amp;"... "&amp;'D3_C Kosten_Finanz_Lstg'!I92&amp;" "&amp;'D3_C Kosten_Finanz_Lstg'!I93,""),"")</f>
        <v/>
      </c>
      <c r="C375" s="458"/>
      <c r="D375" s="458" t="str">
        <f>IFERROR(IF(AND(Projektgrundlagen!$I$24,OR('D3_C Kosten_Finanz_Lstg'!O92,'D3_C Kosten_Finanz_Lstg'!P92,'D3_C Kosten_Finanz_Lstg'!Q92,'D3_C Kosten_Finanz_Lstg'!R92,'D3_C Kosten_Finanz_Lstg'!S92,'D3_C Kosten_Finanz_Lstg'!T92)),"pauschal",""),"")</f>
        <v/>
      </c>
      <c r="E375" s="458"/>
      <c r="F375" s="458" t="str">
        <f>IFERROR(IF(AND(Projektgrundlagen!$I$24,OR('D3_C Kosten_Finanz_Lstg'!O92,'D3_C Kosten_Finanz_Lstg'!P92,'D3_C Kosten_Finanz_Lstg'!Q92,'D3_C Kosten_Finanz_Lstg'!R92,'D3_C Kosten_Finanz_Lstg'!S92,'D3_C Kosten_Finanz_Lstg'!T92)),'D3_C Kosten_Finanz_Lstg'!M92,""),"")</f>
        <v/>
      </c>
      <c r="H375">
        <v>92</v>
      </c>
    </row>
    <row r="376" spans="2:8">
      <c r="B376" t="str">
        <f>IFERROR(IF(AND(Projektgrundlagen!$I$24,OR('D3_C Kosten_Finanz_Lstg'!O93,'D3_C Kosten_Finanz_Lstg'!P93,'D3_C Kosten_Finanz_Lstg'!Q93,'D3_C Kosten_Finanz_Lstg'!R93,'D3_C Kosten_Finanz_Lstg'!S93,'D3_C Kosten_Finanz_Lstg'!T93)),'D3_C Kosten_Finanz_Lstg'!$H$90&amp;" "&amp;'D3_C Kosten_Finanz_Lstg'!$I$90&amp;"... "&amp;'D3_C Kosten_Finanz_Lstg'!I93&amp;" "&amp;'D3_C Kosten_Finanz_Lstg'!I94,""),"")</f>
        <v/>
      </c>
      <c r="C376" s="458"/>
      <c r="D376" s="458" t="str">
        <f>IFERROR(IF(AND(Projektgrundlagen!$I$24,OR('D3_C Kosten_Finanz_Lstg'!O93,'D3_C Kosten_Finanz_Lstg'!P93,'D3_C Kosten_Finanz_Lstg'!Q93,'D3_C Kosten_Finanz_Lstg'!R93,'D3_C Kosten_Finanz_Lstg'!S93,'D3_C Kosten_Finanz_Lstg'!T93)),"pauschal",""),"")</f>
        <v/>
      </c>
      <c r="E376" s="458"/>
      <c r="F376" s="458" t="str">
        <f>IFERROR(IF(AND(Projektgrundlagen!$I$24,OR('D3_C Kosten_Finanz_Lstg'!O93,'D3_C Kosten_Finanz_Lstg'!P93,'D3_C Kosten_Finanz_Lstg'!Q93,'D3_C Kosten_Finanz_Lstg'!R93,'D3_C Kosten_Finanz_Lstg'!S93,'D3_C Kosten_Finanz_Lstg'!T93)),'D3_C Kosten_Finanz_Lstg'!M93,""),"")</f>
        <v/>
      </c>
      <c r="H376">
        <v>93</v>
      </c>
    </row>
    <row r="377" spans="2:8">
      <c r="B377" t="str">
        <f>IFERROR(IF(AND(Projektgrundlagen!$I$24,OR('D3_C Kosten_Finanz_Lstg'!O94,'D3_C Kosten_Finanz_Lstg'!P94,'D3_C Kosten_Finanz_Lstg'!Q94,'D3_C Kosten_Finanz_Lstg'!R94,'D3_C Kosten_Finanz_Lstg'!S94,'D3_C Kosten_Finanz_Lstg'!T94)),'D3_C Kosten_Finanz_Lstg'!$H$90&amp;" "&amp;'D3_C Kosten_Finanz_Lstg'!$I$90&amp;"... "&amp;'D3_C Kosten_Finanz_Lstg'!I94&amp;" "&amp;'D3_C Kosten_Finanz_Lstg'!I95,""),"")</f>
        <v/>
      </c>
      <c r="C377" s="458"/>
      <c r="D377" s="458" t="str">
        <f>IFERROR(IF(AND(Projektgrundlagen!$I$24,OR('D3_C Kosten_Finanz_Lstg'!O94,'D3_C Kosten_Finanz_Lstg'!P94,'D3_C Kosten_Finanz_Lstg'!Q94,'D3_C Kosten_Finanz_Lstg'!R94,'D3_C Kosten_Finanz_Lstg'!S94,'D3_C Kosten_Finanz_Lstg'!T94)),"pauschal",""),"")</f>
        <v/>
      </c>
      <c r="E377" s="458"/>
      <c r="F377" s="458" t="str">
        <f>IFERROR(IF(AND(Projektgrundlagen!$I$24,OR('D3_C Kosten_Finanz_Lstg'!O94,'D3_C Kosten_Finanz_Lstg'!P94,'D3_C Kosten_Finanz_Lstg'!Q94,'D3_C Kosten_Finanz_Lstg'!R94,'D3_C Kosten_Finanz_Lstg'!S94,'D3_C Kosten_Finanz_Lstg'!T94)),'D3_C Kosten_Finanz_Lstg'!M94,""),"")</f>
        <v/>
      </c>
      <c r="H377">
        <v>94</v>
      </c>
    </row>
    <row r="378" spans="2:8">
      <c r="B378" t="str">
        <f>IFERROR(IF(AND(Projektgrundlagen!$I$24,OR('D3_C Kosten_Finanz_Lstg'!O95,'D3_C Kosten_Finanz_Lstg'!P95,'D3_C Kosten_Finanz_Lstg'!Q95,'D3_C Kosten_Finanz_Lstg'!R95,'D3_C Kosten_Finanz_Lstg'!S95,'D3_C Kosten_Finanz_Lstg'!T95)),'D3_C Kosten_Finanz_Lstg'!$H$90&amp;" "&amp;'D3_C Kosten_Finanz_Lstg'!$I$90&amp;"... "&amp;'D3_C Kosten_Finanz_Lstg'!I95&amp;" "&amp;'D3_C Kosten_Finanz_Lstg'!I96,""),"")</f>
        <v/>
      </c>
      <c r="C378" s="458"/>
      <c r="D378" s="458" t="str">
        <f>IFERROR(IF(AND(Projektgrundlagen!$I$24,OR('D3_C Kosten_Finanz_Lstg'!O95,'D3_C Kosten_Finanz_Lstg'!P95,'D3_C Kosten_Finanz_Lstg'!Q95,'D3_C Kosten_Finanz_Lstg'!R95,'D3_C Kosten_Finanz_Lstg'!S95,'D3_C Kosten_Finanz_Lstg'!T95)),"pauschal",""),"")</f>
        <v/>
      </c>
      <c r="E378" s="458"/>
      <c r="F378" s="458" t="str">
        <f>IFERROR(IF(AND(Projektgrundlagen!$I$24,OR('D3_C Kosten_Finanz_Lstg'!O95,'D3_C Kosten_Finanz_Lstg'!P95,'D3_C Kosten_Finanz_Lstg'!Q95,'D3_C Kosten_Finanz_Lstg'!R95,'D3_C Kosten_Finanz_Lstg'!S95,'D3_C Kosten_Finanz_Lstg'!T95)),'D3_C Kosten_Finanz_Lstg'!M95,""),"")</f>
        <v/>
      </c>
      <c r="H378">
        <v>95</v>
      </c>
    </row>
    <row r="379" spans="2:8">
      <c r="B379" t="str">
        <f>IFERROR(IF(AND(Projektgrundlagen!$I$24,OR('D3_C Kosten_Finanz_Lstg'!O96,'D3_C Kosten_Finanz_Lstg'!P96,'D3_C Kosten_Finanz_Lstg'!Q96,'D3_C Kosten_Finanz_Lstg'!R96,'D3_C Kosten_Finanz_Lstg'!S96,'D3_C Kosten_Finanz_Lstg'!T96)),'D3_C Kosten_Finanz_Lstg'!$H$90&amp;" "&amp;'D3_C Kosten_Finanz_Lstg'!$I$90&amp;"... "&amp;'D3_C Kosten_Finanz_Lstg'!I96&amp;" "&amp;'D3_C Kosten_Finanz_Lstg'!I97,""),"")</f>
        <v/>
      </c>
      <c r="C379" s="458"/>
      <c r="D379" s="458" t="str">
        <f>IFERROR(IF(AND(Projektgrundlagen!$I$24,OR('D3_C Kosten_Finanz_Lstg'!O96,'D3_C Kosten_Finanz_Lstg'!P96,'D3_C Kosten_Finanz_Lstg'!Q96,'D3_C Kosten_Finanz_Lstg'!R96,'D3_C Kosten_Finanz_Lstg'!S96,'D3_C Kosten_Finanz_Lstg'!T96)),"pauschal",""),"")</f>
        <v/>
      </c>
      <c r="E379" s="458"/>
      <c r="F379" s="458" t="str">
        <f>IFERROR(IF(AND(Projektgrundlagen!$I$24,OR('D3_C Kosten_Finanz_Lstg'!O96,'D3_C Kosten_Finanz_Lstg'!P96,'D3_C Kosten_Finanz_Lstg'!Q96,'D3_C Kosten_Finanz_Lstg'!R96,'D3_C Kosten_Finanz_Lstg'!S96,'D3_C Kosten_Finanz_Lstg'!T96)),'D3_C Kosten_Finanz_Lstg'!M96,""),"")</f>
        <v/>
      </c>
      <c r="H379">
        <v>96</v>
      </c>
    </row>
    <row r="380" spans="2:8">
      <c r="B380" t="str">
        <f>IFERROR(IF(AND(Projektgrundlagen!$I$24,OR('D3_C Kosten_Finanz_Lstg'!O97,'D3_C Kosten_Finanz_Lstg'!P97,'D3_C Kosten_Finanz_Lstg'!Q97,'D3_C Kosten_Finanz_Lstg'!R97,'D3_C Kosten_Finanz_Lstg'!S97,'D3_C Kosten_Finanz_Lstg'!T97)),'D3_C Kosten_Finanz_Lstg'!$H$90&amp;" "&amp;'D3_C Kosten_Finanz_Lstg'!$I$90&amp;"... "&amp;'D3_C Kosten_Finanz_Lstg'!I97&amp;" "&amp;'D3_C Kosten_Finanz_Lstg'!I98,""),"")</f>
        <v/>
      </c>
      <c r="C380" s="458"/>
      <c r="D380" s="458" t="str">
        <f>IFERROR(IF(AND(Projektgrundlagen!$I$24,OR('D3_C Kosten_Finanz_Lstg'!O97,'D3_C Kosten_Finanz_Lstg'!P97,'D3_C Kosten_Finanz_Lstg'!Q97,'D3_C Kosten_Finanz_Lstg'!R97,'D3_C Kosten_Finanz_Lstg'!S97,'D3_C Kosten_Finanz_Lstg'!T97)),"pauschal",""),"")</f>
        <v/>
      </c>
      <c r="E380" s="458"/>
      <c r="F380" s="458" t="str">
        <f>IFERROR(IF(AND(Projektgrundlagen!$I$24,OR('D3_C Kosten_Finanz_Lstg'!O97,'D3_C Kosten_Finanz_Lstg'!P97,'D3_C Kosten_Finanz_Lstg'!Q97,'D3_C Kosten_Finanz_Lstg'!R97,'D3_C Kosten_Finanz_Lstg'!S97,'D3_C Kosten_Finanz_Lstg'!T97)),'D3_C Kosten_Finanz_Lstg'!M97,""),"")</f>
        <v/>
      </c>
      <c r="H380">
        <v>97</v>
      </c>
    </row>
    <row r="381" spans="2:8">
      <c r="B381" t="str">
        <f>IFERROR(IF(AND(Projektgrundlagen!$I$24,OR('D3_C Kosten_Finanz_Lstg'!O98,'D3_C Kosten_Finanz_Lstg'!P98,'D3_C Kosten_Finanz_Lstg'!Q98,'D3_C Kosten_Finanz_Lstg'!R98,'D3_C Kosten_Finanz_Lstg'!S98,'D3_C Kosten_Finanz_Lstg'!T98)),'D3_C Kosten_Finanz_Lstg'!$H$90&amp;" "&amp;'D3_C Kosten_Finanz_Lstg'!$I$90&amp;"... "&amp;'D3_C Kosten_Finanz_Lstg'!I98&amp;" "&amp;'D3_C Kosten_Finanz_Lstg'!I99,""),"")</f>
        <v/>
      </c>
      <c r="C381" s="458"/>
      <c r="D381" s="458" t="str">
        <f>IFERROR(IF(AND(Projektgrundlagen!$I$24,OR('D3_C Kosten_Finanz_Lstg'!O98,'D3_C Kosten_Finanz_Lstg'!P98,'D3_C Kosten_Finanz_Lstg'!Q98,'D3_C Kosten_Finanz_Lstg'!R98,'D3_C Kosten_Finanz_Lstg'!S98,'D3_C Kosten_Finanz_Lstg'!T98)),"pauschal",""),"")</f>
        <v/>
      </c>
      <c r="E381" s="458"/>
      <c r="F381" s="458" t="str">
        <f>IFERROR(IF(AND(Projektgrundlagen!$I$24,OR('D3_C Kosten_Finanz_Lstg'!O98,'D3_C Kosten_Finanz_Lstg'!P98,'D3_C Kosten_Finanz_Lstg'!Q98,'D3_C Kosten_Finanz_Lstg'!R98,'D3_C Kosten_Finanz_Lstg'!S98,'D3_C Kosten_Finanz_Lstg'!T98)),'D3_C Kosten_Finanz_Lstg'!M98,""),"")</f>
        <v/>
      </c>
      <c r="H381">
        <v>98</v>
      </c>
    </row>
    <row r="382" spans="2:8">
      <c r="B382" t="str">
        <f>IFERROR(IF(AND(Projektgrundlagen!$I$24,OR('D3_C Kosten_Finanz_Lstg'!O99,'D3_C Kosten_Finanz_Lstg'!P99,'D3_C Kosten_Finanz_Lstg'!Q99,'D3_C Kosten_Finanz_Lstg'!R99,'D3_C Kosten_Finanz_Lstg'!S99,'D3_C Kosten_Finanz_Lstg'!T99)),'D3_C Kosten_Finanz_Lstg'!$H$90&amp;" "&amp;'D3_C Kosten_Finanz_Lstg'!$I$90&amp;"... "&amp;'D3_C Kosten_Finanz_Lstg'!I99&amp;" "&amp;'D3_C Kosten_Finanz_Lstg'!I100,""),"")</f>
        <v/>
      </c>
      <c r="C382" s="458"/>
      <c r="D382" s="458" t="str">
        <f>IFERROR(IF(AND(Projektgrundlagen!$I$24,OR('D3_C Kosten_Finanz_Lstg'!O99,'D3_C Kosten_Finanz_Lstg'!P99,'D3_C Kosten_Finanz_Lstg'!Q99,'D3_C Kosten_Finanz_Lstg'!R99,'D3_C Kosten_Finanz_Lstg'!S99,'D3_C Kosten_Finanz_Lstg'!T99)),"pauschal",""),"")</f>
        <v/>
      </c>
      <c r="E382" s="458"/>
      <c r="F382" s="458" t="str">
        <f>IFERROR(IF(AND(Projektgrundlagen!$I$24,OR('D3_C Kosten_Finanz_Lstg'!O99,'D3_C Kosten_Finanz_Lstg'!P99,'D3_C Kosten_Finanz_Lstg'!Q99,'D3_C Kosten_Finanz_Lstg'!R99,'D3_C Kosten_Finanz_Lstg'!S99,'D3_C Kosten_Finanz_Lstg'!T99)),'D3_C Kosten_Finanz_Lstg'!M99,""),"")</f>
        <v/>
      </c>
      <c r="H382">
        <v>99</v>
      </c>
    </row>
    <row r="383" spans="2:8">
      <c r="B383" t="str">
        <f>IFERROR(IF(AND(Projektgrundlagen!$I$24,OR('D3_C Kosten_Finanz_Lstg'!O100,'D3_C Kosten_Finanz_Lstg'!P100,'D3_C Kosten_Finanz_Lstg'!Q100,'D3_C Kosten_Finanz_Lstg'!R100,'D3_C Kosten_Finanz_Lstg'!S100,'D3_C Kosten_Finanz_Lstg'!T100)),'D3_C Kosten_Finanz_Lstg'!$H$90&amp;" "&amp;'D3_C Kosten_Finanz_Lstg'!$I$90&amp;"... "&amp;'D3_C Kosten_Finanz_Lstg'!I100&amp;" "&amp;'D3_C Kosten_Finanz_Lstg'!I101,""),"")</f>
        <v xml:space="preserve">4 Prüfen der Rechnungen der ausführenden Unternehmen, soweit die Leistungen nicht ... Prüfen von Rechnungen sonst. Ausführender Firmen, die nicht von FBT betreut werden. </v>
      </c>
      <c r="C383" s="458"/>
      <c r="D383" s="458" t="str">
        <f>IFERROR(IF(AND(Projektgrundlagen!$I$24,OR('D3_C Kosten_Finanz_Lstg'!O100,'D3_C Kosten_Finanz_Lstg'!P100,'D3_C Kosten_Finanz_Lstg'!Q100,'D3_C Kosten_Finanz_Lstg'!R100,'D3_C Kosten_Finanz_Lstg'!S100,'D3_C Kosten_Finanz_Lstg'!T100)),"pauschal",""),"")</f>
        <v>pauschal</v>
      </c>
      <c r="E383" s="458"/>
      <c r="F383" s="458">
        <f>IFERROR(IF(AND(Projektgrundlagen!$I$24,OR('D3_C Kosten_Finanz_Lstg'!O100,'D3_C Kosten_Finanz_Lstg'!P100,'D3_C Kosten_Finanz_Lstg'!Q100,'D3_C Kosten_Finanz_Lstg'!R100,'D3_C Kosten_Finanz_Lstg'!S100,'D3_C Kosten_Finanz_Lstg'!T100)),'D3_C Kosten_Finanz_Lstg'!M100,""),"")</f>
        <v>0</v>
      </c>
      <c r="H383">
        <v>100</v>
      </c>
    </row>
    <row r="384" spans="2:8">
      <c r="B384" t="str">
        <f>IFERROR(IF(AND(Projektgrundlagen!$I$24,OR('D3_C Kosten_Finanz_Lstg'!O101,'D3_C Kosten_Finanz_Lstg'!P101,'D3_C Kosten_Finanz_Lstg'!Q101,'D3_C Kosten_Finanz_Lstg'!R101,'D3_C Kosten_Finanz_Lstg'!S101,'D3_C Kosten_Finanz_Lstg'!T101)),'D3_C Kosten_Finanz_Lstg'!$H$90&amp;" "&amp;'D3_C Kosten_Finanz_Lstg'!$I$90&amp;"... "&amp;'D3_C Kosten_Finanz_Lstg'!I101&amp;" "&amp;'D3_C Kosten_Finanz_Lstg'!I102,""),"")</f>
        <v/>
      </c>
      <c r="C384" s="458"/>
      <c r="D384" s="458" t="str">
        <f>IFERROR(IF(AND(Projektgrundlagen!$I$24,OR('D3_C Kosten_Finanz_Lstg'!O101,'D3_C Kosten_Finanz_Lstg'!P101,'D3_C Kosten_Finanz_Lstg'!Q101,'D3_C Kosten_Finanz_Lstg'!R101,'D3_C Kosten_Finanz_Lstg'!S101,'D3_C Kosten_Finanz_Lstg'!T101)),"pauschal",""),"")</f>
        <v/>
      </c>
      <c r="E384" s="458"/>
      <c r="F384" s="458" t="str">
        <f>IFERROR(IF(AND(Projektgrundlagen!$I$24,OR('D3_C Kosten_Finanz_Lstg'!O101,'D3_C Kosten_Finanz_Lstg'!P101,'D3_C Kosten_Finanz_Lstg'!Q101,'D3_C Kosten_Finanz_Lstg'!R101,'D3_C Kosten_Finanz_Lstg'!S101,'D3_C Kosten_Finanz_Lstg'!T101)),'D3_C Kosten_Finanz_Lstg'!M101,""),"")</f>
        <v/>
      </c>
      <c r="H384">
        <v>101</v>
      </c>
    </row>
    <row r="385" spans="2:8">
      <c r="B385" t="str">
        <f>IFERROR(IF(AND(Projektgrundlagen!$I$24,OR('D3_C Kosten_Finanz_Lstg'!O102,'D3_C Kosten_Finanz_Lstg'!P102,'D3_C Kosten_Finanz_Lstg'!Q102,'D3_C Kosten_Finanz_Lstg'!R102,'D3_C Kosten_Finanz_Lstg'!S102,'D3_C Kosten_Finanz_Lstg'!T102)),'D3_C Kosten_Finanz_Lstg'!$H$90&amp;" "&amp;'D3_C Kosten_Finanz_Lstg'!$I$90&amp;"... "&amp;'D3_C Kosten_Finanz_Lstg'!I102&amp;" "&amp;'D3_C Kosten_Finanz_Lstg'!I103,""),"")</f>
        <v/>
      </c>
      <c r="C385" s="458"/>
      <c r="D385" s="458" t="str">
        <f>IFERROR(IF(AND(Projektgrundlagen!$I$24,OR('D3_C Kosten_Finanz_Lstg'!O102,'D3_C Kosten_Finanz_Lstg'!P102,'D3_C Kosten_Finanz_Lstg'!Q102,'D3_C Kosten_Finanz_Lstg'!R102,'D3_C Kosten_Finanz_Lstg'!S102,'D3_C Kosten_Finanz_Lstg'!T102)),"pauschal",""),"")</f>
        <v/>
      </c>
      <c r="E385" s="458"/>
      <c r="F385" s="458" t="str">
        <f>IFERROR(IF(AND(Projektgrundlagen!$I$24,OR('D3_C Kosten_Finanz_Lstg'!O102,'D3_C Kosten_Finanz_Lstg'!P102,'D3_C Kosten_Finanz_Lstg'!Q102,'D3_C Kosten_Finanz_Lstg'!R102,'D3_C Kosten_Finanz_Lstg'!S102,'D3_C Kosten_Finanz_Lstg'!T102)),'D3_C Kosten_Finanz_Lstg'!M102,""),"")</f>
        <v/>
      </c>
      <c r="H385">
        <v>102</v>
      </c>
    </row>
    <row r="386" spans="2:8">
      <c r="B386" t="str">
        <f>IFERROR(IF(AND(Projektgrundlagen!$I$24,OR('D3_C Kosten_Finanz_Lstg'!O103,'D3_C Kosten_Finanz_Lstg'!P103,'D3_C Kosten_Finanz_Lstg'!Q103,'D3_C Kosten_Finanz_Lstg'!R103,'D3_C Kosten_Finanz_Lstg'!S103,'D3_C Kosten_Finanz_Lstg'!T103)),'D3_C Kosten_Finanz_Lstg'!$H$90&amp;" "&amp;'D3_C Kosten_Finanz_Lstg'!$I$90&amp;"... "&amp;'D3_C Kosten_Finanz_Lstg'!I103&amp;" "&amp;'D3_C Kosten_Finanz_Lstg'!I104,""),"")</f>
        <v/>
      </c>
      <c r="C386" s="458"/>
      <c r="D386" s="458" t="str">
        <f>IFERROR(IF(AND(Projektgrundlagen!$I$24,OR('D3_C Kosten_Finanz_Lstg'!O103,'D3_C Kosten_Finanz_Lstg'!P103,'D3_C Kosten_Finanz_Lstg'!Q103,'D3_C Kosten_Finanz_Lstg'!R103,'D3_C Kosten_Finanz_Lstg'!S103,'D3_C Kosten_Finanz_Lstg'!T103)),"pauschal",""),"")</f>
        <v/>
      </c>
      <c r="E386" s="458"/>
      <c r="F386" s="458" t="str">
        <f>IFERROR(IF(AND(Projektgrundlagen!$I$24,OR('D3_C Kosten_Finanz_Lstg'!O103,'D3_C Kosten_Finanz_Lstg'!P103,'D3_C Kosten_Finanz_Lstg'!Q103,'D3_C Kosten_Finanz_Lstg'!R103,'D3_C Kosten_Finanz_Lstg'!S103,'D3_C Kosten_Finanz_Lstg'!T103)),'D3_C Kosten_Finanz_Lstg'!M103,""),"")</f>
        <v/>
      </c>
      <c r="H386">
        <v>103</v>
      </c>
    </row>
    <row r="387" spans="2:8">
      <c r="B387" t="str">
        <f>IFERROR(IF(AND(Projektgrundlagen!$I$24,OR('D3_C Kosten_Finanz_Lstg'!O104,'D3_C Kosten_Finanz_Lstg'!P104,'D3_C Kosten_Finanz_Lstg'!Q104,'D3_C Kosten_Finanz_Lstg'!R104,'D3_C Kosten_Finanz_Lstg'!S104,'D3_C Kosten_Finanz_Lstg'!T104)),'D3_C Kosten_Finanz_Lstg'!$H$104&amp;" "&amp;'D3_C Kosten_Finanz_Lstg'!$I$104&amp;"... "&amp;'D3_C Kosten_Finanz_Lstg'!I104&amp;" "&amp;'D3_C Kosten_Finanz_Lstg'!I105,""),"")</f>
        <v/>
      </c>
      <c r="C387" s="458"/>
      <c r="D387" s="458" t="str">
        <f>IFERROR(IF(AND(Projektgrundlagen!$I$24,OR('D3_C Kosten_Finanz_Lstg'!O104,'D3_C Kosten_Finanz_Lstg'!P104,'D3_C Kosten_Finanz_Lstg'!Q104,'D3_C Kosten_Finanz_Lstg'!R104,'D3_C Kosten_Finanz_Lstg'!S104,'D3_C Kosten_Finanz_Lstg'!T104)),"pauschal",""),"")</f>
        <v/>
      </c>
      <c r="E387" s="458"/>
      <c r="F387" s="458" t="str">
        <f>IFERROR(IF(AND(Projektgrundlagen!$I$24,OR('D3_C Kosten_Finanz_Lstg'!O104,'D3_C Kosten_Finanz_Lstg'!P104,'D3_C Kosten_Finanz_Lstg'!Q104,'D3_C Kosten_Finanz_Lstg'!R104,'D3_C Kosten_Finanz_Lstg'!S104,'D3_C Kosten_Finanz_Lstg'!T104)),'D3_C Kosten_Finanz_Lstg'!M104,""),"")</f>
        <v/>
      </c>
      <c r="H387">
        <v>104</v>
      </c>
    </row>
    <row r="388" spans="2:8">
      <c r="B388" t="str">
        <f>IFERROR(IF(AND(Projektgrundlagen!$I$24,OR('D3_C Kosten_Finanz_Lstg'!O105,'D3_C Kosten_Finanz_Lstg'!P105,'D3_C Kosten_Finanz_Lstg'!Q105,'D3_C Kosten_Finanz_Lstg'!R105,'D3_C Kosten_Finanz_Lstg'!S105,'D3_C Kosten_Finanz_Lstg'!T105)),'D3_C Kosten_Finanz_Lstg'!$H$104&amp;" "&amp;'D3_C Kosten_Finanz_Lstg'!$I$104&amp;"... "&amp;'D3_C Kosten_Finanz_Lstg'!I105&amp;" "&amp;'D3_C Kosten_Finanz_Lstg'!I106,""),"")</f>
        <v/>
      </c>
      <c r="C388" s="458"/>
      <c r="D388" s="458" t="str">
        <f>IFERROR(IF(AND(Projektgrundlagen!$I$24,OR('D3_C Kosten_Finanz_Lstg'!O105,'D3_C Kosten_Finanz_Lstg'!P105,'D3_C Kosten_Finanz_Lstg'!Q105,'D3_C Kosten_Finanz_Lstg'!R105,'D3_C Kosten_Finanz_Lstg'!S105,'D3_C Kosten_Finanz_Lstg'!T105)),"pauschal",""),"")</f>
        <v/>
      </c>
      <c r="E388" s="458"/>
      <c r="F388" s="458" t="str">
        <f>IFERROR(IF(AND(Projektgrundlagen!$I$24,OR('D3_C Kosten_Finanz_Lstg'!O105,'D3_C Kosten_Finanz_Lstg'!P105,'D3_C Kosten_Finanz_Lstg'!Q105,'D3_C Kosten_Finanz_Lstg'!R105,'D3_C Kosten_Finanz_Lstg'!S105,'D3_C Kosten_Finanz_Lstg'!T105)),'D3_C Kosten_Finanz_Lstg'!M105,""),"")</f>
        <v/>
      </c>
      <c r="H388">
        <v>105</v>
      </c>
    </row>
    <row r="389" spans="2:8">
      <c r="B389" t="str">
        <f>IFERROR(IF(AND(Projektgrundlagen!$I$24,OR('D3_C Kosten_Finanz_Lstg'!O106,'D3_C Kosten_Finanz_Lstg'!P106,'D3_C Kosten_Finanz_Lstg'!Q106,'D3_C Kosten_Finanz_Lstg'!R106,'D3_C Kosten_Finanz_Lstg'!S106,'D3_C Kosten_Finanz_Lstg'!T106)),'D3_C Kosten_Finanz_Lstg'!$H$104&amp;" "&amp;'D3_C Kosten_Finanz_Lstg'!$I$104&amp;"... "&amp;'D3_C Kosten_Finanz_Lstg'!I106&amp;" "&amp;'D3_C Kosten_Finanz_Lstg'!I107,""),"")</f>
        <v/>
      </c>
      <c r="C389" s="458"/>
      <c r="D389" s="458" t="str">
        <f>IFERROR(IF(AND(Projektgrundlagen!$I$24,OR('D3_C Kosten_Finanz_Lstg'!O106,'D3_C Kosten_Finanz_Lstg'!P106,'D3_C Kosten_Finanz_Lstg'!Q106,'D3_C Kosten_Finanz_Lstg'!R106,'D3_C Kosten_Finanz_Lstg'!S106,'D3_C Kosten_Finanz_Lstg'!T106)),"pauschal",""),"")</f>
        <v/>
      </c>
      <c r="E389" s="458"/>
      <c r="F389" s="458" t="str">
        <f>IFERROR(IF(AND(Projektgrundlagen!$I$24,OR('D3_C Kosten_Finanz_Lstg'!O106,'D3_C Kosten_Finanz_Lstg'!P106,'D3_C Kosten_Finanz_Lstg'!Q106,'D3_C Kosten_Finanz_Lstg'!R106,'D3_C Kosten_Finanz_Lstg'!S106,'D3_C Kosten_Finanz_Lstg'!T106)),'D3_C Kosten_Finanz_Lstg'!M106,""),"")</f>
        <v/>
      </c>
      <c r="H389">
        <v>106</v>
      </c>
    </row>
    <row r="390" spans="2:8">
      <c r="B390" t="str">
        <f>IFERROR(IF(AND(Projektgrundlagen!$I$24,OR('D3_C Kosten_Finanz_Lstg'!O107,'D3_C Kosten_Finanz_Lstg'!P107,'D3_C Kosten_Finanz_Lstg'!Q107,'D3_C Kosten_Finanz_Lstg'!R107,'D3_C Kosten_Finanz_Lstg'!S107,'D3_C Kosten_Finanz_Lstg'!T107)),'D3_C Kosten_Finanz_Lstg'!$H$104&amp;" "&amp;'D3_C Kosten_Finanz_Lstg'!$I$104&amp;"... "&amp;'D3_C Kosten_Finanz_Lstg'!I107&amp;" "&amp;'D3_C Kosten_Finanz_Lstg'!I108,""),"")</f>
        <v/>
      </c>
      <c r="C390" s="458"/>
      <c r="D390" s="458" t="str">
        <f>IFERROR(IF(AND(Projektgrundlagen!$I$24,OR('D3_C Kosten_Finanz_Lstg'!O107,'D3_C Kosten_Finanz_Lstg'!P107,'D3_C Kosten_Finanz_Lstg'!Q107,'D3_C Kosten_Finanz_Lstg'!R107,'D3_C Kosten_Finanz_Lstg'!S107,'D3_C Kosten_Finanz_Lstg'!T107)),"pauschal",""),"")</f>
        <v/>
      </c>
      <c r="E390" s="458"/>
      <c r="F390" s="458" t="str">
        <f>IFERROR(IF(AND(Projektgrundlagen!$I$24,OR('D3_C Kosten_Finanz_Lstg'!O107,'D3_C Kosten_Finanz_Lstg'!P107,'D3_C Kosten_Finanz_Lstg'!Q107,'D3_C Kosten_Finanz_Lstg'!R107,'D3_C Kosten_Finanz_Lstg'!S107,'D3_C Kosten_Finanz_Lstg'!T107)),'D3_C Kosten_Finanz_Lstg'!M107,""),"")</f>
        <v/>
      </c>
      <c r="H390">
        <v>107</v>
      </c>
    </row>
    <row r="391" spans="2:8">
      <c r="B391" t="str">
        <f>IFERROR(IF(AND(Projektgrundlagen!$I$24,OR('D3_C Kosten_Finanz_Lstg'!O108,'D3_C Kosten_Finanz_Lstg'!P108,'D3_C Kosten_Finanz_Lstg'!Q108,'D3_C Kosten_Finanz_Lstg'!R108,'D3_C Kosten_Finanz_Lstg'!S108,'D3_C Kosten_Finanz_Lstg'!T108)),'D3_C Kosten_Finanz_Lstg'!$H$104&amp;" "&amp;'D3_C Kosten_Finanz_Lstg'!$I$104&amp;"... "&amp;'D3_C Kosten_Finanz_Lstg'!I108&amp;" "&amp;'D3_C Kosten_Finanz_Lstg'!I109,""),"")</f>
        <v/>
      </c>
      <c r="C391" s="458"/>
      <c r="D391" s="458" t="str">
        <f>IFERROR(IF(AND(Projektgrundlagen!$I$24,OR('D3_C Kosten_Finanz_Lstg'!O108,'D3_C Kosten_Finanz_Lstg'!P108,'D3_C Kosten_Finanz_Lstg'!Q108,'D3_C Kosten_Finanz_Lstg'!R108,'D3_C Kosten_Finanz_Lstg'!S108,'D3_C Kosten_Finanz_Lstg'!T108)),"pauschal",""),"")</f>
        <v/>
      </c>
      <c r="E391" s="458"/>
      <c r="F391" s="458" t="str">
        <f>IFERROR(IF(AND(Projektgrundlagen!$I$24,OR('D3_C Kosten_Finanz_Lstg'!O108,'D3_C Kosten_Finanz_Lstg'!P108,'D3_C Kosten_Finanz_Lstg'!Q108,'D3_C Kosten_Finanz_Lstg'!R108,'D3_C Kosten_Finanz_Lstg'!S108,'D3_C Kosten_Finanz_Lstg'!T108)),'D3_C Kosten_Finanz_Lstg'!M108,""),"")</f>
        <v/>
      </c>
      <c r="H391">
        <v>108</v>
      </c>
    </row>
    <row r="392" spans="2:8">
      <c r="B392" t="str">
        <f>IFERROR(IF(AND(Projektgrundlagen!$I$24,OR('D3_C Kosten_Finanz_Lstg'!O109,'D3_C Kosten_Finanz_Lstg'!P109,'D3_C Kosten_Finanz_Lstg'!Q109,'D3_C Kosten_Finanz_Lstg'!R109,'D3_C Kosten_Finanz_Lstg'!S109,'D3_C Kosten_Finanz_Lstg'!T109)),'D3_C Kosten_Finanz_Lstg'!$H$104&amp;" "&amp;'D3_C Kosten_Finanz_Lstg'!$I$104&amp;"... "&amp;'D3_C Kosten_Finanz_Lstg'!I109&amp;" "&amp;'D3_C Kosten_Finanz_Lstg'!I110,""),"")</f>
        <v/>
      </c>
      <c r="C392" s="458"/>
      <c r="D392" s="458" t="str">
        <f>IFERROR(IF(AND(Projektgrundlagen!$I$24,OR('D3_C Kosten_Finanz_Lstg'!O109,'D3_C Kosten_Finanz_Lstg'!P109,'D3_C Kosten_Finanz_Lstg'!Q109,'D3_C Kosten_Finanz_Lstg'!R109,'D3_C Kosten_Finanz_Lstg'!S109,'D3_C Kosten_Finanz_Lstg'!T109)),"pauschal",""),"")</f>
        <v/>
      </c>
      <c r="E392" s="458"/>
      <c r="F392" s="458" t="str">
        <f>IFERROR(IF(AND(Projektgrundlagen!$I$24,OR('D3_C Kosten_Finanz_Lstg'!O109,'D3_C Kosten_Finanz_Lstg'!P109,'D3_C Kosten_Finanz_Lstg'!Q109,'D3_C Kosten_Finanz_Lstg'!R109,'D3_C Kosten_Finanz_Lstg'!S109,'D3_C Kosten_Finanz_Lstg'!T109)),'D3_C Kosten_Finanz_Lstg'!M109,""),"")</f>
        <v/>
      </c>
      <c r="H392">
        <v>109</v>
      </c>
    </row>
    <row r="393" spans="2:8">
      <c r="B393" t="str">
        <f>IFERROR(IF(AND(Projektgrundlagen!$I$24,OR('D3_C Kosten_Finanz_Lstg'!O110,'D3_C Kosten_Finanz_Lstg'!P110,'D3_C Kosten_Finanz_Lstg'!Q110,'D3_C Kosten_Finanz_Lstg'!R110,'D3_C Kosten_Finanz_Lstg'!S110,'D3_C Kosten_Finanz_Lstg'!T110)),'D3_C Kosten_Finanz_Lstg'!$H$104&amp;" "&amp;'D3_C Kosten_Finanz_Lstg'!$I$104&amp;"... "&amp;'D3_C Kosten_Finanz_Lstg'!I110&amp;" "&amp;'D3_C Kosten_Finanz_Lstg'!I111,""),"")</f>
        <v/>
      </c>
      <c r="C393" s="458"/>
      <c r="D393" s="458" t="str">
        <f>IFERROR(IF(AND(Projektgrundlagen!$I$24,OR('D3_C Kosten_Finanz_Lstg'!O110,'D3_C Kosten_Finanz_Lstg'!P110,'D3_C Kosten_Finanz_Lstg'!Q110,'D3_C Kosten_Finanz_Lstg'!R110,'D3_C Kosten_Finanz_Lstg'!S110,'D3_C Kosten_Finanz_Lstg'!T110)),"pauschal",""),"")</f>
        <v/>
      </c>
      <c r="E393" s="458"/>
      <c r="F393" s="458" t="str">
        <f>IFERROR(IF(AND(Projektgrundlagen!$I$24,OR('D3_C Kosten_Finanz_Lstg'!O110,'D3_C Kosten_Finanz_Lstg'!P110,'D3_C Kosten_Finanz_Lstg'!Q110,'D3_C Kosten_Finanz_Lstg'!R110,'D3_C Kosten_Finanz_Lstg'!S110,'D3_C Kosten_Finanz_Lstg'!T110)),'D3_C Kosten_Finanz_Lstg'!M110,""),"")</f>
        <v/>
      </c>
      <c r="H393">
        <v>110</v>
      </c>
    </row>
    <row r="394" spans="2:8">
      <c r="B394" t="str">
        <f>IFERROR(IF(AND(Projektgrundlagen!$I$24,OR('D3_C Kosten_Finanz_Lstg'!O111,'D3_C Kosten_Finanz_Lstg'!P111,'D3_C Kosten_Finanz_Lstg'!Q111,'D3_C Kosten_Finanz_Lstg'!R111,'D3_C Kosten_Finanz_Lstg'!S111,'D3_C Kosten_Finanz_Lstg'!T111)),'D3_C Kosten_Finanz_Lstg'!$H$104&amp;" "&amp;'D3_C Kosten_Finanz_Lstg'!$I$104&amp;"... "&amp;'D3_C Kosten_Finanz_Lstg'!I111&amp;" "&amp;'D3_C Kosten_Finanz_Lstg'!I112,""),"")</f>
        <v/>
      </c>
      <c r="C394" s="458"/>
      <c r="D394" s="458" t="str">
        <f>IFERROR(IF(AND(Projektgrundlagen!$I$24,OR('D3_C Kosten_Finanz_Lstg'!O111,'D3_C Kosten_Finanz_Lstg'!P111,'D3_C Kosten_Finanz_Lstg'!Q111,'D3_C Kosten_Finanz_Lstg'!R111,'D3_C Kosten_Finanz_Lstg'!S111,'D3_C Kosten_Finanz_Lstg'!T111)),"pauschal",""),"")</f>
        <v/>
      </c>
      <c r="E394" s="458"/>
      <c r="F394" s="458" t="str">
        <f>IFERROR(IF(AND(Projektgrundlagen!$I$24,OR('D3_C Kosten_Finanz_Lstg'!O111,'D3_C Kosten_Finanz_Lstg'!P111,'D3_C Kosten_Finanz_Lstg'!Q111,'D3_C Kosten_Finanz_Lstg'!R111,'D3_C Kosten_Finanz_Lstg'!S111,'D3_C Kosten_Finanz_Lstg'!T111)),'D3_C Kosten_Finanz_Lstg'!M111,""),"")</f>
        <v/>
      </c>
      <c r="H394">
        <v>111</v>
      </c>
    </row>
    <row r="395" spans="2:8">
      <c r="B395" t="str">
        <f>IFERROR(IF(AND(Projektgrundlagen!$I$24,OR('D3_C Kosten_Finanz_Lstg'!O112,'D3_C Kosten_Finanz_Lstg'!P112,'D3_C Kosten_Finanz_Lstg'!Q112,'D3_C Kosten_Finanz_Lstg'!R112,'D3_C Kosten_Finanz_Lstg'!S112,'D3_C Kosten_Finanz_Lstg'!T112)),'D3_C Kosten_Finanz_Lstg'!$H$104&amp;" "&amp;'D3_C Kosten_Finanz_Lstg'!$I$104&amp;"... "&amp;'D3_C Kosten_Finanz_Lstg'!I112&amp;" "&amp;'D3_C Kosten_Finanz_Lstg'!I113,""),"")</f>
        <v/>
      </c>
      <c r="C395" s="458"/>
      <c r="D395" s="458" t="str">
        <f>IFERROR(IF(AND(Projektgrundlagen!$I$24,OR('D3_C Kosten_Finanz_Lstg'!O112,'D3_C Kosten_Finanz_Lstg'!P112,'D3_C Kosten_Finanz_Lstg'!Q112,'D3_C Kosten_Finanz_Lstg'!R112,'D3_C Kosten_Finanz_Lstg'!S112,'D3_C Kosten_Finanz_Lstg'!T112)),"pauschal",""),"")</f>
        <v/>
      </c>
      <c r="E395" s="458"/>
      <c r="F395" s="458" t="str">
        <f>IFERROR(IF(AND(Projektgrundlagen!$I$24,OR('D3_C Kosten_Finanz_Lstg'!O112,'D3_C Kosten_Finanz_Lstg'!P112,'D3_C Kosten_Finanz_Lstg'!Q112,'D3_C Kosten_Finanz_Lstg'!R112,'D3_C Kosten_Finanz_Lstg'!S112,'D3_C Kosten_Finanz_Lstg'!T112)),'D3_C Kosten_Finanz_Lstg'!M112,""),"")</f>
        <v/>
      </c>
      <c r="H395">
        <v>112</v>
      </c>
    </row>
    <row r="396" spans="2:8">
      <c r="B396" t="str">
        <f>IFERROR(IF(AND(Projektgrundlagen!$I$24,OR('D3_C Kosten_Finanz_Lstg'!O113,'D3_C Kosten_Finanz_Lstg'!P113,'D3_C Kosten_Finanz_Lstg'!Q113,'D3_C Kosten_Finanz_Lstg'!R113,'D3_C Kosten_Finanz_Lstg'!S113,'D3_C Kosten_Finanz_Lstg'!T113)),'D3_C Kosten_Finanz_Lstg'!$H$104&amp;" "&amp;'D3_C Kosten_Finanz_Lstg'!$I$104&amp;"... "&amp;'D3_C Kosten_Finanz_Lstg'!I113&amp;" "&amp;'D3_C Kosten_Finanz_Lstg'!I114,""),"")</f>
        <v/>
      </c>
      <c r="C396" s="458"/>
      <c r="D396" s="458" t="str">
        <f>IFERROR(IF(AND(Projektgrundlagen!$I$24,OR('D3_C Kosten_Finanz_Lstg'!O113,'D3_C Kosten_Finanz_Lstg'!P113,'D3_C Kosten_Finanz_Lstg'!Q113,'D3_C Kosten_Finanz_Lstg'!R113,'D3_C Kosten_Finanz_Lstg'!S113,'D3_C Kosten_Finanz_Lstg'!T113)),"pauschal",""),"")</f>
        <v/>
      </c>
      <c r="E396" s="458"/>
      <c r="F396" s="458" t="str">
        <f>IFERROR(IF(AND(Projektgrundlagen!$I$24,OR('D3_C Kosten_Finanz_Lstg'!O113,'D3_C Kosten_Finanz_Lstg'!P113,'D3_C Kosten_Finanz_Lstg'!Q113,'D3_C Kosten_Finanz_Lstg'!R113,'D3_C Kosten_Finanz_Lstg'!S113,'D3_C Kosten_Finanz_Lstg'!T113)),'D3_C Kosten_Finanz_Lstg'!M113,""),"")</f>
        <v/>
      </c>
      <c r="H396">
        <v>113</v>
      </c>
    </row>
    <row r="397" spans="2:8">
      <c r="B397" t="str">
        <f>IFERROR(IF(AND(Projektgrundlagen!$I$24,OR('D3_C Kosten_Finanz_Lstg'!O114,'D3_C Kosten_Finanz_Lstg'!P114,'D3_C Kosten_Finanz_Lstg'!Q114,'D3_C Kosten_Finanz_Lstg'!R114,'D3_C Kosten_Finanz_Lstg'!S114,'D3_C Kosten_Finanz_Lstg'!T114)),'D3_C Kosten_Finanz_Lstg'!$H$104&amp;" "&amp;'D3_C Kosten_Finanz_Lstg'!$I$104&amp;"... "&amp;'D3_C Kosten_Finanz_Lstg'!I114&amp;" "&amp;'D3_C Kosten_Finanz_Lstg'!I115,""),"")</f>
        <v/>
      </c>
      <c r="C397" s="458"/>
      <c r="D397" s="458" t="str">
        <f>IFERROR(IF(AND(Projektgrundlagen!$I$24,OR('D3_C Kosten_Finanz_Lstg'!O114,'D3_C Kosten_Finanz_Lstg'!P114,'D3_C Kosten_Finanz_Lstg'!Q114,'D3_C Kosten_Finanz_Lstg'!R114,'D3_C Kosten_Finanz_Lstg'!S114,'D3_C Kosten_Finanz_Lstg'!T114)),"pauschal",""),"")</f>
        <v/>
      </c>
      <c r="E397" s="458"/>
      <c r="F397" s="458" t="str">
        <f>IFERROR(IF(AND(Projektgrundlagen!$I$24,OR('D3_C Kosten_Finanz_Lstg'!O114,'D3_C Kosten_Finanz_Lstg'!P114,'D3_C Kosten_Finanz_Lstg'!Q114,'D3_C Kosten_Finanz_Lstg'!R114,'D3_C Kosten_Finanz_Lstg'!S114,'D3_C Kosten_Finanz_Lstg'!T114)),'D3_C Kosten_Finanz_Lstg'!M114,""),"")</f>
        <v/>
      </c>
      <c r="H397">
        <v>114</v>
      </c>
    </row>
    <row r="398" spans="2:8">
      <c r="B398" t="str">
        <f>IFERROR(IF(AND(Projektgrundlagen!$I$24,OR('D3_C Kosten_Finanz_Lstg'!O115,'D3_C Kosten_Finanz_Lstg'!P115,'D3_C Kosten_Finanz_Lstg'!Q115,'D3_C Kosten_Finanz_Lstg'!R115,'D3_C Kosten_Finanz_Lstg'!S115,'D3_C Kosten_Finanz_Lstg'!T115)),'D3_C Kosten_Finanz_Lstg'!$H$104&amp;" "&amp;'D3_C Kosten_Finanz_Lstg'!$I$104&amp;"... "&amp;'D3_C Kosten_Finanz_Lstg'!I115&amp;" "&amp;'D3_C Kosten_Finanz_Lstg'!I116,""),"")</f>
        <v/>
      </c>
      <c r="C398" s="458"/>
      <c r="D398" s="458" t="str">
        <f>IFERROR(IF(AND(Projektgrundlagen!$I$24,OR('D3_C Kosten_Finanz_Lstg'!O115,'D3_C Kosten_Finanz_Lstg'!P115,'D3_C Kosten_Finanz_Lstg'!Q115,'D3_C Kosten_Finanz_Lstg'!R115,'D3_C Kosten_Finanz_Lstg'!S115,'D3_C Kosten_Finanz_Lstg'!T115)),"pauschal",""),"")</f>
        <v/>
      </c>
      <c r="E398" s="458"/>
      <c r="F398" s="458" t="str">
        <f>IFERROR(IF(AND(Projektgrundlagen!$I$24,OR('D3_C Kosten_Finanz_Lstg'!O115,'D3_C Kosten_Finanz_Lstg'!P115,'D3_C Kosten_Finanz_Lstg'!Q115,'D3_C Kosten_Finanz_Lstg'!R115,'D3_C Kosten_Finanz_Lstg'!S115,'D3_C Kosten_Finanz_Lstg'!T115)),'D3_C Kosten_Finanz_Lstg'!M115,""),"")</f>
        <v/>
      </c>
      <c r="H398">
        <v>115</v>
      </c>
    </row>
    <row r="399" spans="2:8">
      <c r="B399" t="str">
        <f>IFERROR(IF(AND(Projektgrundlagen!$I$24,OR('D3_C Kosten_Finanz_Lstg'!O116,'D3_C Kosten_Finanz_Lstg'!P116,'D3_C Kosten_Finanz_Lstg'!Q116,'D3_C Kosten_Finanz_Lstg'!R116,'D3_C Kosten_Finanz_Lstg'!S116,'D3_C Kosten_Finanz_Lstg'!T116)),'D3_C Kosten_Finanz_Lstg'!$H$104&amp;" "&amp;'D3_C Kosten_Finanz_Lstg'!$I$104&amp;"... "&amp;'D3_C Kosten_Finanz_Lstg'!I116&amp;" "&amp;'D3_C Kosten_Finanz_Lstg'!I117,""),"")</f>
        <v/>
      </c>
      <c r="C399" s="458"/>
      <c r="D399" s="458" t="str">
        <f>IFERROR(IF(AND(Projektgrundlagen!$I$24,OR('D3_C Kosten_Finanz_Lstg'!O116,'D3_C Kosten_Finanz_Lstg'!P116,'D3_C Kosten_Finanz_Lstg'!Q116,'D3_C Kosten_Finanz_Lstg'!R116,'D3_C Kosten_Finanz_Lstg'!S116,'D3_C Kosten_Finanz_Lstg'!T116)),"pauschal",""),"")</f>
        <v/>
      </c>
      <c r="E399" s="458"/>
      <c r="F399" s="458" t="str">
        <f>IFERROR(IF(AND(Projektgrundlagen!$I$24,OR('D3_C Kosten_Finanz_Lstg'!O116,'D3_C Kosten_Finanz_Lstg'!P116,'D3_C Kosten_Finanz_Lstg'!Q116,'D3_C Kosten_Finanz_Lstg'!R116,'D3_C Kosten_Finanz_Lstg'!S116,'D3_C Kosten_Finanz_Lstg'!T116)),'D3_C Kosten_Finanz_Lstg'!M116,""),"")</f>
        <v/>
      </c>
      <c r="H399">
        <v>116</v>
      </c>
    </row>
    <row r="400" spans="2:8">
      <c r="B400" t="str">
        <f>IFERROR(IF(AND(Projektgrundlagen!$I$24,OR('D3_C Kosten_Finanz_Lstg'!O117,'D3_C Kosten_Finanz_Lstg'!P117,'D3_C Kosten_Finanz_Lstg'!Q117,'D3_C Kosten_Finanz_Lstg'!R117,'D3_C Kosten_Finanz_Lstg'!S117,'D3_C Kosten_Finanz_Lstg'!T117)),'D3_C Kosten_Finanz_Lstg'!$H$104&amp;" "&amp;'D3_C Kosten_Finanz_Lstg'!$I$104&amp;"... "&amp;'D3_C Kosten_Finanz_Lstg'!I117&amp;" "&amp;'D3_C Kosten_Finanz_Lstg'!I118,""),"")</f>
        <v/>
      </c>
      <c r="C400" s="458"/>
      <c r="D400" s="458" t="str">
        <f>IFERROR(IF(AND(Projektgrundlagen!$I$24,OR('D3_C Kosten_Finanz_Lstg'!O117,'D3_C Kosten_Finanz_Lstg'!P117,'D3_C Kosten_Finanz_Lstg'!Q117,'D3_C Kosten_Finanz_Lstg'!R117,'D3_C Kosten_Finanz_Lstg'!S117,'D3_C Kosten_Finanz_Lstg'!T117)),"pauschal",""),"")</f>
        <v/>
      </c>
      <c r="E400" s="458"/>
      <c r="F400" s="458" t="str">
        <f>IFERROR(IF(AND(Projektgrundlagen!$I$24,OR('D3_C Kosten_Finanz_Lstg'!O117,'D3_C Kosten_Finanz_Lstg'!P117,'D3_C Kosten_Finanz_Lstg'!Q117,'D3_C Kosten_Finanz_Lstg'!R117,'D3_C Kosten_Finanz_Lstg'!S117,'D3_C Kosten_Finanz_Lstg'!T117)),'D3_C Kosten_Finanz_Lstg'!M117,""),"")</f>
        <v/>
      </c>
      <c r="H400">
        <v>117</v>
      </c>
    </row>
    <row r="401" spans="1:8">
      <c r="B401" t="str">
        <f>IFERROR(IF(AND(Projektgrundlagen!$I$24,OR('D3_C Kosten_Finanz_Lstg'!O118,'D3_C Kosten_Finanz_Lstg'!P118,'D3_C Kosten_Finanz_Lstg'!Q118,'D3_C Kosten_Finanz_Lstg'!R118,'D3_C Kosten_Finanz_Lstg'!S118,'D3_C Kosten_Finanz_Lstg'!T118)),'D3_C Kosten_Finanz_Lstg'!$H$118&amp;" "&amp;'D3_C Kosten_Finanz_Lstg'!$I$118&amp;"... "&amp;'D3_C Kosten_Finanz_Lstg'!I118&amp;" "&amp;'D3_C Kosten_Finanz_Lstg'!I119,""),"")</f>
        <v/>
      </c>
      <c r="C401" s="458"/>
      <c r="D401" s="458" t="str">
        <f>IFERROR(IF(AND(Projektgrundlagen!$I$24,OR('D3_C Kosten_Finanz_Lstg'!O118,'D3_C Kosten_Finanz_Lstg'!P118,'D3_C Kosten_Finanz_Lstg'!Q118,'D3_C Kosten_Finanz_Lstg'!R118,'D3_C Kosten_Finanz_Lstg'!S118,'D3_C Kosten_Finanz_Lstg'!T118)),"pauschal",""),"")</f>
        <v/>
      </c>
      <c r="E401" s="458"/>
      <c r="F401" s="458" t="str">
        <f>IFERROR(IF(AND(Projektgrundlagen!$I$24,OR('D3_C Kosten_Finanz_Lstg'!O118,'D3_C Kosten_Finanz_Lstg'!P118,'D3_C Kosten_Finanz_Lstg'!Q118,'D3_C Kosten_Finanz_Lstg'!R118,'D3_C Kosten_Finanz_Lstg'!S118,'D3_C Kosten_Finanz_Lstg'!T118)),'D3_C Kosten_Finanz_Lstg'!M118,""),"")</f>
        <v/>
      </c>
      <c r="H401">
        <v>118</v>
      </c>
    </row>
    <row r="402" spans="1:8">
      <c r="B402" t="str">
        <f>IFERROR(IF(AND(Projektgrundlagen!$I$24,OR('D3_C Kosten_Finanz_Lstg'!O119,'D3_C Kosten_Finanz_Lstg'!P119,'D3_C Kosten_Finanz_Lstg'!Q119,'D3_C Kosten_Finanz_Lstg'!R119,'D3_C Kosten_Finanz_Lstg'!S119,'D3_C Kosten_Finanz_Lstg'!T119)),'D3_C Kosten_Finanz_Lstg'!$H$118&amp;" "&amp;'D3_C Kosten_Finanz_Lstg'!$I$118&amp;"... "&amp;'D3_C Kosten_Finanz_Lstg'!I119&amp;" "&amp;'D3_C Kosten_Finanz_Lstg'!I120,""),"")</f>
        <v/>
      </c>
      <c r="C402" s="458"/>
      <c r="D402" s="458" t="str">
        <f>IFERROR(IF(AND(Projektgrundlagen!$I$24,OR('D3_C Kosten_Finanz_Lstg'!O119,'D3_C Kosten_Finanz_Lstg'!P119,'D3_C Kosten_Finanz_Lstg'!Q119,'D3_C Kosten_Finanz_Lstg'!R119,'D3_C Kosten_Finanz_Lstg'!S119,'D3_C Kosten_Finanz_Lstg'!T119)),"pauschal",""),"")</f>
        <v/>
      </c>
      <c r="E402" s="458"/>
      <c r="F402" s="458" t="str">
        <f>IFERROR(IF(AND(Projektgrundlagen!$I$24,OR('D3_C Kosten_Finanz_Lstg'!O119,'D3_C Kosten_Finanz_Lstg'!P119,'D3_C Kosten_Finanz_Lstg'!Q119,'D3_C Kosten_Finanz_Lstg'!R119,'D3_C Kosten_Finanz_Lstg'!S119,'D3_C Kosten_Finanz_Lstg'!T119)),'D3_C Kosten_Finanz_Lstg'!M119,""),"")</f>
        <v/>
      </c>
      <c r="H402">
        <v>119</v>
      </c>
    </row>
    <row r="403" spans="1:8">
      <c r="B403" t="str">
        <f>IFERROR(IF(AND(Projektgrundlagen!$I$24,OR('D3_C Kosten_Finanz_Lstg'!O120,'D3_C Kosten_Finanz_Lstg'!P120,'D3_C Kosten_Finanz_Lstg'!Q120,'D3_C Kosten_Finanz_Lstg'!R120,'D3_C Kosten_Finanz_Lstg'!S120,'D3_C Kosten_Finanz_Lstg'!T120)),'D3_C Kosten_Finanz_Lstg'!$H$118&amp;" "&amp;'D3_C Kosten_Finanz_Lstg'!$I$118&amp;"... "&amp;'D3_C Kosten_Finanz_Lstg'!I120&amp;" "&amp;'D3_C Kosten_Finanz_Lstg'!I121,""),"")</f>
        <v/>
      </c>
      <c r="C403" s="458"/>
      <c r="D403" s="458" t="str">
        <f>IFERROR(IF(AND(Projektgrundlagen!$I$24,OR('D3_C Kosten_Finanz_Lstg'!O120,'D3_C Kosten_Finanz_Lstg'!P120,'D3_C Kosten_Finanz_Lstg'!Q120,'D3_C Kosten_Finanz_Lstg'!R120,'D3_C Kosten_Finanz_Lstg'!S120,'D3_C Kosten_Finanz_Lstg'!T120)),"pauschal",""),"")</f>
        <v/>
      </c>
      <c r="E403" s="458"/>
      <c r="F403" s="458" t="str">
        <f>IFERROR(IF(AND(Projektgrundlagen!$I$24,OR('D3_C Kosten_Finanz_Lstg'!O120,'D3_C Kosten_Finanz_Lstg'!P120,'D3_C Kosten_Finanz_Lstg'!Q120,'D3_C Kosten_Finanz_Lstg'!R120,'D3_C Kosten_Finanz_Lstg'!S120,'D3_C Kosten_Finanz_Lstg'!T120)),'D3_C Kosten_Finanz_Lstg'!M120,""),"")</f>
        <v/>
      </c>
      <c r="H403">
        <v>120</v>
      </c>
    </row>
    <row r="404" spans="1:8">
      <c r="B404" t="str">
        <f>IFERROR(IF(AND(Projektgrundlagen!$I$24,OR('D3_C Kosten_Finanz_Lstg'!O121,'D3_C Kosten_Finanz_Lstg'!P121,'D3_C Kosten_Finanz_Lstg'!Q121,'D3_C Kosten_Finanz_Lstg'!R121,'D3_C Kosten_Finanz_Lstg'!S121,'D3_C Kosten_Finanz_Lstg'!T121)),'D3_C Kosten_Finanz_Lstg'!$H$118&amp;" "&amp;'D3_C Kosten_Finanz_Lstg'!$I$118&amp;"... "&amp;'D3_C Kosten_Finanz_Lstg'!I121&amp;" "&amp;'D3_C Kosten_Finanz_Lstg'!I122,""),"")</f>
        <v/>
      </c>
      <c r="C404" s="458"/>
      <c r="D404" s="458" t="str">
        <f>IFERROR(IF(AND(Projektgrundlagen!$I$24,OR('D3_C Kosten_Finanz_Lstg'!O121,'D3_C Kosten_Finanz_Lstg'!P121,'D3_C Kosten_Finanz_Lstg'!Q121,'D3_C Kosten_Finanz_Lstg'!R121,'D3_C Kosten_Finanz_Lstg'!S121,'D3_C Kosten_Finanz_Lstg'!T121)),"pauschal",""),"")</f>
        <v/>
      </c>
      <c r="E404" s="458"/>
      <c r="F404" s="458" t="str">
        <f>IFERROR(IF(AND(Projektgrundlagen!$I$24,OR('D3_C Kosten_Finanz_Lstg'!O121,'D3_C Kosten_Finanz_Lstg'!P121,'D3_C Kosten_Finanz_Lstg'!Q121,'D3_C Kosten_Finanz_Lstg'!R121,'D3_C Kosten_Finanz_Lstg'!S121,'D3_C Kosten_Finanz_Lstg'!T121)),'D3_C Kosten_Finanz_Lstg'!M121,""),"")</f>
        <v/>
      </c>
      <c r="H404">
        <v>121</v>
      </c>
    </row>
    <row r="405" spans="1:8">
      <c r="B405" t="str">
        <f>IFERROR(IF(AND(Projektgrundlagen!$I$24,OR('D3_C Kosten_Finanz_Lstg'!O122,'D3_C Kosten_Finanz_Lstg'!P122,'D3_C Kosten_Finanz_Lstg'!Q122,'D3_C Kosten_Finanz_Lstg'!R122,'D3_C Kosten_Finanz_Lstg'!S122,'D3_C Kosten_Finanz_Lstg'!T122)),'D3_C Kosten_Finanz_Lstg'!$H$118&amp;" "&amp;'D3_C Kosten_Finanz_Lstg'!$I$118&amp;"... "&amp;'D3_C Kosten_Finanz_Lstg'!I122&amp;" "&amp;'D3_C Kosten_Finanz_Lstg'!I123,""),"")</f>
        <v/>
      </c>
      <c r="C405" s="458"/>
      <c r="D405" s="458" t="str">
        <f>IFERROR(IF(AND(Projektgrundlagen!$I$24,OR('D3_C Kosten_Finanz_Lstg'!O122,'D3_C Kosten_Finanz_Lstg'!P122,'D3_C Kosten_Finanz_Lstg'!Q122,'D3_C Kosten_Finanz_Lstg'!R122,'D3_C Kosten_Finanz_Lstg'!S122,'D3_C Kosten_Finanz_Lstg'!T122)),"pauschal",""),"")</f>
        <v/>
      </c>
      <c r="E405" s="458"/>
      <c r="F405" s="458" t="str">
        <f>IFERROR(IF(AND(Projektgrundlagen!$I$24,OR('D3_C Kosten_Finanz_Lstg'!O122,'D3_C Kosten_Finanz_Lstg'!P122,'D3_C Kosten_Finanz_Lstg'!Q122,'D3_C Kosten_Finanz_Lstg'!R122,'D3_C Kosten_Finanz_Lstg'!S122,'D3_C Kosten_Finanz_Lstg'!T122)),'D3_C Kosten_Finanz_Lstg'!M122,""),"")</f>
        <v/>
      </c>
      <c r="H405">
        <v>122</v>
      </c>
    </row>
    <row r="406" spans="1:8">
      <c r="B406" t="str">
        <f>IFERROR(IF(AND(Projektgrundlagen!$I$24,OR('D3_C Kosten_Finanz_Lstg'!O123,'D3_C Kosten_Finanz_Lstg'!P123,'D3_C Kosten_Finanz_Lstg'!Q123,'D3_C Kosten_Finanz_Lstg'!R123,'D3_C Kosten_Finanz_Lstg'!S123,'D3_C Kosten_Finanz_Lstg'!T123)),'D3_C Kosten_Finanz_Lstg'!$H$118&amp;" "&amp;'D3_C Kosten_Finanz_Lstg'!$I$118&amp;"... "&amp;'D3_C Kosten_Finanz_Lstg'!I123&amp;" "&amp;'D3_C Kosten_Finanz_Lstg'!I124,""),"")</f>
        <v/>
      </c>
      <c r="C406" s="458"/>
      <c r="D406" s="458" t="str">
        <f>IFERROR(IF(AND(Projektgrundlagen!$I$24,OR('D3_C Kosten_Finanz_Lstg'!O123,'D3_C Kosten_Finanz_Lstg'!P123,'D3_C Kosten_Finanz_Lstg'!Q123,'D3_C Kosten_Finanz_Lstg'!R123,'D3_C Kosten_Finanz_Lstg'!S123,'D3_C Kosten_Finanz_Lstg'!T123)),"pauschal",""),"")</f>
        <v/>
      </c>
      <c r="E406" s="458"/>
      <c r="F406" s="458" t="str">
        <f>IFERROR(IF(AND(Projektgrundlagen!$I$24,OR('D3_C Kosten_Finanz_Lstg'!O123,'D3_C Kosten_Finanz_Lstg'!P123,'D3_C Kosten_Finanz_Lstg'!Q123,'D3_C Kosten_Finanz_Lstg'!R123,'D3_C Kosten_Finanz_Lstg'!S123,'D3_C Kosten_Finanz_Lstg'!T123)),'D3_C Kosten_Finanz_Lstg'!M123,""),"")</f>
        <v/>
      </c>
      <c r="H406">
        <v>123</v>
      </c>
    </row>
    <row r="407" spans="1:8">
      <c r="B407" t="str">
        <f>IFERROR(IF(AND(Projektgrundlagen!$I$24,OR('D3_C Kosten_Finanz_Lstg'!O124,'D3_C Kosten_Finanz_Lstg'!P124,'D3_C Kosten_Finanz_Lstg'!Q124,'D3_C Kosten_Finanz_Lstg'!R124,'D3_C Kosten_Finanz_Lstg'!S124,'D3_C Kosten_Finanz_Lstg'!T124)),'D3_C Kosten_Finanz_Lstg'!$H$118&amp;" "&amp;'D3_C Kosten_Finanz_Lstg'!$I$118&amp;"... "&amp;'D3_C Kosten_Finanz_Lstg'!I124&amp;" "&amp;'D3_C Kosten_Finanz_Lstg'!I125,""),"")</f>
        <v/>
      </c>
      <c r="C407" s="458"/>
      <c r="D407" s="458" t="str">
        <f>IFERROR(IF(AND(Projektgrundlagen!$I$24,OR('D3_C Kosten_Finanz_Lstg'!O124,'D3_C Kosten_Finanz_Lstg'!P124,'D3_C Kosten_Finanz_Lstg'!Q124,'D3_C Kosten_Finanz_Lstg'!R124,'D3_C Kosten_Finanz_Lstg'!S124,'D3_C Kosten_Finanz_Lstg'!T124)),"pauschal",""),"")</f>
        <v/>
      </c>
      <c r="E407" s="458"/>
      <c r="F407" s="458" t="str">
        <f>IFERROR(IF(AND(Projektgrundlagen!$I$24,OR('D3_C Kosten_Finanz_Lstg'!O124,'D3_C Kosten_Finanz_Lstg'!P124,'D3_C Kosten_Finanz_Lstg'!Q124,'D3_C Kosten_Finanz_Lstg'!R124,'D3_C Kosten_Finanz_Lstg'!S124,'D3_C Kosten_Finanz_Lstg'!T124)),'D3_C Kosten_Finanz_Lstg'!M124,""),"")</f>
        <v/>
      </c>
      <c r="H407">
        <v>124</v>
      </c>
    </row>
    <row r="408" spans="1:8">
      <c r="B408" t="str">
        <f>IFERROR(IF(AND(Projektgrundlagen!$I$24,OR('D3_C Kosten_Finanz_Lstg'!O125,'D3_C Kosten_Finanz_Lstg'!P125,'D3_C Kosten_Finanz_Lstg'!Q125,'D3_C Kosten_Finanz_Lstg'!R125,'D3_C Kosten_Finanz_Lstg'!S125,'D3_C Kosten_Finanz_Lstg'!T125)),'D3_C Kosten_Finanz_Lstg'!$H$118&amp;" "&amp;'D3_C Kosten_Finanz_Lstg'!$I$118&amp;"... "&amp;'D3_C Kosten_Finanz_Lstg'!I125&amp;" "&amp;'D3_C Kosten_Finanz_Lstg'!I126,""),"")</f>
        <v/>
      </c>
      <c r="C408" s="458"/>
      <c r="D408" s="458" t="str">
        <f>IFERROR(IF(AND(Projektgrundlagen!$I$24,OR('D3_C Kosten_Finanz_Lstg'!O125,'D3_C Kosten_Finanz_Lstg'!P125,'D3_C Kosten_Finanz_Lstg'!Q125,'D3_C Kosten_Finanz_Lstg'!R125,'D3_C Kosten_Finanz_Lstg'!S125,'D3_C Kosten_Finanz_Lstg'!T125)),"pauschal",""),"")</f>
        <v/>
      </c>
      <c r="E408" s="458"/>
      <c r="F408" s="458" t="str">
        <f>IFERROR(IF(AND(Projektgrundlagen!$I$24,OR('D3_C Kosten_Finanz_Lstg'!O125,'D3_C Kosten_Finanz_Lstg'!P125,'D3_C Kosten_Finanz_Lstg'!Q125,'D3_C Kosten_Finanz_Lstg'!R125,'D3_C Kosten_Finanz_Lstg'!S125,'D3_C Kosten_Finanz_Lstg'!T125)),'D3_C Kosten_Finanz_Lstg'!M125,""),"")</f>
        <v/>
      </c>
      <c r="H408">
        <v>125</v>
      </c>
    </row>
    <row r="409" spans="1:8">
      <c r="B409" t="str">
        <f>IFERROR(IF(AND(Projektgrundlagen!$I$24,OR('D3_C Kosten_Finanz_Lstg'!O126,'D3_C Kosten_Finanz_Lstg'!P126,'D3_C Kosten_Finanz_Lstg'!Q126,'D3_C Kosten_Finanz_Lstg'!R126,'D3_C Kosten_Finanz_Lstg'!S126,'D3_C Kosten_Finanz_Lstg'!T126)),'D3_C Kosten_Finanz_Lstg'!$H$118&amp;" "&amp;'D3_C Kosten_Finanz_Lstg'!$I$118&amp;"... "&amp;'D3_C Kosten_Finanz_Lstg'!I126&amp;" "&amp;'D3_C Kosten_Finanz_Lstg'!I127,""),"")</f>
        <v/>
      </c>
      <c r="C409" s="458"/>
      <c r="D409" s="458" t="str">
        <f>IFERROR(IF(AND(Projektgrundlagen!$I$24,OR('D3_C Kosten_Finanz_Lstg'!O126,'D3_C Kosten_Finanz_Lstg'!P126,'D3_C Kosten_Finanz_Lstg'!Q126,'D3_C Kosten_Finanz_Lstg'!R126,'D3_C Kosten_Finanz_Lstg'!S126,'D3_C Kosten_Finanz_Lstg'!T126)),"pauschal",""),"")</f>
        <v/>
      </c>
      <c r="E409" s="458"/>
      <c r="F409" s="458" t="str">
        <f>IFERROR(IF(AND(Projektgrundlagen!$I$24,OR('D3_C Kosten_Finanz_Lstg'!O126,'D3_C Kosten_Finanz_Lstg'!P126,'D3_C Kosten_Finanz_Lstg'!Q126,'D3_C Kosten_Finanz_Lstg'!R126,'D3_C Kosten_Finanz_Lstg'!S126,'D3_C Kosten_Finanz_Lstg'!T126)),'D3_C Kosten_Finanz_Lstg'!M126,""),"")</f>
        <v/>
      </c>
      <c r="H409">
        <v>126</v>
      </c>
    </row>
    <row r="410" spans="1:8">
      <c r="B410" t="str">
        <f>IFERROR(IF(AND(Projektgrundlagen!$I$24,OR('D3_C Kosten_Finanz_Lstg'!O127,'D3_C Kosten_Finanz_Lstg'!P127,'D3_C Kosten_Finanz_Lstg'!Q127,'D3_C Kosten_Finanz_Lstg'!R127,'D3_C Kosten_Finanz_Lstg'!S127,'D3_C Kosten_Finanz_Lstg'!T127)),'D3_C Kosten_Finanz_Lstg'!$H$118&amp;" "&amp;'D3_C Kosten_Finanz_Lstg'!$I$118&amp;"... "&amp;'D3_C Kosten_Finanz_Lstg'!I127&amp;" "&amp;'D3_C Kosten_Finanz_Lstg'!I128,""),"")</f>
        <v/>
      </c>
      <c r="C410" s="458"/>
      <c r="D410" s="458" t="str">
        <f>IFERROR(IF(AND(Projektgrundlagen!$I$24,OR('D3_C Kosten_Finanz_Lstg'!O127,'D3_C Kosten_Finanz_Lstg'!P127,'D3_C Kosten_Finanz_Lstg'!Q127,'D3_C Kosten_Finanz_Lstg'!R127,'D3_C Kosten_Finanz_Lstg'!S127,'D3_C Kosten_Finanz_Lstg'!T127)),"pauschal",""),"")</f>
        <v/>
      </c>
      <c r="E410" s="458"/>
      <c r="F410" s="458" t="str">
        <f>IFERROR(IF(AND(Projektgrundlagen!$I$24,OR('D3_C Kosten_Finanz_Lstg'!O127,'D3_C Kosten_Finanz_Lstg'!P127,'D3_C Kosten_Finanz_Lstg'!Q127,'D3_C Kosten_Finanz_Lstg'!R127,'D3_C Kosten_Finanz_Lstg'!S127,'D3_C Kosten_Finanz_Lstg'!T127)),'D3_C Kosten_Finanz_Lstg'!M127,""),"")</f>
        <v/>
      </c>
      <c r="H410">
        <v>127</v>
      </c>
    </row>
    <row r="411" spans="1:8">
      <c r="B411" t="str">
        <f>IFERROR(IF(AND(Projektgrundlagen!$I$24,OR('D3_C Kosten_Finanz_Lstg'!O128,'D3_C Kosten_Finanz_Lstg'!P128,'D3_C Kosten_Finanz_Lstg'!Q128,'D3_C Kosten_Finanz_Lstg'!R128,'D3_C Kosten_Finanz_Lstg'!S128,'D3_C Kosten_Finanz_Lstg'!T128)),'D3_C Kosten_Finanz_Lstg'!$H$118&amp;" "&amp;'D3_C Kosten_Finanz_Lstg'!$I$118&amp;"... "&amp;'D3_C Kosten_Finanz_Lstg'!I128&amp;" "&amp;'D3_C Kosten_Finanz_Lstg'!I129,""),"")</f>
        <v/>
      </c>
      <c r="C411" s="458"/>
      <c r="D411" s="458" t="str">
        <f>IFERROR(IF(AND(Projektgrundlagen!$I$24,OR('D3_C Kosten_Finanz_Lstg'!O128,'D3_C Kosten_Finanz_Lstg'!P128,'D3_C Kosten_Finanz_Lstg'!Q128,'D3_C Kosten_Finanz_Lstg'!R128,'D3_C Kosten_Finanz_Lstg'!S128,'D3_C Kosten_Finanz_Lstg'!T128)),"pauschal",""),"")</f>
        <v/>
      </c>
      <c r="E411" s="458"/>
      <c r="F411" s="458" t="str">
        <f>IFERROR(IF(AND(Projektgrundlagen!$I$24,OR('D3_C Kosten_Finanz_Lstg'!O128,'D3_C Kosten_Finanz_Lstg'!P128,'D3_C Kosten_Finanz_Lstg'!Q128,'D3_C Kosten_Finanz_Lstg'!R128,'D3_C Kosten_Finanz_Lstg'!S128,'D3_C Kosten_Finanz_Lstg'!T128)),'D3_C Kosten_Finanz_Lstg'!M128,""),"")</f>
        <v/>
      </c>
      <c r="H411">
        <v>128</v>
      </c>
    </row>
    <row r="412" spans="1:8">
      <c r="B412" t="str">
        <f>IFERROR(IF(AND(Projektgrundlagen!$I$24,OR('D3_C Kosten_Finanz_Lstg'!O129,'D3_C Kosten_Finanz_Lstg'!P129,'D3_C Kosten_Finanz_Lstg'!Q129,'D3_C Kosten_Finanz_Lstg'!R129,'D3_C Kosten_Finanz_Lstg'!S129,'D3_C Kosten_Finanz_Lstg'!T129)),'D3_C Kosten_Finanz_Lstg'!$H$118&amp;" "&amp;'D3_C Kosten_Finanz_Lstg'!$I$118&amp;"... "&amp;'D3_C Kosten_Finanz_Lstg'!I129&amp;" "&amp;'D3_C Kosten_Finanz_Lstg'!I130,""),"")</f>
        <v/>
      </c>
      <c r="C412" s="458"/>
      <c r="D412" s="458" t="str">
        <f>IFERROR(IF(AND(Projektgrundlagen!$I$24,OR('D3_C Kosten_Finanz_Lstg'!O129,'D3_C Kosten_Finanz_Lstg'!P129,'D3_C Kosten_Finanz_Lstg'!Q129,'D3_C Kosten_Finanz_Lstg'!R129,'D3_C Kosten_Finanz_Lstg'!S129,'D3_C Kosten_Finanz_Lstg'!T129)),"pauschal",""),"")</f>
        <v/>
      </c>
      <c r="E412" s="458"/>
      <c r="F412" s="458" t="str">
        <f>IFERROR(IF(AND(Projektgrundlagen!$I$24,OR('D3_C Kosten_Finanz_Lstg'!O129,'D3_C Kosten_Finanz_Lstg'!P129,'D3_C Kosten_Finanz_Lstg'!Q129,'D3_C Kosten_Finanz_Lstg'!R129,'D3_C Kosten_Finanz_Lstg'!S129,'D3_C Kosten_Finanz_Lstg'!T129)),'D3_C Kosten_Finanz_Lstg'!M129,""),"")</f>
        <v/>
      </c>
      <c r="H412">
        <v>129</v>
      </c>
    </row>
    <row r="413" spans="1:8">
      <c r="B413" t="str">
        <f>IFERROR(IF(AND(Projektgrundlagen!$I$24,OR('D3_C Kosten_Finanz_Lstg'!O130,'D3_C Kosten_Finanz_Lstg'!P130,'D3_C Kosten_Finanz_Lstg'!Q130,'D3_C Kosten_Finanz_Lstg'!R130,'D3_C Kosten_Finanz_Lstg'!S130,'D3_C Kosten_Finanz_Lstg'!T130)),'D3_C Kosten_Finanz_Lstg'!$H$118&amp;" "&amp;'D3_C Kosten_Finanz_Lstg'!$I$118&amp;"... "&amp;'D3_C Kosten_Finanz_Lstg'!I130&amp;" "&amp;'D3_C Kosten_Finanz_Lstg'!I131,""),"")</f>
        <v/>
      </c>
      <c r="C413" s="458"/>
      <c r="D413" s="458" t="str">
        <f>IFERROR(IF(AND(Projektgrundlagen!$I$24,OR('D3_C Kosten_Finanz_Lstg'!O130,'D3_C Kosten_Finanz_Lstg'!P130,'D3_C Kosten_Finanz_Lstg'!Q130,'D3_C Kosten_Finanz_Lstg'!R130,'D3_C Kosten_Finanz_Lstg'!S130,'D3_C Kosten_Finanz_Lstg'!T130)),"pauschal",""),"")</f>
        <v/>
      </c>
      <c r="E413" s="458"/>
      <c r="F413" s="458" t="str">
        <f>IFERROR(IF(AND(Projektgrundlagen!$I$24,OR('D3_C Kosten_Finanz_Lstg'!O130,'D3_C Kosten_Finanz_Lstg'!P130,'D3_C Kosten_Finanz_Lstg'!Q130,'D3_C Kosten_Finanz_Lstg'!R130,'D3_C Kosten_Finanz_Lstg'!S130,'D3_C Kosten_Finanz_Lstg'!T130)),'D3_C Kosten_Finanz_Lstg'!M130,""),"")</f>
        <v/>
      </c>
      <c r="H413">
        <v>130</v>
      </c>
    </row>
    <row r="414" spans="1:8" ht="13.5" thickBot="1">
      <c r="A414" s="601"/>
      <c r="B414" t="str">
        <f>IFERROR(IF(AND(Projektgrundlagen!$I$24,OR('D3_C Kosten_Finanz_Lstg'!O131,'D3_C Kosten_Finanz_Lstg'!P131,'D3_C Kosten_Finanz_Lstg'!Q131,'D3_C Kosten_Finanz_Lstg'!R131,'D3_C Kosten_Finanz_Lstg'!S131,'D3_C Kosten_Finanz_Lstg'!T131)),'D3_C Kosten_Finanz_Lstg'!$H$118&amp;" "&amp;'D3_C Kosten_Finanz_Lstg'!$I$118&amp;"... "&amp;'D3_C Kosten_Finanz_Lstg'!I131&amp;" "&amp;'D3_C Kosten_Finanz_Lstg'!I132,""),"")</f>
        <v/>
      </c>
      <c r="C414" s="458"/>
      <c r="D414" s="458" t="str">
        <f>IFERROR(IF(AND(Projektgrundlagen!$I$24,OR('D3_C Kosten_Finanz_Lstg'!O131,'D3_C Kosten_Finanz_Lstg'!P131,'D3_C Kosten_Finanz_Lstg'!Q131,'D3_C Kosten_Finanz_Lstg'!R131,'D3_C Kosten_Finanz_Lstg'!S131,'D3_C Kosten_Finanz_Lstg'!T131)),"pauschal",""),"")</f>
        <v/>
      </c>
      <c r="E414" s="458"/>
      <c r="F414" s="458" t="str">
        <f>IFERROR(IF(AND(Projektgrundlagen!$I$24,OR('D3_C Kosten_Finanz_Lstg'!O131,'D3_C Kosten_Finanz_Lstg'!P131,'D3_C Kosten_Finanz_Lstg'!Q131,'D3_C Kosten_Finanz_Lstg'!R131,'D3_C Kosten_Finanz_Lstg'!S131,'D3_C Kosten_Finanz_Lstg'!T131)),'D3_C Kosten_Finanz_Lstg'!M131,""),"")</f>
        <v/>
      </c>
      <c r="H414">
        <v>131</v>
      </c>
    </row>
    <row r="415" spans="1:8">
      <c r="C415" s="458"/>
      <c r="D415" s="458"/>
      <c r="E415" s="458"/>
      <c r="F415" s="458"/>
    </row>
    <row r="416" spans="1:8">
      <c r="A416" s="600" t="s">
        <v>134</v>
      </c>
      <c r="B416" t="str">
        <f>IFERROR(IF(AND(Projektgrundlagen!$I$24,OR('D4_D Termine_Lstg'!O40,'D4_D Termine_Lstg'!P40,'D4_D Termine_Lstg'!Q40,'D4_D Termine_Lstg'!R40,'D4_D Termine_Lstg'!S40,'D4_D Termine_Lstg'!T40)),'D4_D Termine_Lstg'!$H$40&amp;" "&amp;'D4_D Termine_Lstg'!$I$40&amp;"... "&amp;'D4_D Termine_Lstg'!I40&amp;" "&amp;'D4_D Termine_Lstg'!I41,""),"")</f>
        <v/>
      </c>
      <c r="C416" s="458"/>
      <c r="D416" s="458" t="str">
        <f>IFERROR(IF(AND(Projektgrundlagen!$I$24,OR('D4_D Termine_Lstg'!O40,'D4_D Termine_Lstg'!P40,'D4_D Termine_Lstg'!Q40,'D4_D Termine_Lstg'!R40,'D4_D Termine_Lstg'!S40,'D4_D Termine_Lstg'!T40)),"pauschal",""),"")</f>
        <v/>
      </c>
      <c r="E416" s="458"/>
      <c r="F416" s="458" t="str">
        <f>IFERROR(IF(AND(Projektgrundlagen!$I$24,OR('D4_D Termine_Lstg'!O40,'D4_D Termine_Lstg'!P40,'D4_D Termine_Lstg'!Q40,'D4_D Termine_Lstg'!R40,'D4_D Termine_Lstg'!S40,'D4_D Termine_Lstg'!T40)),'D4_D Termine_Lstg'!M40,""),"")</f>
        <v/>
      </c>
      <c r="H416">
        <v>40</v>
      </c>
    </row>
    <row r="417" spans="2:8">
      <c r="B417" t="str">
        <f>IFERROR(IF(AND(Projektgrundlagen!$I$24,OR('D4_D Termine_Lstg'!O41,'D4_D Termine_Lstg'!P41,'D4_D Termine_Lstg'!Q41,'D4_D Termine_Lstg'!R41,'D4_D Termine_Lstg'!S41,'D4_D Termine_Lstg'!T41)),'D4_D Termine_Lstg'!$H$40&amp;" "&amp;'D4_D Termine_Lstg'!$I$40&amp;"... "&amp;'D4_D Termine_Lstg'!I41&amp;" "&amp;'D4_D Termine_Lstg'!I42,""),"")</f>
        <v/>
      </c>
      <c r="C417" s="458"/>
      <c r="D417" s="458" t="str">
        <f>IFERROR(IF(AND(Projektgrundlagen!$I$24,OR('D4_D Termine_Lstg'!O41,'D4_D Termine_Lstg'!P41,'D4_D Termine_Lstg'!Q41,'D4_D Termine_Lstg'!R41,'D4_D Termine_Lstg'!S41,'D4_D Termine_Lstg'!T41)),"pauschal",""),"")</f>
        <v/>
      </c>
      <c r="E417" s="458"/>
      <c r="F417" s="458" t="str">
        <f>IFERROR(IF(AND(Projektgrundlagen!$I$24,OR('D4_D Termine_Lstg'!O41,'D4_D Termine_Lstg'!P41,'D4_D Termine_Lstg'!Q41,'D4_D Termine_Lstg'!R41,'D4_D Termine_Lstg'!S41,'D4_D Termine_Lstg'!T41)),'D4_D Termine_Lstg'!M41,""),"")</f>
        <v/>
      </c>
      <c r="H417">
        <v>41</v>
      </c>
    </row>
    <row r="418" spans="2:8">
      <c r="B418" t="str">
        <f>IFERROR(IF(AND(Projektgrundlagen!$I$24,OR('D4_D Termine_Lstg'!O42,'D4_D Termine_Lstg'!P42,'D4_D Termine_Lstg'!Q42,'D4_D Termine_Lstg'!R42,'D4_D Termine_Lstg'!S42,'D4_D Termine_Lstg'!T42)),'D4_D Termine_Lstg'!$H$42&amp;" "&amp;'D4_D Termine_Lstg'!$I$42&amp;"... "&amp;'D4_D Termine_Lstg'!I42&amp;" "&amp;'D4_D Termine_Lstg'!I43,""),"")</f>
        <v/>
      </c>
      <c r="C418" s="458"/>
      <c r="D418" s="458" t="str">
        <f>IFERROR(IF(AND(Projektgrundlagen!$I$24,OR('D4_D Termine_Lstg'!O42,'D4_D Termine_Lstg'!P42,'D4_D Termine_Lstg'!Q42,'D4_D Termine_Lstg'!R42,'D4_D Termine_Lstg'!S42,'D4_D Termine_Lstg'!T42)),"pauschal",""),"")</f>
        <v/>
      </c>
      <c r="E418" s="458"/>
      <c r="F418" s="458" t="str">
        <f>IFERROR(IF(AND(Projektgrundlagen!$I$24,OR('D4_D Termine_Lstg'!O42,'D4_D Termine_Lstg'!P42,'D4_D Termine_Lstg'!Q42,'D4_D Termine_Lstg'!R42,'D4_D Termine_Lstg'!S42,'D4_D Termine_Lstg'!T42)),'D4_D Termine_Lstg'!M42,""),"")</f>
        <v/>
      </c>
      <c r="H418">
        <v>42</v>
      </c>
    </row>
    <row r="419" spans="2:8">
      <c r="B419" t="str">
        <f>IFERROR(IF(AND(Projektgrundlagen!$I$24,OR('D4_D Termine_Lstg'!O43,'D4_D Termine_Lstg'!P43,'D4_D Termine_Lstg'!Q43,'D4_D Termine_Lstg'!R43,'D4_D Termine_Lstg'!S43,'D4_D Termine_Lstg'!T43)),'D4_D Termine_Lstg'!$H$42&amp;" "&amp;'D4_D Termine_Lstg'!$I$42&amp;"... "&amp;'D4_D Termine_Lstg'!I43&amp;" "&amp;'D4_D Termine_Lstg'!I44,""),"")</f>
        <v/>
      </c>
      <c r="C419" s="458"/>
      <c r="D419" s="458" t="str">
        <f>IFERROR(IF(AND(Projektgrundlagen!$I$24,OR('D4_D Termine_Lstg'!O43,'D4_D Termine_Lstg'!P43,'D4_D Termine_Lstg'!Q43,'D4_D Termine_Lstg'!R43,'D4_D Termine_Lstg'!S43,'D4_D Termine_Lstg'!T43)),"pauschal",""),"")</f>
        <v/>
      </c>
      <c r="E419" s="458"/>
      <c r="F419" s="458" t="str">
        <f>IFERROR(IF(AND(Projektgrundlagen!$I$24,OR('D4_D Termine_Lstg'!O43,'D4_D Termine_Lstg'!P43,'D4_D Termine_Lstg'!Q43,'D4_D Termine_Lstg'!R43,'D4_D Termine_Lstg'!S43,'D4_D Termine_Lstg'!T43)),'D4_D Termine_Lstg'!M43,""),"")</f>
        <v/>
      </c>
      <c r="H419">
        <v>43</v>
      </c>
    </row>
    <row r="420" spans="2:8">
      <c r="B420" t="str">
        <f>IFERROR(IF(AND(Projektgrundlagen!$I$24,OR('D4_D Termine_Lstg'!O44,'D4_D Termine_Lstg'!P44,'D4_D Termine_Lstg'!Q44,'D4_D Termine_Lstg'!R44,'D4_D Termine_Lstg'!S44,'D4_D Termine_Lstg'!T44)),'D4_D Termine_Lstg'!$H$44&amp;" "&amp;'D4_D Termine_Lstg'!$I$44&amp;"... "&amp;'D4_D Termine_Lstg'!I44&amp;" "&amp;'D4_D Termine_Lstg'!I45,""),"")</f>
        <v/>
      </c>
      <c r="C420" s="458"/>
      <c r="D420" s="458" t="str">
        <f>IFERROR(IF(AND(Projektgrundlagen!$I$24,OR('D4_D Termine_Lstg'!O44,'D4_D Termine_Lstg'!P44,'D4_D Termine_Lstg'!Q44,'D4_D Termine_Lstg'!R44,'D4_D Termine_Lstg'!S44,'D4_D Termine_Lstg'!T44)),"pauschal",""),"")</f>
        <v/>
      </c>
      <c r="E420" s="458"/>
      <c r="F420" s="458" t="str">
        <f>IFERROR(IF(AND(Projektgrundlagen!$I$24,OR('D4_D Termine_Lstg'!O44,'D4_D Termine_Lstg'!P44,'D4_D Termine_Lstg'!Q44,'D4_D Termine_Lstg'!R44,'D4_D Termine_Lstg'!S44,'D4_D Termine_Lstg'!T44)),'D4_D Termine_Lstg'!M44,""),"")</f>
        <v/>
      </c>
      <c r="H420">
        <v>44</v>
      </c>
    </row>
    <row r="421" spans="2:8">
      <c r="B421" t="str">
        <f>IFERROR(IF(AND(Projektgrundlagen!$I$24,OR('D4_D Termine_Lstg'!O45,'D4_D Termine_Lstg'!P45,'D4_D Termine_Lstg'!Q45,'D4_D Termine_Lstg'!R45,'D4_D Termine_Lstg'!S45,'D4_D Termine_Lstg'!T45)),'D4_D Termine_Lstg'!$H$44&amp;" "&amp;'D4_D Termine_Lstg'!$I$44&amp;"... "&amp;'D4_D Termine_Lstg'!I45&amp;" "&amp;'D4_D Termine_Lstg'!I46,""),"")</f>
        <v/>
      </c>
      <c r="C421" s="458"/>
      <c r="D421" s="458" t="str">
        <f>IFERROR(IF(AND(Projektgrundlagen!$I$24,OR('D4_D Termine_Lstg'!O45,'D4_D Termine_Lstg'!P45,'D4_D Termine_Lstg'!Q45,'D4_D Termine_Lstg'!R45,'D4_D Termine_Lstg'!S45,'D4_D Termine_Lstg'!T45)),"pauschal",""),"")</f>
        <v/>
      </c>
      <c r="E421" s="458"/>
      <c r="F421" s="458" t="str">
        <f>IFERROR(IF(AND(Projektgrundlagen!$I$24,OR('D4_D Termine_Lstg'!O45,'D4_D Termine_Lstg'!P45,'D4_D Termine_Lstg'!Q45,'D4_D Termine_Lstg'!R45,'D4_D Termine_Lstg'!S45,'D4_D Termine_Lstg'!T45)),'D4_D Termine_Lstg'!M45,""),"")</f>
        <v/>
      </c>
      <c r="H421">
        <v>45</v>
      </c>
    </row>
    <row r="422" spans="2:8">
      <c r="B422" t="str">
        <f>IFERROR(IF(AND(Projektgrundlagen!$I$24,OR('D4_D Termine_Lstg'!O46,'D4_D Termine_Lstg'!P46,'D4_D Termine_Lstg'!Q46,'D4_D Termine_Lstg'!R46,'D4_D Termine_Lstg'!S46,'D4_D Termine_Lstg'!T46)),'D4_D Termine_Lstg'!$H$44&amp;" "&amp;'D4_D Termine_Lstg'!$I$44&amp;"... "&amp;'D4_D Termine_Lstg'!I46&amp;" "&amp;'D4_D Termine_Lstg'!I47,""),"")</f>
        <v/>
      </c>
      <c r="C422" s="458"/>
      <c r="D422" s="458" t="str">
        <f>IFERROR(IF(AND(Projektgrundlagen!$I$24,OR('D4_D Termine_Lstg'!O46,'D4_D Termine_Lstg'!P46,'D4_D Termine_Lstg'!Q46,'D4_D Termine_Lstg'!R46,'D4_D Termine_Lstg'!S46,'D4_D Termine_Lstg'!T46)),"pauschal",""),"")</f>
        <v/>
      </c>
      <c r="E422" s="458"/>
      <c r="F422" s="458" t="str">
        <f>IFERROR(IF(AND(Projektgrundlagen!$I$24,OR('D4_D Termine_Lstg'!O46,'D4_D Termine_Lstg'!P46,'D4_D Termine_Lstg'!Q46,'D4_D Termine_Lstg'!R46,'D4_D Termine_Lstg'!S46,'D4_D Termine_Lstg'!T46)),'D4_D Termine_Lstg'!M46,""),"")</f>
        <v/>
      </c>
      <c r="H422">
        <v>46</v>
      </c>
    </row>
    <row r="423" spans="2:8">
      <c r="B423" t="str">
        <f>IFERROR(IF(AND(Projektgrundlagen!$I$24,OR('D4_D Termine_Lstg'!O47,'D4_D Termine_Lstg'!P47,'D4_D Termine_Lstg'!Q47,'D4_D Termine_Lstg'!R47,'D4_D Termine_Lstg'!S47,'D4_D Termine_Lstg'!T47)),'D4_D Termine_Lstg'!$H$44&amp;" "&amp;'D4_D Termine_Lstg'!$I$44&amp;"... "&amp;'D4_D Termine_Lstg'!I47&amp;" "&amp;'D4_D Termine_Lstg'!I48,""),"")</f>
        <v/>
      </c>
      <c r="C423" s="458"/>
      <c r="D423" s="458" t="str">
        <f>IFERROR(IF(AND(Projektgrundlagen!$I$24,OR('D4_D Termine_Lstg'!O47,'D4_D Termine_Lstg'!P47,'D4_D Termine_Lstg'!Q47,'D4_D Termine_Lstg'!R47,'D4_D Termine_Lstg'!S47,'D4_D Termine_Lstg'!T47)),"pauschal",""),"")</f>
        <v/>
      </c>
      <c r="E423" s="458"/>
      <c r="F423" s="458" t="str">
        <f>IFERROR(IF(AND(Projektgrundlagen!$I$24,OR('D4_D Termine_Lstg'!O47,'D4_D Termine_Lstg'!P47,'D4_D Termine_Lstg'!Q47,'D4_D Termine_Lstg'!R47,'D4_D Termine_Lstg'!S47,'D4_D Termine_Lstg'!T47)),'D4_D Termine_Lstg'!M47,""),"")</f>
        <v/>
      </c>
      <c r="H423">
        <v>47</v>
      </c>
    </row>
    <row r="424" spans="2:8">
      <c r="B424" t="str">
        <f>IFERROR(IF(AND(Projektgrundlagen!$I$24,OR('D4_D Termine_Lstg'!O48,'D4_D Termine_Lstg'!P48,'D4_D Termine_Lstg'!Q48,'D4_D Termine_Lstg'!R48,'D4_D Termine_Lstg'!S48,'D4_D Termine_Lstg'!T48)),'D4_D Termine_Lstg'!$H$44&amp;" "&amp;'D4_D Termine_Lstg'!$I$44&amp;"... "&amp;'D4_D Termine_Lstg'!I48&amp;" "&amp;'D4_D Termine_Lstg'!I49,""),"")</f>
        <v/>
      </c>
      <c r="C424" s="458"/>
      <c r="D424" s="458" t="str">
        <f>IFERROR(IF(AND(Projektgrundlagen!$I$24,OR('D4_D Termine_Lstg'!O48,'D4_D Termine_Lstg'!P48,'D4_D Termine_Lstg'!Q48,'D4_D Termine_Lstg'!R48,'D4_D Termine_Lstg'!S48,'D4_D Termine_Lstg'!T48)),"pauschal",""),"")</f>
        <v/>
      </c>
      <c r="E424" s="458"/>
      <c r="F424" s="458" t="str">
        <f>IFERROR(IF(AND(Projektgrundlagen!$I$24,OR('D4_D Termine_Lstg'!O48,'D4_D Termine_Lstg'!P48,'D4_D Termine_Lstg'!Q48,'D4_D Termine_Lstg'!R48,'D4_D Termine_Lstg'!S48,'D4_D Termine_Lstg'!T48)),'D4_D Termine_Lstg'!M48,""),"")</f>
        <v/>
      </c>
      <c r="H424">
        <v>48</v>
      </c>
    </row>
    <row r="425" spans="2:8">
      <c r="B425" t="str">
        <f>IFERROR(IF(AND(Projektgrundlagen!$I$24,OR('D4_D Termine_Lstg'!O49,'D4_D Termine_Lstg'!P49,'D4_D Termine_Lstg'!Q49,'D4_D Termine_Lstg'!R49,'D4_D Termine_Lstg'!S49,'D4_D Termine_Lstg'!T49)),'D4_D Termine_Lstg'!$H$44&amp;" "&amp;'D4_D Termine_Lstg'!$I$44&amp;"... "&amp;'D4_D Termine_Lstg'!I49&amp;" "&amp;'D4_D Termine_Lstg'!I50,""),"")</f>
        <v/>
      </c>
      <c r="C425" s="458"/>
      <c r="D425" s="458" t="str">
        <f>IFERROR(IF(AND(Projektgrundlagen!$I$24,OR('D4_D Termine_Lstg'!O49,'D4_D Termine_Lstg'!P49,'D4_D Termine_Lstg'!Q49,'D4_D Termine_Lstg'!R49,'D4_D Termine_Lstg'!S49,'D4_D Termine_Lstg'!T49)),"pauschal",""),"")</f>
        <v/>
      </c>
      <c r="E425" s="458"/>
      <c r="F425" s="458" t="str">
        <f>IFERROR(IF(AND(Projektgrundlagen!$I$24,OR('D4_D Termine_Lstg'!O49,'D4_D Termine_Lstg'!P49,'D4_D Termine_Lstg'!Q49,'D4_D Termine_Lstg'!R49,'D4_D Termine_Lstg'!S49,'D4_D Termine_Lstg'!T49)),'D4_D Termine_Lstg'!M49,""),"")</f>
        <v/>
      </c>
      <c r="H425">
        <v>49</v>
      </c>
    </row>
    <row r="426" spans="2:8">
      <c r="B426" t="str">
        <f>IFERROR(IF(AND(Projektgrundlagen!$I$24,OR('D4_D Termine_Lstg'!O50,'D4_D Termine_Lstg'!P50,'D4_D Termine_Lstg'!Q50,'D4_D Termine_Lstg'!R50,'D4_D Termine_Lstg'!S50,'D4_D Termine_Lstg'!T50)),'D4_D Termine_Lstg'!$H$44&amp;" "&amp;'D4_D Termine_Lstg'!$I$44&amp;"... "&amp;'D4_D Termine_Lstg'!I50&amp;" "&amp;'D4_D Termine_Lstg'!I51,""),"")</f>
        <v/>
      </c>
      <c r="C426" s="458"/>
      <c r="D426" s="458" t="str">
        <f>IFERROR(IF(AND(Projektgrundlagen!$I$24,OR('D4_D Termine_Lstg'!O50,'D4_D Termine_Lstg'!P50,'D4_D Termine_Lstg'!Q50,'D4_D Termine_Lstg'!R50,'D4_D Termine_Lstg'!S50,'D4_D Termine_Lstg'!T50)),"pauschal",""),"")</f>
        <v/>
      </c>
      <c r="E426" s="458"/>
      <c r="F426" s="458" t="str">
        <f>IFERROR(IF(AND(Projektgrundlagen!$I$24,OR('D4_D Termine_Lstg'!O50,'D4_D Termine_Lstg'!P50,'D4_D Termine_Lstg'!Q50,'D4_D Termine_Lstg'!R50,'D4_D Termine_Lstg'!S50,'D4_D Termine_Lstg'!T50)),'D4_D Termine_Lstg'!M50,""),"")</f>
        <v/>
      </c>
      <c r="H426">
        <v>50</v>
      </c>
    </row>
    <row r="427" spans="2:8">
      <c r="B427" t="str">
        <f>IFERROR(IF(AND(Projektgrundlagen!$I$24,OR('D4_D Termine_Lstg'!O51,'D4_D Termine_Lstg'!P51,'D4_D Termine_Lstg'!Q51,'D4_D Termine_Lstg'!R51,'D4_D Termine_Lstg'!S51,'D4_D Termine_Lstg'!T51)),'D4_D Termine_Lstg'!$H$44&amp;" "&amp;'D4_D Termine_Lstg'!$I$44&amp;"... "&amp;'D4_D Termine_Lstg'!I51&amp;" "&amp;'D4_D Termine_Lstg'!I52,""),"")</f>
        <v/>
      </c>
      <c r="C427" s="458"/>
      <c r="D427" s="458" t="str">
        <f>IFERROR(IF(AND(Projektgrundlagen!$I$24,OR('D4_D Termine_Lstg'!O51,'D4_D Termine_Lstg'!P51,'D4_D Termine_Lstg'!Q51,'D4_D Termine_Lstg'!R51,'D4_D Termine_Lstg'!S51,'D4_D Termine_Lstg'!T51)),"pauschal",""),"")</f>
        <v/>
      </c>
      <c r="E427" s="458"/>
      <c r="F427" s="458" t="str">
        <f>IFERROR(IF(AND(Projektgrundlagen!$I$24,OR('D4_D Termine_Lstg'!O51,'D4_D Termine_Lstg'!P51,'D4_D Termine_Lstg'!Q51,'D4_D Termine_Lstg'!R51,'D4_D Termine_Lstg'!S51,'D4_D Termine_Lstg'!T51)),'D4_D Termine_Lstg'!M51,""),"")</f>
        <v/>
      </c>
      <c r="H427">
        <v>51</v>
      </c>
    </row>
    <row r="428" spans="2:8">
      <c r="B428" t="str">
        <f>IFERROR(IF(AND(Projektgrundlagen!$I$24,OR('D4_D Termine_Lstg'!O52,'D4_D Termine_Lstg'!P52,'D4_D Termine_Lstg'!Q52,'D4_D Termine_Lstg'!R52,'D4_D Termine_Lstg'!S52,'D4_D Termine_Lstg'!T52)),'D4_D Termine_Lstg'!$H$44&amp;" "&amp;'D4_D Termine_Lstg'!$I$44&amp;"... "&amp;'D4_D Termine_Lstg'!I52&amp;" "&amp;'D4_D Termine_Lstg'!I53,""),"")</f>
        <v/>
      </c>
      <c r="C428" s="458"/>
      <c r="D428" s="458" t="str">
        <f>IFERROR(IF(AND(Projektgrundlagen!$I$24,OR('D4_D Termine_Lstg'!O52,'D4_D Termine_Lstg'!P52,'D4_D Termine_Lstg'!Q52,'D4_D Termine_Lstg'!R52,'D4_D Termine_Lstg'!S52,'D4_D Termine_Lstg'!T52)),"pauschal",""),"")</f>
        <v/>
      </c>
      <c r="E428" s="458"/>
      <c r="F428" s="458" t="str">
        <f>IFERROR(IF(AND(Projektgrundlagen!$I$24,OR('D4_D Termine_Lstg'!O52,'D4_D Termine_Lstg'!P52,'D4_D Termine_Lstg'!Q52,'D4_D Termine_Lstg'!R52,'D4_D Termine_Lstg'!S52,'D4_D Termine_Lstg'!T52)),'D4_D Termine_Lstg'!M52,""),"")</f>
        <v/>
      </c>
      <c r="H428">
        <v>52</v>
      </c>
    </row>
    <row r="429" spans="2:8">
      <c r="B429" t="str">
        <f>IFERROR(IF(AND(Projektgrundlagen!$I$24,OR('D4_D Termine_Lstg'!O53,'D4_D Termine_Lstg'!P53,'D4_D Termine_Lstg'!Q53,'D4_D Termine_Lstg'!R53,'D4_D Termine_Lstg'!S53,'D4_D Termine_Lstg'!T53)),'D4_D Termine_Lstg'!$H$44&amp;" "&amp;'D4_D Termine_Lstg'!$I$44&amp;"... "&amp;'D4_D Termine_Lstg'!I53&amp;" "&amp;'D4_D Termine_Lstg'!I54,""),"")</f>
        <v/>
      </c>
      <c r="C429" s="458"/>
      <c r="D429" s="458" t="str">
        <f>IFERROR(IF(AND(Projektgrundlagen!$I$24,OR('D4_D Termine_Lstg'!O53,'D4_D Termine_Lstg'!P53,'D4_D Termine_Lstg'!Q53,'D4_D Termine_Lstg'!R53,'D4_D Termine_Lstg'!S53,'D4_D Termine_Lstg'!T53)),"pauschal",""),"")</f>
        <v/>
      </c>
      <c r="E429" s="458"/>
      <c r="F429" s="458" t="str">
        <f>IFERROR(IF(AND(Projektgrundlagen!$I$24,OR('D4_D Termine_Lstg'!O53,'D4_D Termine_Lstg'!P53,'D4_D Termine_Lstg'!Q53,'D4_D Termine_Lstg'!R53,'D4_D Termine_Lstg'!S53,'D4_D Termine_Lstg'!T53)),'D4_D Termine_Lstg'!M53,""),"")</f>
        <v/>
      </c>
      <c r="H429">
        <v>53</v>
      </c>
    </row>
    <row r="430" spans="2:8">
      <c r="B430" t="str">
        <f>IFERROR(IF(AND(Projektgrundlagen!$I$24,OR('D4_D Termine_Lstg'!O54,'D4_D Termine_Lstg'!P54,'D4_D Termine_Lstg'!Q54,'D4_D Termine_Lstg'!R54,'D4_D Termine_Lstg'!S54,'D4_D Termine_Lstg'!T54)),'D4_D Termine_Lstg'!$H$44&amp;" "&amp;'D4_D Termine_Lstg'!$I$44&amp;"... "&amp;'D4_D Termine_Lstg'!I54&amp;" "&amp;'D4_D Termine_Lstg'!I55,""),"")</f>
        <v/>
      </c>
      <c r="C430" s="458"/>
      <c r="D430" s="458" t="str">
        <f>IFERROR(IF(AND(Projektgrundlagen!$I$24,OR('D4_D Termine_Lstg'!O54,'D4_D Termine_Lstg'!P54,'D4_D Termine_Lstg'!Q54,'D4_D Termine_Lstg'!R54,'D4_D Termine_Lstg'!S54,'D4_D Termine_Lstg'!T54)),"pauschal",""),"")</f>
        <v/>
      </c>
      <c r="E430" s="458"/>
      <c r="F430" s="458" t="str">
        <f>IFERROR(IF(AND(Projektgrundlagen!$I$24,OR('D4_D Termine_Lstg'!O54,'D4_D Termine_Lstg'!P54,'D4_D Termine_Lstg'!Q54,'D4_D Termine_Lstg'!R54,'D4_D Termine_Lstg'!S54,'D4_D Termine_Lstg'!T54)),'D4_D Termine_Lstg'!M54,""),"")</f>
        <v/>
      </c>
      <c r="H430">
        <v>54</v>
      </c>
    </row>
    <row r="431" spans="2:8">
      <c r="B431" t="str">
        <f>IFERROR(IF(AND(Projektgrundlagen!$I$24,OR('D4_D Termine_Lstg'!O55,'D4_D Termine_Lstg'!P55,'D4_D Termine_Lstg'!Q55,'D4_D Termine_Lstg'!R55,'D4_D Termine_Lstg'!S55,'D4_D Termine_Lstg'!T55)),'D4_D Termine_Lstg'!$H$44&amp;" "&amp;'D4_D Termine_Lstg'!$I$44&amp;"... "&amp;'D4_D Termine_Lstg'!I55&amp;" "&amp;'D4_D Termine_Lstg'!I56,""),"")</f>
        <v/>
      </c>
      <c r="C431" s="458"/>
      <c r="D431" s="458" t="str">
        <f>IFERROR(IF(AND(Projektgrundlagen!$I$24,OR('D4_D Termine_Lstg'!O55,'D4_D Termine_Lstg'!P55,'D4_D Termine_Lstg'!Q55,'D4_D Termine_Lstg'!R55,'D4_D Termine_Lstg'!S55,'D4_D Termine_Lstg'!T55)),"pauschal",""),"")</f>
        <v/>
      </c>
      <c r="E431" s="458"/>
      <c r="F431" s="458" t="str">
        <f>IFERROR(IF(AND(Projektgrundlagen!$I$24,OR('D4_D Termine_Lstg'!O55,'D4_D Termine_Lstg'!P55,'D4_D Termine_Lstg'!Q55,'D4_D Termine_Lstg'!R55,'D4_D Termine_Lstg'!S55,'D4_D Termine_Lstg'!T55)),'D4_D Termine_Lstg'!M55,""),"")</f>
        <v/>
      </c>
      <c r="H431">
        <v>55</v>
      </c>
    </row>
    <row r="432" spans="2:8">
      <c r="B432" t="str">
        <f>IFERROR(IF(AND(Projektgrundlagen!$I$24,OR('D4_D Termine_Lstg'!O56,'D4_D Termine_Lstg'!P56,'D4_D Termine_Lstg'!Q56,'D4_D Termine_Lstg'!R56,'D4_D Termine_Lstg'!S56,'D4_D Termine_Lstg'!T56)),'D4_D Termine_Lstg'!$H$44&amp;" "&amp;'D4_D Termine_Lstg'!$I$44&amp;"... "&amp;'D4_D Termine_Lstg'!I56&amp;" "&amp;'D4_D Termine_Lstg'!I57,""),"")</f>
        <v/>
      </c>
      <c r="C432" s="458"/>
      <c r="D432" s="458" t="str">
        <f>IFERROR(IF(AND(Projektgrundlagen!$I$24,OR('D4_D Termine_Lstg'!O56,'D4_D Termine_Lstg'!P56,'D4_D Termine_Lstg'!Q56,'D4_D Termine_Lstg'!R56,'D4_D Termine_Lstg'!S56,'D4_D Termine_Lstg'!T56)),"pauschal",""),"")</f>
        <v/>
      </c>
      <c r="E432" s="458"/>
      <c r="F432" s="458" t="str">
        <f>IFERROR(IF(AND(Projektgrundlagen!$I$24,OR('D4_D Termine_Lstg'!O56,'D4_D Termine_Lstg'!P56,'D4_D Termine_Lstg'!Q56,'D4_D Termine_Lstg'!R56,'D4_D Termine_Lstg'!S56,'D4_D Termine_Lstg'!T56)),'D4_D Termine_Lstg'!M56,""),"")</f>
        <v/>
      </c>
      <c r="H432">
        <v>56</v>
      </c>
    </row>
    <row r="433" spans="2:8">
      <c r="B433" t="str">
        <f>IFERROR(IF(AND(Projektgrundlagen!$I$24,OR('D4_D Termine_Lstg'!O57,'D4_D Termine_Lstg'!P57,'D4_D Termine_Lstg'!Q57,'D4_D Termine_Lstg'!R57,'D4_D Termine_Lstg'!S57,'D4_D Termine_Lstg'!T57)),'D4_D Termine_Lstg'!$H$44&amp;" "&amp;'D4_D Termine_Lstg'!$I$44&amp;"... "&amp;'D4_D Termine_Lstg'!I57&amp;" "&amp;'D4_D Termine_Lstg'!I58,""),"")</f>
        <v/>
      </c>
      <c r="C433" s="458"/>
      <c r="D433" s="458" t="str">
        <f>IFERROR(IF(AND(Projektgrundlagen!$I$24,OR('D4_D Termine_Lstg'!O57,'D4_D Termine_Lstg'!P57,'D4_D Termine_Lstg'!Q57,'D4_D Termine_Lstg'!R57,'D4_D Termine_Lstg'!S57,'D4_D Termine_Lstg'!T57)),"pauschal",""),"")</f>
        <v/>
      </c>
      <c r="E433" s="458"/>
      <c r="F433" s="458" t="str">
        <f>IFERROR(IF(AND(Projektgrundlagen!$I$24,OR('D4_D Termine_Lstg'!O57,'D4_D Termine_Lstg'!P57,'D4_D Termine_Lstg'!Q57,'D4_D Termine_Lstg'!R57,'D4_D Termine_Lstg'!S57,'D4_D Termine_Lstg'!T57)),'D4_D Termine_Lstg'!M57,""),"")</f>
        <v/>
      </c>
      <c r="H433">
        <v>57</v>
      </c>
    </row>
    <row r="434" spans="2:8">
      <c r="B434" t="str">
        <f>IFERROR(IF(AND(Projektgrundlagen!$I$24,OR('D4_D Termine_Lstg'!O58,'D4_D Termine_Lstg'!P58,'D4_D Termine_Lstg'!Q58,'D4_D Termine_Lstg'!R58,'D4_D Termine_Lstg'!S58,'D4_D Termine_Lstg'!T58)),'D4_D Termine_Lstg'!$H$58&amp;" "&amp;'D4_D Termine_Lstg'!$I$58&amp;"... "&amp;'D4_D Termine_Lstg'!I58&amp;" "&amp;'D4_D Termine_Lstg'!I59,""),"")</f>
        <v/>
      </c>
      <c r="C434" s="458"/>
      <c r="D434" s="458" t="str">
        <f>IFERROR(IF(AND(Projektgrundlagen!$I$24,OR('D4_D Termine_Lstg'!O58,'D4_D Termine_Lstg'!P58,'D4_D Termine_Lstg'!Q58,'D4_D Termine_Lstg'!R58,'D4_D Termine_Lstg'!S58,'D4_D Termine_Lstg'!T58)),"pauschal",""),"")</f>
        <v/>
      </c>
      <c r="E434" s="458"/>
      <c r="F434" s="458" t="str">
        <f>IFERROR(IF(AND(Projektgrundlagen!$I$24,OR('D4_D Termine_Lstg'!O58,'D4_D Termine_Lstg'!P58,'D4_D Termine_Lstg'!Q58,'D4_D Termine_Lstg'!R58,'D4_D Termine_Lstg'!S58,'D4_D Termine_Lstg'!T58)),'D4_D Termine_Lstg'!M58,""),"")</f>
        <v/>
      </c>
      <c r="H434">
        <v>58</v>
      </c>
    </row>
    <row r="435" spans="2:8">
      <c r="B435" t="str">
        <f>IFERROR(IF(AND(Projektgrundlagen!$I$24,OR('D4_D Termine_Lstg'!O59,'D4_D Termine_Lstg'!P59,'D4_D Termine_Lstg'!Q59,'D4_D Termine_Lstg'!R59,'D4_D Termine_Lstg'!S59,'D4_D Termine_Lstg'!T59)),'D4_D Termine_Lstg'!$H$58&amp;" "&amp;'D4_D Termine_Lstg'!$I$58&amp;"... "&amp;'D4_D Termine_Lstg'!I59&amp;" "&amp;'D4_D Termine_Lstg'!I60,""),"")</f>
        <v/>
      </c>
      <c r="C435" s="458"/>
      <c r="D435" s="458" t="str">
        <f>IFERROR(IF(AND(Projektgrundlagen!$I$24,OR('D4_D Termine_Lstg'!O59,'D4_D Termine_Lstg'!P59,'D4_D Termine_Lstg'!Q59,'D4_D Termine_Lstg'!R59,'D4_D Termine_Lstg'!S59,'D4_D Termine_Lstg'!T59)),"pauschal",""),"")</f>
        <v/>
      </c>
      <c r="E435" s="458"/>
      <c r="F435" s="458" t="str">
        <f>IFERROR(IF(AND(Projektgrundlagen!$I$24,OR('D4_D Termine_Lstg'!O59,'D4_D Termine_Lstg'!P59,'D4_D Termine_Lstg'!Q59,'D4_D Termine_Lstg'!R59,'D4_D Termine_Lstg'!S59,'D4_D Termine_Lstg'!T59)),'D4_D Termine_Lstg'!M59,""),"")</f>
        <v/>
      </c>
      <c r="H435">
        <v>59</v>
      </c>
    </row>
    <row r="436" spans="2:8">
      <c r="B436" t="str">
        <f>IFERROR(IF(AND(Projektgrundlagen!$I$24,OR('D4_D Termine_Lstg'!O60,'D4_D Termine_Lstg'!P60,'D4_D Termine_Lstg'!Q60,'D4_D Termine_Lstg'!R60,'D4_D Termine_Lstg'!S60,'D4_D Termine_Lstg'!T60)),'D4_D Termine_Lstg'!$H$58&amp;" "&amp;'D4_D Termine_Lstg'!$I$58&amp;"... "&amp;'D4_D Termine_Lstg'!I60&amp;" "&amp;'D4_D Termine_Lstg'!I61,""),"")</f>
        <v/>
      </c>
      <c r="C436" s="458"/>
      <c r="D436" s="458" t="str">
        <f>IFERROR(IF(AND(Projektgrundlagen!$I$24,OR('D4_D Termine_Lstg'!O60,'D4_D Termine_Lstg'!P60,'D4_D Termine_Lstg'!Q60,'D4_D Termine_Lstg'!R60,'D4_D Termine_Lstg'!S60,'D4_D Termine_Lstg'!T60)),"pauschal",""),"")</f>
        <v/>
      </c>
      <c r="E436" s="458"/>
      <c r="F436" s="458" t="str">
        <f>IFERROR(IF(AND(Projektgrundlagen!$I$24,OR('D4_D Termine_Lstg'!O60,'D4_D Termine_Lstg'!P60,'D4_D Termine_Lstg'!Q60,'D4_D Termine_Lstg'!R60,'D4_D Termine_Lstg'!S60,'D4_D Termine_Lstg'!T60)),'D4_D Termine_Lstg'!M60,""),"")</f>
        <v/>
      </c>
      <c r="H436">
        <v>60</v>
      </c>
    </row>
    <row r="437" spans="2:8">
      <c r="B437" t="str">
        <f>IFERROR(IF(AND(Projektgrundlagen!$I$24,OR('D4_D Termine_Lstg'!O61,'D4_D Termine_Lstg'!P61,'D4_D Termine_Lstg'!Q61,'D4_D Termine_Lstg'!R61,'D4_D Termine_Lstg'!S61,'D4_D Termine_Lstg'!T61)),'D4_D Termine_Lstg'!$H$58&amp;" "&amp;'D4_D Termine_Lstg'!$I$58&amp;"... "&amp;'D4_D Termine_Lstg'!I61&amp;" "&amp;'D4_D Termine_Lstg'!I62,""),"")</f>
        <v/>
      </c>
      <c r="C437" s="458"/>
      <c r="D437" s="458" t="str">
        <f>IFERROR(IF(AND(Projektgrundlagen!$I$24,OR('D4_D Termine_Lstg'!O61,'D4_D Termine_Lstg'!P61,'D4_D Termine_Lstg'!Q61,'D4_D Termine_Lstg'!R61,'D4_D Termine_Lstg'!S61,'D4_D Termine_Lstg'!T61)),"pauschal",""),"")</f>
        <v/>
      </c>
      <c r="E437" s="458"/>
      <c r="F437" s="458" t="str">
        <f>IFERROR(IF(AND(Projektgrundlagen!$I$24,OR('D4_D Termine_Lstg'!O61,'D4_D Termine_Lstg'!P61,'D4_D Termine_Lstg'!Q61,'D4_D Termine_Lstg'!R61,'D4_D Termine_Lstg'!S61,'D4_D Termine_Lstg'!T61)),'D4_D Termine_Lstg'!M61,""),"")</f>
        <v/>
      </c>
      <c r="H437">
        <v>61</v>
      </c>
    </row>
    <row r="438" spans="2:8">
      <c r="B438" t="str">
        <f>IFERROR(IF(AND(Projektgrundlagen!$I$24,OR('D4_D Termine_Lstg'!O62,'D4_D Termine_Lstg'!P62,'D4_D Termine_Lstg'!Q62,'D4_D Termine_Lstg'!R62,'D4_D Termine_Lstg'!S62,'D4_D Termine_Lstg'!T62)),'D4_D Termine_Lstg'!$H$58&amp;" "&amp;'D4_D Termine_Lstg'!$I$58&amp;"... "&amp;'D4_D Termine_Lstg'!I62&amp;" "&amp;'D4_D Termine_Lstg'!I63,""),"")</f>
        <v/>
      </c>
      <c r="C438" s="458"/>
      <c r="D438" s="458" t="str">
        <f>IFERROR(IF(AND(Projektgrundlagen!$I$24,OR('D4_D Termine_Lstg'!O62,'D4_D Termine_Lstg'!P62,'D4_D Termine_Lstg'!Q62,'D4_D Termine_Lstg'!R62,'D4_D Termine_Lstg'!S62,'D4_D Termine_Lstg'!T62)),"pauschal",""),"")</f>
        <v/>
      </c>
      <c r="E438" s="458"/>
      <c r="F438" s="458" t="str">
        <f>IFERROR(IF(AND(Projektgrundlagen!$I$24,OR('D4_D Termine_Lstg'!O62,'D4_D Termine_Lstg'!P62,'D4_D Termine_Lstg'!Q62,'D4_D Termine_Lstg'!R62,'D4_D Termine_Lstg'!S62,'D4_D Termine_Lstg'!T62)),'D4_D Termine_Lstg'!M62,""),"")</f>
        <v/>
      </c>
      <c r="H438">
        <v>62</v>
      </c>
    </row>
    <row r="439" spans="2:8">
      <c r="B439" t="str">
        <f>IFERROR(IF(AND(Projektgrundlagen!$I$24,OR('D4_D Termine_Lstg'!O63,'D4_D Termine_Lstg'!P63,'D4_D Termine_Lstg'!Q63,'D4_D Termine_Lstg'!R63,'D4_D Termine_Lstg'!S63,'D4_D Termine_Lstg'!T63)),'D4_D Termine_Lstg'!$H$58&amp;" "&amp;'D4_D Termine_Lstg'!$I$58&amp;"... "&amp;'D4_D Termine_Lstg'!I63&amp;" "&amp;'D4_D Termine_Lstg'!I64,""),"")</f>
        <v/>
      </c>
      <c r="C439" s="458"/>
      <c r="D439" s="458" t="str">
        <f>IFERROR(IF(AND(Projektgrundlagen!$I$24,OR('D4_D Termine_Lstg'!O63,'D4_D Termine_Lstg'!P63,'D4_D Termine_Lstg'!Q63,'D4_D Termine_Lstg'!R63,'D4_D Termine_Lstg'!S63,'D4_D Termine_Lstg'!T63)),"pauschal",""),"")</f>
        <v/>
      </c>
      <c r="E439" s="458"/>
      <c r="F439" s="458" t="str">
        <f>IFERROR(IF(AND(Projektgrundlagen!$I$24,OR('D4_D Termine_Lstg'!O63,'D4_D Termine_Lstg'!P63,'D4_D Termine_Lstg'!Q63,'D4_D Termine_Lstg'!R63,'D4_D Termine_Lstg'!S63,'D4_D Termine_Lstg'!T63)),'D4_D Termine_Lstg'!M63,""),"")</f>
        <v/>
      </c>
      <c r="H439">
        <v>63</v>
      </c>
    </row>
    <row r="440" spans="2:8">
      <c r="B440" t="str">
        <f>IFERROR(IF(AND(Projektgrundlagen!$I$24,OR('D4_D Termine_Lstg'!O64,'D4_D Termine_Lstg'!P64,'D4_D Termine_Lstg'!Q64,'D4_D Termine_Lstg'!R64,'D4_D Termine_Lstg'!S64,'D4_D Termine_Lstg'!T64)),'D4_D Termine_Lstg'!$H$58&amp;" "&amp;'D4_D Termine_Lstg'!$I$58&amp;"... "&amp;'D4_D Termine_Lstg'!I64&amp;" "&amp;'D4_D Termine_Lstg'!I65,""),"")</f>
        <v/>
      </c>
      <c r="C440" s="458"/>
      <c r="D440" s="458" t="str">
        <f>IFERROR(IF(AND(Projektgrundlagen!$I$24,OR('D4_D Termine_Lstg'!O64,'D4_D Termine_Lstg'!P64,'D4_D Termine_Lstg'!Q64,'D4_D Termine_Lstg'!R64,'D4_D Termine_Lstg'!S64,'D4_D Termine_Lstg'!T64)),"pauschal",""),"")</f>
        <v/>
      </c>
      <c r="E440" s="458"/>
      <c r="F440" s="458" t="str">
        <f>IFERROR(IF(AND(Projektgrundlagen!$I$24,OR('D4_D Termine_Lstg'!O64,'D4_D Termine_Lstg'!P64,'D4_D Termine_Lstg'!Q64,'D4_D Termine_Lstg'!R64,'D4_D Termine_Lstg'!S64,'D4_D Termine_Lstg'!T64)),'D4_D Termine_Lstg'!M64,""),"")</f>
        <v/>
      </c>
      <c r="H440">
        <v>64</v>
      </c>
    </row>
    <row r="441" spans="2:8">
      <c r="B441" t="str">
        <f>IFERROR(IF(AND(Projektgrundlagen!$I$24,OR('D4_D Termine_Lstg'!O65,'D4_D Termine_Lstg'!P65,'D4_D Termine_Lstg'!Q65,'D4_D Termine_Lstg'!R65,'D4_D Termine_Lstg'!S65,'D4_D Termine_Lstg'!T65)),'D4_D Termine_Lstg'!$H$58&amp;" "&amp;'D4_D Termine_Lstg'!$I$58&amp;"... "&amp;'D4_D Termine_Lstg'!I65&amp;" "&amp;'D4_D Termine_Lstg'!I66,""),"")</f>
        <v/>
      </c>
      <c r="C441" s="458"/>
      <c r="D441" s="458" t="str">
        <f>IFERROR(IF(AND(Projektgrundlagen!$I$24,OR('D4_D Termine_Lstg'!O65,'D4_D Termine_Lstg'!P65,'D4_D Termine_Lstg'!Q65,'D4_D Termine_Lstg'!R65,'D4_D Termine_Lstg'!S65,'D4_D Termine_Lstg'!T65)),"pauschal",""),"")</f>
        <v/>
      </c>
      <c r="E441" s="458"/>
      <c r="F441" s="458" t="str">
        <f>IFERROR(IF(AND(Projektgrundlagen!$I$24,OR('D4_D Termine_Lstg'!O65,'D4_D Termine_Lstg'!P65,'D4_D Termine_Lstg'!Q65,'D4_D Termine_Lstg'!R65,'D4_D Termine_Lstg'!S65,'D4_D Termine_Lstg'!T65)),'D4_D Termine_Lstg'!M65,""),"")</f>
        <v/>
      </c>
      <c r="H441">
        <v>65</v>
      </c>
    </row>
    <row r="442" spans="2:8">
      <c r="B442" t="str">
        <f>IFERROR(IF(AND(Projektgrundlagen!$I$24,OR('D4_D Termine_Lstg'!O66,'D4_D Termine_Lstg'!P66,'D4_D Termine_Lstg'!Q66,'D4_D Termine_Lstg'!R66,'D4_D Termine_Lstg'!S66,'D4_D Termine_Lstg'!T66)),'D4_D Termine_Lstg'!$H$58&amp;" "&amp;'D4_D Termine_Lstg'!$I$58&amp;"... "&amp;'D4_D Termine_Lstg'!I66&amp;" "&amp;'D4_D Termine_Lstg'!I67,""),"")</f>
        <v/>
      </c>
      <c r="C442" s="458"/>
      <c r="D442" s="458" t="str">
        <f>IFERROR(IF(AND(Projektgrundlagen!$I$24,OR('D4_D Termine_Lstg'!O66,'D4_D Termine_Lstg'!P66,'D4_D Termine_Lstg'!Q66,'D4_D Termine_Lstg'!R66,'D4_D Termine_Lstg'!S66,'D4_D Termine_Lstg'!T66)),"pauschal",""),"")</f>
        <v/>
      </c>
      <c r="E442" s="458"/>
      <c r="F442" s="458" t="str">
        <f>IFERROR(IF(AND(Projektgrundlagen!$I$24,OR('D4_D Termine_Lstg'!O66,'D4_D Termine_Lstg'!P66,'D4_D Termine_Lstg'!Q66,'D4_D Termine_Lstg'!R66,'D4_D Termine_Lstg'!S66,'D4_D Termine_Lstg'!T66)),'D4_D Termine_Lstg'!M66,""),"")</f>
        <v/>
      </c>
      <c r="H442">
        <v>66</v>
      </c>
    </row>
    <row r="443" spans="2:8">
      <c r="B443" t="str">
        <f>IFERROR(IF(AND(Projektgrundlagen!$I$24,OR('D4_D Termine_Lstg'!O67,'D4_D Termine_Lstg'!P67,'D4_D Termine_Lstg'!Q67,'D4_D Termine_Lstg'!R67,'D4_D Termine_Lstg'!S67,'D4_D Termine_Lstg'!T67)),'D4_D Termine_Lstg'!$H$58&amp;" "&amp;'D4_D Termine_Lstg'!$I$58&amp;"... "&amp;'D4_D Termine_Lstg'!I67&amp;" "&amp;'D4_D Termine_Lstg'!I68,""),"")</f>
        <v/>
      </c>
      <c r="C443" s="458"/>
      <c r="D443" s="458" t="str">
        <f>IFERROR(IF(AND(Projektgrundlagen!$I$24,OR('D4_D Termine_Lstg'!O67,'D4_D Termine_Lstg'!P67,'D4_D Termine_Lstg'!Q67,'D4_D Termine_Lstg'!R67,'D4_D Termine_Lstg'!S67,'D4_D Termine_Lstg'!T67)),"pauschal",""),"")</f>
        <v/>
      </c>
      <c r="E443" s="458"/>
      <c r="F443" s="458" t="str">
        <f>IFERROR(IF(AND(Projektgrundlagen!$I$24,OR('D4_D Termine_Lstg'!O67,'D4_D Termine_Lstg'!P67,'D4_D Termine_Lstg'!Q67,'D4_D Termine_Lstg'!R67,'D4_D Termine_Lstg'!S67,'D4_D Termine_Lstg'!T67)),'D4_D Termine_Lstg'!M67,""),"")</f>
        <v/>
      </c>
      <c r="H443">
        <v>67</v>
      </c>
    </row>
    <row r="444" spans="2:8">
      <c r="B444" t="str">
        <f>IFERROR(IF(AND(Projektgrundlagen!$I$24,OR('D4_D Termine_Lstg'!O68,'D4_D Termine_Lstg'!P68,'D4_D Termine_Lstg'!Q68,'D4_D Termine_Lstg'!R68,'D4_D Termine_Lstg'!S68,'D4_D Termine_Lstg'!T68)),'D4_D Termine_Lstg'!$H$58&amp;" "&amp;'D4_D Termine_Lstg'!$I$58&amp;"... "&amp;'D4_D Termine_Lstg'!I68&amp;" "&amp;'D4_D Termine_Lstg'!I69,""),"")</f>
        <v/>
      </c>
      <c r="C444" s="458"/>
      <c r="D444" s="458" t="str">
        <f>IFERROR(IF(AND(Projektgrundlagen!$I$24,OR('D4_D Termine_Lstg'!O68,'D4_D Termine_Lstg'!P68,'D4_D Termine_Lstg'!Q68,'D4_D Termine_Lstg'!R68,'D4_D Termine_Lstg'!S68,'D4_D Termine_Lstg'!T68)),"pauschal",""),"")</f>
        <v/>
      </c>
      <c r="E444" s="458"/>
      <c r="F444" s="458" t="str">
        <f>IFERROR(IF(AND(Projektgrundlagen!$I$24,OR('D4_D Termine_Lstg'!O68,'D4_D Termine_Lstg'!P68,'D4_D Termine_Lstg'!Q68,'D4_D Termine_Lstg'!R68,'D4_D Termine_Lstg'!S68,'D4_D Termine_Lstg'!T68)),'D4_D Termine_Lstg'!M68,""),"")</f>
        <v/>
      </c>
      <c r="H444">
        <v>68</v>
      </c>
    </row>
    <row r="445" spans="2:8">
      <c r="B445" t="str">
        <f>IFERROR(IF(AND(Projektgrundlagen!$I$24,OR('D4_D Termine_Lstg'!O69,'D4_D Termine_Lstg'!P69,'D4_D Termine_Lstg'!Q69,'D4_D Termine_Lstg'!R69,'D4_D Termine_Lstg'!S69,'D4_D Termine_Lstg'!T69)),'D4_D Termine_Lstg'!$H$58&amp;" "&amp;'D4_D Termine_Lstg'!$I$58&amp;"... "&amp;'D4_D Termine_Lstg'!I69&amp;" "&amp;'D4_D Termine_Lstg'!I70,""),"")</f>
        <v/>
      </c>
      <c r="C445" s="458"/>
      <c r="D445" s="458" t="str">
        <f>IFERROR(IF(AND(Projektgrundlagen!$I$24,OR('D4_D Termine_Lstg'!O69,'D4_D Termine_Lstg'!P69,'D4_D Termine_Lstg'!Q69,'D4_D Termine_Lstg'!R69,'D4_D Termine_Lstg'!S69,'D4_D Termine_Lstg'!T69)),"pauschal",""),"")</f>
        <v/>
      </c>
      <c r="E445" s="458"/>
      <c r="F445" s="458" t="str">
        <f>IFERROR(IF(AND(Projektgrundlagen!$I$24,OR('D4_D Termine_Lstg'!O69,'D4_D Termine_Lstg'!P69,'D4_D Termine_Lstg'!Q69,'D4_D Termine_Lstg'!R69,'D4_D Termine_Lstg'!S69,'D4_D Termine_Lstg'!T69)),'D4_D Termine_Lstg'!M69,""),"")</f>
        <v/>
      </c>
      <c r="H445">
        <v>69</v>
      </c>
    </row>
    <row r="446" spans="2:8">
      <c r="B446" t="str">
        <f>IFERROR(IF(AND(Projektgrundlagen!$I$24,OR('D4_D Termine_Lstg'!O70,'D4_D Termine_Lstg'!P70,'D4_D Termine_Lstg'!Q70,'D4_D Termine_Lstg'!R70,'D4_D Termine_Lstg'!S70,'D4_D Termine_Lstg'!T70)),'D4_D Termine_Lstg'!$H$58&amp;" "&amp;'D4_D Termine_Lstg'!$I$58&amp;"... "&amp;'D4_D Termine_Lstg'!I70&amp;" "&amp;'D4_D Termine_Lstg'!I71,""),"")</f>
        <v/>
      </c>
      <c r="C446" s="458"/>
      <c r="D446" s="458" t="str">
        <f>IFERROR(IF(AND(Projektgrundlagen!$I$24,OR('D4_D Termine_Lstg'!O70,'D4_D Termine_Lstg'!P70,'D4_D Termine_Lstg'!Q70,'D4_D Termine_Lstg'!R70,'D4_D Termine_Lstg'!S70,'D4_D Termine_Lstg'!T70)),"pauschal",""),"")</f>
        <v/>
      </c>
      <c r="E446" s="458"/>
      <c r="F446" s="458" t="str">
        <f>IFERROR(IF(AND(Projektgrundlagen!$I$24,OR('D4_D Termine_Lstg'!O70,'D4_D Termine_Lstg'!P70,'D4_D Termine_Lstg'!Q70,'D4_D Termine_Lstg'!R70,'D4_D Termine_Lstg'!S70,'D4_D Termine_Lstg'!T70)),'D4_D Termine_Lstg'!M70,""),"")</f>
        <v/>
      </c>
      <c r="H446">
        <v>70</v>
      </c>
    </row>
    <row r="447" spans="2:8">
      <c r="B447" t="str">
        <f>IFERROR(IF(AND(Projektgrundlagen!$I$24,OR('D4_D Termine_Lstg'!O71,'D4_D Termine_Lstg'!P71,'D4_D Termine_Lstg'!Q71,'D4_D Termine_Lstg'!R71,'D4_D Termine_Lstg'!S71,'D4_D Termine_Lstg'!T71)),'D4_D Termine_Lstg'!$H$58&amp;" "&amp;'D4_D Termine_Lstg'!$I$58&amp;"... "&amp;'D4_D Termine_Lstg'!I71&amp;" "&amp;'D4_D Termine_Lstg'!I72,""),"")</f>
        <v/>
      </c>
      <c r="C447" s="458"/>
      <c r="D447" s="458" t="str">
        <f>IFERROR(IF(AND(Projektgrundlagen!$I$24,OR('D4_D Termine_Lstg'!O71,'D4_D Termine_Lstg'!P71,'D4_D Termine_Lstg'!Q71,'D4_D Termine_Lstg'!R71,'D4_D Termine_Lstg'!S71,'D4_D Termine_Lstg'!T71)),"pauschal",""),"")</f>
        <v/>
      </c>
      <c r="E447" s="458"/>
      <c r="F447" s="458" t="str">
        <f>IFERROR(IF(AND(Projektgrundlagen!$I$24,OR('D4_D Termine_Lstg'!O71,'D4_D Termine_Lstg'!P71,'D4_D Termine_Lstg'!Q71,'D4_D Termine_Lstg'!R71,'D4_D Termine_Lstg'!S71,'D4_D Termine_Lstg'!T71)),'D4_D Termine_Lstg'!M71,""),"")</f>
        <v/>
      </c>
      <c r="H447">
        <v>71</v>
      </c>
    </row>
    <row r="448" spans="2:8">
      <c r="B448" t="str">
        <f>IFERROR(IF(AND(Projektgrundlagen!$I$24,OR('D4_D Termine_Lstg'!O72,'D4_D Termine_Lstg'!P72,'D4_D Termine_Lstg'!Q72,'D4_D Termine_Lstg'!R72,'D4_D Termine_Lstg'!S72,'D4_D Termine_Lstg'!T72)),'D4_D Termine_Lstg'!$H$72&amp;" "&amp;'D4_D Termine_Lstg'!$I$72&amp;"... "&amp;'D4_D Termine_Lstg'!I72&amp;" "&amp;'D4_D Termine_Lstg'!I73,""),"")</f>
        <v/>
      </c>
      <c r="C448" s="458"/>
      <c r="D448" s="458" t="str">
        <f>IFERROR(IF(AND(Projektgrundlagen!$I$24,OR('D4_D Termine_Lstg'!O72,'D4_D Termine_Lstg'!P72,'D4_D Termine_Lstg'!Q72,'D4_D Termine_Lstg'!R72,'D4_D Termine_Lstg'!S72,'D4_D Termine_Lstg'!T72)),"pauschal",""),"")</f>
        <v/>
      </c>
      <c r="E448" s="458"/>
      <c r="F448" s="458" t="str">
        <f>IFERROR(IF(AND(Projektgrundlagen!$I$24,OR('D4_D Termine_Lstg'!O72,'D4_D Termine_Lstg'!P72,'D4_D Termine_Lstg'!Q72,'D4_D Termine_Lstg'!R72,'D4_D Termine_Lstg'!S72,'D4_D Termine_Lstg'!T72)),'D4_D Termine_Lstg'!M72,""),"")</f>
        <v/>
      </c>
      <c r="H448">
        <v>72</v>
      </c>
    </row>
    <row r="449" spans="1:8">
      <c r="B449" t="str">
        <f>IFERROR(IF(AND(Projektgrundlagen!$I$24,OR('D4_D Termine_Lstg'!O73,'D4_D Termine_Lstg'!P73,'D4_D Termine_Lstg'!Q73,'D4_D Termine_Lstg'!R73,'D4_D Termine_Lstg'!S73,'D4_D Termine_Lstg'!T73)),'D4_D Termine_Lstg'!$H$72&amp;" "&amp;'D4_D Termine_Lstg'!$I$72&amp;"... "&amp;'D4_D Termine_Lstg'!I73&amp;" "&amp;'D4_D Termine_Lstg'!I74,""),"")</f>
        <v/>
      </c>
      <c r="C449" s="458"/>
      <c r="D449" s="458" t="str">
        <f>IFERROR(IF(AND(Projektgrundlagen!$I$24,OR('D4_D Termine_Lstg'!O73,'D4_D Termine_Lstg'!P73,'D4_D Termine_Lstg'!Q73,'D4_D Termine_Lstg'!R73,'D4_D Termine_Lstg'!S73,'D4_D Termine_Lstg'!T73)),"pauschal",""),"")</f>
        <v/>
      </c>
      <c r="E449" s="458"/>
      <c r="F449" s="458" t="str">
        <f>IFERROR(IF(AND(Projektgrundlagen!$I$24,OR('D4_D Termine_Lstg'!O73,'D4_D Termine_Lstg'!P73,'D4_D Termine_Lstg'!Q73,'D4_D Termine_Lstg'!R73,'D4_D Termine_Lstg'!S73,'D4_D Termine_Lstg'!T73)),'D4_D Termine_Lstg'!M73,""),"")</f>
        <v/>
      </c>
      <c r="H449">
        <v>73</v>
      </c>
    </row>
    <row r="450" spans="1:8">
      <c r="B450" t="str">
        <f>IFERROR(IF(AND(Projektgrundlagen!$I$24,OR('D4_D Termine_Lstg'!O74,'D4_D Termine_Lstg'!P74,'D4_D Termine_Lstg'!Q74,'D4_D Termine_Lstg'!R74,'D4_D Termine_Lstg'!S74,'D4_D Termine_Lstg'!T74)),'D4_D Termine_Lstg'!$H$72&amp;" "&amp;'D4_D Termine_Lstg'!$I$72&amp;"... "&amp;'D4_D Termine_Lstg'!I74&amp;" "&amp;'D4_D Termine_Lstg'!I75,""),"")</f>
        <v/>
      </c>
      <c r="C450" s="458"/>
      <c r="D450" s="458" t="str">
        <f>IFERROR(IF(AND(Projektgrundlagen!$I$24,OR('D4_D Termine_Lstg'!O74,'D4_D Termine_Lstg'!P74,'D4_D Termine_Lstg'!Q74,'D4_D Termine_Lstg'!R74,'D4_D Termine_Lstg'!S74,'D4_D Termine_Lstg'!T74)),"pauschal",""),"")</f>
        <v/>
      </c>
      <c r="E450" s="458"/>
      <c r="F450" s="458" t="str">
        <f>IFERROR(IF(AND(Projektgrundlagen!$I$24,OR('D4_D Termine_Lstg'!O74,'D4_D Termine_Lstg'!P74,'D4_D Termine_Lstg'!Q74,'D4_D Termine_Lstg'!R74,'D4_D Termine_Lstg'!S74,'D4_D Termine_Lstg'!T74)),'D4_D Termine_Lstg'!M74,""),"")</f>
        <v/>
      </c>
      <c r="H450">
        <v>74</v>
      </c>
    </row>
    <row r="451" spans="1:8">
      <c r="B451" t="str">
        <f>IFERROR(IF(AND(Projektgrundlagen!$I$24,OR('D4_D Termine_Lstg'!O75,'D4_D Termine_Lstg'!P75,'D4_D Termine_Lstg'!Q75,'D4_D Termine_Lstg'!R75,'D4_D Termine_Lstg'!S75,'D4_D Termine_Lstg'!T75)),'D4_D Termine_Lstg'!$H$72&amp;" "&amp;'D4_D Termine_Lstg'!$I$72&amp;"... "&amp;'D4_D Termine_Lstg'!I75&amp;" "&amp;'D4_D Termine_Lstg'!I76,""),"")</f>
        <v/>
      </c>
      <c r="C451" s="458"/>
      <c r="D451" s="458" t="str">
        <f>IFERROR(IF(AND(Projektgrundlagen!$I$24,OR('D4_D Termine_Lstg'!O75,'D4_D Termine_Lstg'!P75,'D4_D Termine_Lstg'!Q75,'D4_D Termine_Lstg'!R75,'D4_D Termine_Lstg'!S75,'D4_D Termine_Lstg'!T75)),"pauschal",""),"")</f>
        <v/>
      </c>
      <c r="E451" s="458"/>
      <c r="F451" s="458" t="str">
        <f>IFERROR(IF(AND(Projektgrundlagen!$I$24,OR('D4_D Termine_Lstg'!O75,'D4_D Termine_Lstg'!P75,'D4_D Termine_Lstg'!Q75,'D4_D Termine_Lstg'!R75,'D4_D Termine_Lstg'!S75,'D4_D Termine_Lstg'!T75)),'D4_D Termine_Lstg'!M75,""),"")</f>
        <v/>
      </c>
      <c r="H451">
        <v>75</v>
      </c>
    </row>
    <row r="452" spans="1:8">
      <c r="B452" t="str">
        <f>IFERROR(IF(AND(Projektgrundlagen!$I$24,OR('D4_D Termine_Lstg'!O76,'D4_D Termine_Lstg'!P76,'D4_D Termine_Lstg'!Q76,'D4_D Termine_Lstg'!R76,'D4_D Termine_Lstg'!S76,'D4_D Termine_Lstg'!T76)),'D4_D Termine_Lstg'!$H$72&amp;" "&amp;'D4_D Termine_Lstg'!$I$72&amp;"... "&amp;'D4_D Termine_Lstg'!I76&amp;" "&amp;'D4_D Termine_Lstg'!I77,""),"")</f>
        <v/>
      </c>
      <c r="C452" s="458"/>
      <c r="D452" s="458" t="str">
        <f>IFERROR(IF(AND(Projektgrundlagen!$I$24,OR('D4_D Termine_Lstg'!O76,'D4_D Termine_Lstg'!P76,'D4_D Termine_Lstg'!Q76,'D4_D Termine_Lstg'!R76,'D4_D Termine_Lstg'!S76,'D4_D Termine_Lstg'!T76)),"pauschal",""),"")</f>
        <v/>
      </c>
      <c r="E452" s="458"/>
      <c r="F452" s="458" t="str">
        <f>IFERROR(IF(AND(Projektgrundlagen!$I$24,OR('D4_D Termine_Lstg'!O76,'D4_D Termine_Lstg'!P76,'D4_D Termine_Lstg'!Q76,'D4_D Termine_Lstg'!R76,'D4_D Termine_Lstg'!S76,'D4_D Termine_Lstg'!T76)),'D4_D Termine_Lstg'!M76,""),"")</f>
        <v/>
      </c>
      <c r="H452">
        <v>76</v>
      </c>
    </row>
    <row r="453" spans="1:8">
      <c r="B453" t="str">
        <f>IFERROR(IF(AND(Projektgrundlagen!$I$24,OR('D4_D Termine_Lstg'!O77,'D4_D Termine_Lstg'!P77,'D4_D Termine_Lstg'!Q77,'D4_D Termine_Lstg'!R77,'D4_D Termine_Lstg'!S77,'D4_D Termine_Lstg'!T77)),'D4_D Termine_Lstg'!$H$72&amp;" "&amp;'D4_D Termine_Lstg'!$I$72&amp;"... "&amp;'D4_D Termine_Lstg'!I77&amp;" "&amp;'D4_D Termine_Lstg'!I78,""),"")</f>
        <v/>
      </c>
      <c r="C453" s="458"/>
      <c r="D453" s="458" t="str">
        <f>IFERROR(IF(AND(Projektgrundlagen!$I$24,OR('D4_D Termine_Lstg'!O77,'D4_D Termine_Lstg'!P77,'D4_D Termine_Lstg'!Q77,'D4_D Termine_Lstg'!R77,'D4_D Termine_Lstg'!S77,'D4_D Termine_Lstg'!T77)),"pauschal",""),"")</f>
        <v/>
      </c>
      <c r="E453" s="458"/>
      <c r="F453" s="458" t="str">
        <f>IFERROR(IF(AND(Projektgrundlagen!$I$24,OR('D4_D Termine_Lstg'!O77,'D4_D Termine_Lstg'!P77,'D4_D Termine_Lstg'!Q77,'D4_D Termine_Lstg'!R77,'D4_D Termine_Lstg'!S77,'D4_D Termine_Lstg'!T77)),'D4_D Termine_Lstg'!M77,""),"")</f>
        <v/>
      </c>
      <c r="H453">
        <v>77</v>
      </c>
    </row>
    <row r="454" spans="1:8">
      <c r="B454" t="str">
        <f>IFERROR(IF(AND(Projektgrundlagen!$I$24,OR('D4_D Termine_Lstg'!O78,'D4_D Termine_Lstg'!P78,'D4_D Termine_Lstg'!Q78,'D4_D Termine_Lstg'!R78,'D4_D Termine_Lstg'!S78,'D4_D Termine_Lstg'!T78)),'D4_D Termine_Lstg'!$H$72&amp;" "&amp;'D4_D Termine_Lstg'!$I$72&amp;"... "&amp;'D4_D Termine_Lstg'!I78&amp;" "&amp;'D4_D Termine_Lstg'!I79,""),"")</f>
        <v/>
      </c>
      <c r="C454" s="458"/>
      <c r="D454" s="458" t="str">
        <f>IFERROR(IF(AND(Projektgrundlagen!$I$24,OR('D4_D Termine_Lstg'!O78,'D4_D Termine_Lstg'!P78,'D4_D Termine_Lstg'!Q78,'D4_D Termine_Lstg'!R78,'D4_D Termine_Lstg'!S78,'D4_D Termine_Lstg'!T78)),"pauschal",""),"")</f>
        <v/>
      </c>
      <c r="E454" s="458"/>
      <c r="F454" s="458" t="str">
        <f>IFERROR(IF(AND(Projektgrundlagen!$I$24,OR('D4_D Termine_Lstg'!O78,'D4_D Termine_Lstg'!P78,'D4_D Termine_Lstg'!Q78,'D4_D Termine_Lstg'!R78,'D4_D Termine_Lstg'!S78,'D4_D Termine_Lstg'!T78)),'D4_D Termine_Lstg'!M78,""),"")</f>
        <v/>
      </c>
      <c r="H454">
        <v>78</v>
      </c>
    </row>
    <row r="455" spans="1:8">
      <c r="B455" t="str">
        <f>IFERROR(IF(AND(Projektgrundlagen!$I$24,OR('D4_D Termine_Lstg'!O79,'D4_D Termine_Lstg'!P79,'D4_D Termine_Lstg'!Q79,'D4_D Termine_Lstg'!R79,'D4_D Termine_Lstg'!S79,'D4_D Termine_Lstg'!T79)),'D4_D Termine_Lstg'!$H$72&amp;" "&amp;'D4_D Termine_Lstg'!$I$72&amp;"... "&amp;'D4_D Termine_Lstg'!I79&amp;" "&amp;'D4_D Termine_Lstg'!I80,""),"")</f>
        <v/>
      </c>
      <c r="C455" s="458"/>
      <c r="D455" s="458" t="str">
        <f>IFERROR(IF(AND(Projektgrundlagen!$I$24,OR('D4_D Termine_Lstg'!O79,'D4_D Termine_Lstg'!P79,'D4_D Termine_Lstg'!Q79,'D4_D Termine_Lstg'!R79,'D4_D Termine_Lstg'!S79,'D4_D Termine_Lstg'!T79)),"pauschal",""),"")</f>
        <v/>
      </c>
      <c r="E455" s="458"/>
      <c r="F455" s="458" t="str">
        <f>IFERROR(IF(AND(Projektgrundlagen!$I$24,OR('D4_D Termine_Lstg'!O79,'D4_D Termine_Lstg'!P79,'D4_D Termine_Lstg'!Q79,'D4_D Termine_Lstg'!R79,'D4_D Termine_Lstg'!S79,'D4_D Termine_Lstg'!T79)),'D4_D Termine_Lstg'!M79,""),"")</f>
        <v/>
      </c>
      <c r="H455">
        <v>79</v>
      </c>
    </row>
    <row r="456" spans="1:8">
      <c r="B456" t="str">
        <f>IFERROR(IF(AND(Projektgrundlagen!$I$24,OR('D4_D Termine_Lstg'!O80,'D4_D Termine_Lstg'!P80,'D4_D Termine_Lstg'!Q80,'D4_D Termine_Lstg'!R80,'D4_D Termine_Lstg'!S80,'D4_D Termine_Lstg'!T80)),'D4_D Termine_Lstg'!$H$72&amp;" "&amp;'D4_D Termine_Lstg'!$I$72&amp;"... "&amp;'D4_D Termine_Lstg'!I80&amp;" "&amp;'D4_D Termine_Lstg'!I81,""),"")</f>
        <v/>
      </c>
      <c r="C456" s="458"/>
      <c r="D456" s="458" t="str">
        <f>IFERROR(IF(AND(Projektgrundlagen!$I$24,OR('D4_D Termine_Lstg'!O80,'D4_D Termine_Lstg'!P80,'D4_D Termine_Lstg'!Q80,'D4_D Termine_Lstg'!R80,'D4_D Termine_Lstg'!S80,'D4_D Termine_Lstg'!T80)),"pauschal",""),"")</f>
        <v/>
      </c>
      <c r="E456" s="458"/>
      <c r="F456" s="458" t="str">
        <f>IFERROR(IF(AND(Projektgrundlagen!$I$24,OR('D4_D Termine_Lstg'!O80,'D4_D Termine_Lstg'!P80,'D4_D Termine_Lstg'!Q80,'D4_D Termine_Lstg'!R80,'D4_D Termine_Lstg'!S80,'D4_D Termine_Lstg'!T80)),'D4_D Termine_Lstg'!M80,""),"")</f>
        <v/>
      </c>
      <c r="H456">
        <v>80</v>
      </c>
    </row>
    <row r="457" spans="1:8">
      <c r="B457" t="str">
        <f>IFERROR(IF(AND(Projektgrundlagen!$I$24,OR('D4_D Termine_Lstg'!O81,'D4_D Termine_Lstg'!P81,'D4_D Termine_Lstg'!Q81,'D4_D Termine_Lstg'!R81,'D4_D Termine_Lstg'!S81,'D4_D Termine_Lstg'!T81)),'D4_D Termine_Lstg'!$H$72&amp;" "&amp;'D4_D Termine_Lstg'!$I$72&amp;"... "&amp;'D4_D Termine_Lstg'!I81&amp;" "&amp;'D4_D Termine_Lstg'!I82,""),"")</f>
        <v/>
      </c>
      <c r="C457" s="458"/>
      <c r="D457" s="458" t="str">
        <f>IFERROR(IF(AND(Projektgrundlagen!$I$24,OR('D4_D Termine_Lstg'!O81,'D4_D Termine_Lstg'!P81,'D4_D Termine_Lstg'!Q81,'D4_D Termine_Lstg'!R81,'D4_D Termine_Lstg'!S81,'D4_D Termine_Lstg'!T81)),"pauschal",""),"")</f>
        <v/>
      </c>
      <c r="E457" s="458"/>
      <c r="F457" s="458" t="str">
        <f>IFERROR(IF(AND(Projektgrundlagen!$I$24,OR('D4_D Termine_Lstg'!O81,'D4_D Termine_Lstg'!P81,'D4_D Termine_Lstg'!Q81,'D4_D Termine_Lstg'!R81,'D4_D Termine_Lstg'!S81,'D4_D Termine_Lstg'!T81)),'D4_D Termine_Lstg'!M81,""),"")</f>
        <v/>
      </c>
      <c r="H457">
        <v>81</v>
      </c>
    </row>
    <row r="458" spans="1:8">
      <c r="B458" t="str">
        <f>IFERROR(IF(AND(Projektgrundlagen!$I$24,OR('D4_D Termine_Lstg'!O82,'D4_D Termine_Lstg'!P82,'D4_D Termine_Lstg'!Q82,'D4_D Termine_Lstg'!R82,'D4_D Termine_Lstg'!S82,'D4_D Termine_Lstg'!T82)),'D4_D Termine_Lstg'!$H$72&amp;" "&amp;'D4_D Termine_Lstg'!$I$72&amp;"... "&amp;'D4_D Termine_Lstg'!I82&amp;" "&amp;'D4_D Termine_Lstg'!I83,""),"")</f>
        <v/>
      </c>
      <c r="C458" s="458"/>
      <c r="D458" s="458" t="str">
        <f>IFERROR(IF(AND(Projektgrundlagen!$I$24,OR('D4_D Termine_Lstg'!O82,'D4_D Termine_Lstg'!P82,'D4_D Termine_Lstg'!Q82,'D4_D Termine_Lstg'!R82,'D4_D Termine_Lstg'!S82,'D4_D Termine_Lstg'!T82)),"pauschal",""),"")</f>
        <v/>
      </c>
      <c r="E458" s="458"/>
      <c r="F458" s="458" t="str">
        <f>IFERROR(IF(AND(Projektgrundlagen!$I$24,OR('D4_D Termine_Lstg'!O82,'D4_D Termine_Lstg'!P82,'D4_D Termine_Lstg'!Q82,'D4_D Termine_Lstg'!R82,'D4_D Termine_Lstg'!S82,'D4_D Termine_Lstg'!T82)),'D4_D Termine_Lstg'!M82,""),"")</f>
        <v/>
      </c>
      <c r="H458">
        <v>82</v>
      </c>
    </row>
    <row r="459" spans="1:8">
      <c r="B459" t="str">
        <f>IFERROR(IF(AND(Projektgrundlagen!$I$24,OR('D4_D Termine_Lstg'!O83,'D4_D Termine_Lstg'!P83,'D4_D Termine_Lstg'!Q83,'D4_D Termine_Lstg'!R83,'D4_D Termine_Lstg'!S83,'D4_D Termine_Lstg'!T83)),'D4_D Termine_Lstg'!$H$72&amp;" "&amp;'D4_D Termine_Lstg'!$I$72&amp;"... "&amp;'D4_D Termine_Lstg'!I83&amp;" "&amp;'D4_D Termine_Lstg'!I84,""),"")</f>
        <v/>
      </c>
      <c r="C459" s="458"/>
      <c r="D459" s="458" t="str">
        <f>IFERROR(IF(AND(Projektgrundlagen!$I$24,OR('D4_D Termine_Lstg'!O83,'D4_D Termine_Lstg'!P83,'D4_D Termine_Lstg'!Q83,'D4_D Termine_Lstg'!R83,'D4_D Termine_Lstg'!S83,'D4_D Termine_Lstg'!T83)),"pauschal",""),"")</f>
        <v/>
      </c>
      <c r="E459" s="458"/>
      <c r="F459" s="458" t="str">
        <f>IFERROR(IF(AND(Projektgrundlagen!$I$24,OR('D4_D Termine_Lstg'!O83,'D4_D Termine_Lstg'!P83,'D4_D Termine_Lstg'!Q83,'D4_D Termine_Lstg'!R83,'D4_D Termine_Lstg'!S83,'D4_D Termine_Lstg'!T83)),'D4_D Termine_Lstg'!M83,""),"")</f>
        <v/>
      </c>
      <c r="H459">
        <v>83</v>
      </c>
    </row>
    <row r="460" spans="1:8">
      <c r="B460" t="str">
        <f>IFERROR(IF(AND(Projektgrundlagen!$I$24,OR('D4_D Termine_Lstg'!O84,'D4_D Termine_Lstg'!P84,'D4_D Termine_Lstg'!Q84,'D4_D Termine_Lstg'!R84,'D4_D Termine_Lstg'!S84,'D4_D Termine_Lstg'!T84)),'D4_D Termine_Lstg'!$H$72&amp;" "&amp;'D4_D Termine_Lstg'!$I$72&amp;"... "&amp;'D4_D Termine_Lstg'!I84&amp;" "&amp;'D4_D Termine_Lstg'!I85,""),"")</f>
        <v/>
      </c>
      <c r="C460" s="458"/>
      <c r="D460" s="458" t="str">
        <f>IFERROR(IF(AND(Projektgrundlagen!$I$24,OR('D4_D Termine_Lstg'!O84,'D4_D Termine_Lstg'!P84,'D4_D Termine_Lstg'!Q84,'D4_D Termine_Lstg'!R84,'D4_D Termine_Lstg'!S84,'D4_D Termine_Lstg'!T84)),"pauschal",""),"")</f>
        <v/>
      </c>
      <c r="E460" s="458"/>
      <c r="F460" s="458" t="str">
        <f>IFERROR(IF(AND(Projektgrundlagen!$I$24,OR('D4_D Termine_Lstg'!O84,'D4_D Termine_Lstg'!P84,'D4_D Termine_Lstg'!Q84,'D4_D Termine_Lstg'!R84,'D4_D Termine_Lstg'!S84,'D4_D Termine_Lstg'!T84)),'D4_D Termine_Lstg'!M84,""),"")</f>
        <v/>
      </c>
      <c r="H460">
        <v>84</v>
      </c>
    </row>
    <row r="461" spans="1:8" ht="13.5" thickBot="1">
      <c r="A461" s="601"/>
      <c r="B461" t="str">
        <f>IFERROR(IF(AND(Projektgrundlagen!$I$24,OR('D4_D Termine_Lstg'!O85,'D4_D Termine_Lstg'!P85,'D4_D Termine_Lstg'!Q85,'D4_D Termine_Lstg'!R85,'D4_D Termine_Lstg'!S85,'D4_D Termine_Lstg'!T85)),'D4_D Termine_Lstg'!$H$72&amp;" "&amp;'D4_D Termine_Lstg'!$I$72&amp;"... "&amp;'D4_D Termine_Lstg'!I85&amp;" "&amp;'D4_D Termine_Lstg'!I86,""),"")</f>
        <v/>
      </c>
      <c r="C461" s="458"/>
      <c r="D461" s="458" t="str">
        <f>IFERROR(IF(AND(Projektgrundlagen!$I$24,OR('D4_D Termine_Lstg'!O85,'D4_D Termine_Lstg'!P85,'D4_D Termine_Lstg'!Q85,'D4_D Termine_Lstg'!R85,'D4_D Termine_Lstg'!S85,'D4_D Termine_Lstg'!T85)),"pauschal",""),"")</f>
        <v/>
      </c>
      <c r="E461" s="458"/>
      <c r="F461" s="458" t="str">
        <f>IFERROR(IF(AND(Projektgrundlagen!$I$24,OR('D4_D Termine_Lstg'!O85,'D4_D Termine_Lstg'!P85,'D4_D Termine_Lstg'!Q85,'D4_D Termine_Lstg'!R85,'D4_D Termine_Lstg'!S85,'D4_D Termine_Lstg'!T85)),'D4_D Termine_Lstg'!M85,""),"")</f>
        <v/>
      </c>
      <c r="H461">
        <v>85</v>
      </c>
    </row>
    <row r="462" spans="1:8">
      <c r="C462" s="458"/>
      <c r="D462" s="458"/>
      <c r="E462" s="458"/>
      <c r="F462" s="458"/>
    </row>
    <row r="463" spans="1:8">
      <c r="A463" s="600" t="s">
        <v>45</v>
      </c>
      <c r="B463" t="str">
        <f>IFERROR(IF(AND(Projektgrundlagen!$I$24,OR('D5_E Verträge_Versich_Lstg'!O54,'D5_E Verträge_Versich_Lstg'!P54,'D5_E Verträge_Versich_Lstg'!Q54,'D5_E Verträge_Versich_Lstg'!R54,'D5_E Verträge_Versich_Lstg'!S54,'D5_E Verträge_Versich_Lstg'!T54)),'D5_E Verträge_Versich_Lstg'!$H$54&amp;" "&amp;'D5_E Verträge_Versich_Lstg'!$I$54&amp;"... "&amp;'D5_E Verträge_Versich_Lstg'!I54&amp;" "&amp;'D5_E Verträge_Versich_Lstg'!I55,""),"")</f>
        <v/>
      </c>
      <c r="C463" s="458"/>
      <c r="D463" s="458" t="str">
        <f>IFERROR(IF(AND(Projektgrundlagen!$I$24,OR('D5_E Verträge_Versich_Lstg'!O54,'D5_E Verträge_Versich_Lstg'!P54,'D5_E Verträge_Versich_Lstg'!Q54,'D5_E Verträge_Versich_Lstg'!R54,'D5_E Verträge_Versich_Lstg'!S54,'D5_E Verträge_Versich_Lstg'!T54)),"pauschal",""),"")</f>
        <v/>
      </c>
      <c r="E463" s="458"/>
      <c r="F463" s="458" t="str">
        <f>IFERROR(IF(AND(Projektgrundlagen!$I$24,OR('D5_E Verträge_Versich_Lstg'!O54,'D5_E Verträge_Versich_Lstg'!P54,'D5_E Verträge_Versich_Lstg'!Q54,'D5_E Verträge_Versich_Lstg'!R54,'D5_E Verträge_Versich_Lstg'!S54,'D5_E Verträge_Versich_Lstg'!T54)),'D5_E Verträge_Versich_Lstg'!M54,""),"")</f>
        <v/>
      </c>
      <c r="H463">
        <v>54</v>
      </c>
    </row>
    <row r="464" spans="1:8">
      <c r="B464" t="str">
        <f>IFERROR(IF(AND(Projektgrundlagen!$I$24,OR('D5_E Verträge_Versich_Lstg'!O55,'D5_E Verträge_Versich_Lstg'!P55,'D5_E Verträge_Versich_Lstg'!Q55,'D5_E Verträge_Versich_Lstg'!R55,'D5_E Verträge_Versich_Lstg'!S55,'D5_E Verträge_Versich_Lstg'!T55)),'D5_E Verträge_Versich_Lstg'!$H$54&amp;" "&amp;'D5_E Verträge_Versich_Lstg'!$I$54&amp;"... "&amp;'D5_E Verträge_Versich_Lstg'!I55&amp;" "&amp;'D5_E Verträge_Versich_Lstg'!I56,""),"")</f>
        <v/>
      </c>
      <c r="C464" s="458"/>
      <c r="D464" s="458" t="str">
        <f>IFERROR(IF(AND(Projektgrundlagen!$I$24,OR('D5_E Verträge_Versich_Lstg'!O55,'D5_E Verträge_Versich_Lstg'!P55,'D5_E Verträge_Versich_Lstg'!Q55,'D5_E Verträge_Versich_Lstg'!R55,'D5_E Verträge_Versich_Lstg'!S55,'D5_E Verträge_Versich_Lstg'!T55)),"pauschal",""),"")</f>
        <v/>
      </c>
      <c r="E464" s="458"/>
      <c r="F464" s="458" t="str">
        <f>IFERROR(IF(AND(Projektgrundlagen!$I$24,OR('D5_E Verträge_Versich_Lstg'!O55,'D5_E Verträge_Versich_Lstg'!P55,'D5_E Verträge_Versich_Lstg'!Q55,'D5_E Verträge_Versich_Lstg'!R55,'D5_E Verträge_Versich_Lstg'!S55,'D5_E Verträge_Versich_Lstg'!T55)),'D5_E Verträge_Versich_Lstg'!M55,""),"")</f>
        <v/>
      </c>
      <c r="H464">
        <v>55</v>
      </c>
    </row>
    <row r="465" spans="2:8">
      <c r="B465" t="str">
        <f>IFERROR(IF(AND(Projektgrundlagen!$I$24,OR('D5_E Verträge_Versich_Lstg'!O56,'D5_E Verträge_Versich_Lstg'!P56,'D5_E Verträge_Versich_Lstg'!Q56,'D5_E Verträge_Versich_Lstg'!R56,'D5_E Verträge_Versich_Lstg'!S56,'D5_E Verträge_Versich_Lstg'!T56)),'D5_E Verträge_Versich_Lstg'!$H$54&amp;" "&amp;'D5_E Verträge_Versich_Lstg'!$I$54&amp;"... "&amp;'D5_E Verträge_Versich_Lstg'!I56&amp;" "&amp;'D5_E Verträge_Versich_Lstg'!I57,""),"")</f>
        <v/>
      </c>
      <c r="C465" s="458"/>
      <c r="D465" s="458" t="str">
        <f>IFERROR(IF(AND(Projektgrundlagen!$I$24,OR('D5_E Verträge_Versich_Lstg'!O56,'D5_E Verträge_Versich_Lstg'!P56,'D5_E Verträge_Versich_Lstg'!Q56,'D5_E Verträge_Versich_Lstg'!R56,'D5_E Verträge_Versich_Lstg'!S56,'D5_E Verträge_Versich_Lstg'!T56)),"pauschal",""),"")</f>
        <v/>
      </c>
      <c r="E465" s="458"/>
      <c r="F465" s="458" t="str">
        <f>IFERROR(IF(AND(Projektgrundlagen!$I$24,OR('D5_E Verträge_Versich_Lstg'!O56,'D5_E Verträge_Versich_Lstg'!P56,'D5_E Verträge_Versich_Lstg'!Q56,'D5_E Verträge_Versich_Lstg'!R56,'D5_E Verträge_Versich_Lstg'!S56,'D5_E Verträge_Versich_Lstg'!T56)),'D5_E Verträge_Versich_Lstg'!M56,""),"")</f>
        <v/>
      </c>
      <c r="H465">
        <v>56</v>
      </c>
    </row>
    <row r="466" spans="2:8">
      <c r="B466" t="str">
        <f>IFERROR(IF(AND(Projektgrundlagen!$I$24,OR('D5_E Verträge_Versich_Lstg'!O57,'D5_E Verträge_Versich_Lstg'!P57,'D5_E Verträge_Versich_Lstg'!Q57,'D5_E Verträge_Versich_Lstg'!R57,'D5_E Verträge_Versich_Lstg'!S57,'D5_E Verträge_Versich_Lstg'!T57)),'D5_E Verträge_Versich_Lstg'!$H$54&amp;" "&amp;'D5_E Verträge_Versich_Lstg'!$I$54&amp;"... "&amp;'D5_E Verträge_Versich_Lstg'!I57&amp;" "&amp;'D5_E Verträge_Versich_Lstg'!I58,""),"")</f>
        <v/>
      </c>
      <c r="C466" s="458"/>
      <c r="D466" s="458" t="str">
        <f>IFERROR(IF(AND(Projektgrundlagen!$I$24,OR('D5_E Verträge_Versich_Lstg'!O57,'D5_E Verträge_Versich_Lstg'!P57,'D5_E Verträge_Versich_Lstg'!Q57,'D5_E Verträge_Versich_Lstg'!R57,'D5_E Verträge_Versich_Lstg'!S57,'D5_E Verträge_Versich_Lstg'!T57)),"pauschal",""),"")</f>
        <v/>
      </c>
      <c r="E466" s="458"/>
      <c r="F466" s="458" t="str">
        <f>IFERROR(IF(AND(Projektgrundlagen!$I$24,OR('D5_E Verträge_Versich_Lstg'!O57,'D5_E Verträge_Versich_Lstg'!P57,'D5_E Verträge_Versich_Lstg'!Q57,'D5_E Verträge_Versich_Lstg'!R57,'D5_E Verträge_Versich_Lstg'!S57,'D5_E Verträge_Versich_Lstg'!T57)),'D5_E Verträge_Versich_Lstg'!M57,""),"")</f>
        <v/>
      </c>
      <c r="H466">
        <v>57</v>
      </c>
    </row>
    <row r="467" spans="2:8">
      <c r="B467" t="str">
        <f>IFERROR(IF(AND(Projektgrundlagen!$I$24,OR('D5_E Verträge_Versich_Lstg'!O58,'D5_E Verträge_Versich_Lstg'!P58,'D5_E Verträge_Versich_Lstg'!Q58,'D5_E Verträge_Versich_Lstg'!R58,'D5_E Verträge_Versich_Lstg'!S58,'D5_E Verträge_Versich_Lstg'!T58)),'D5_E Verträge_Versich_Lstg'!$H$54&amp;" "&amp;'D5_E Verträge_Versich_Lstg'!$I$54&amp;"... "&amp;'D5_E Verträge_Versich_Lstg'!I58&amp;" "&amp;'D5_E Verträge_Versich_Lstg'!I59,""),"")</f>
        <v/>
      </c>
      <c r="C467" s="458"/>
      <c r="D467" s="458" t="str">
        <f>IFERROR(IF(AND(Projektgrundlagen!$I$24,OR('D5_E Verträge_Versich_Lstg'!O58,'D5_E Verträge_Versich_Lstg'!P58,'D5_E Verträge_Versich_Lstg'!Q58,'D5_E Verträge_Versich_Lstg'!R58,'D5_E Verträge_Versich_Lstg'!S58,'D5_E Verträge_Versich_Lstg'!T58)),"pauschal",""),"")</f>
        <v/>
      </c>
      <c r="E467" s="458"/>
      <c r="F467" s="458" t="str">
        <f>IFERROR(IF(AND(Projektgrundlagen!$I$24,OR('D5_E Verträge_Versich_Lstg'!O58,'D5_E Verträge_Versich_Lstg'!P58,'D5_E Verträge_Versich_Lstg'!Q58,'D5_E Verträge_Versich_Lstg'!R58,'D5_E Verträge_Versich_Lstg'!S58,'D5_E Verträge_Versich_Lstg'!T58)),'D5_E Verträge_Versich_Lstg'!M58,""),"")</f>
        <v/>
      </c>
      <c r="H467">
        <v>58</v>
      </c>
    </row>
    <row r="468" spans="2:8">
      <c r="B468" t="str">
        <f>IFERROR(IF(AND(Projektgrundlagen!$I$24,OR('D5_E Verträge_Versich_Lstg'!O59,'D5_E Verträge_Versich_Lstg'!P59,'D5_E Verträge_Versich_Lstg'!Q59,'D5_E Verträge_Versich_Lstg'!R59,'D5_E Verträge_Versich_Lstg'!S59,'D5_E Verträge_Versich_Lstg'!T59)),'D5_E Verträge_Versich_Lstg'!$H$54&amp;" "&amp;'D5_E Verträge_Versich_Lstg'!$I$54&amp;"... "&amp;'D5_E Verträge_Versich_Lstg'!I59&amp;" "&amp;'D5_E Verträge_Versich_Lstg'!I60,""),"")</f>
        <v/>
      </c>
      <c r="C468" s="458"/>
      <c r="D468" s="458" t="str">
        <f>IFERROR(IF(AND(Projektgrundlagen!$I$24,OR('D5_E Verträge_Versich_Lstg'!O59,'D5_E Verträge_Versich_Lstg'!P59,'D5_E Verträge_Versich_Lstg'!Q59,'D5_E Verträge_Versich_Lstg'!R59,'D5_E Verträge_Versich_Lstg'!S59,'D5_E Verträge_Versich_Lstg'!T59)),"pauschal",""),"")</f>
        <v/>
      </c>
      <c r="E468" s="458"/>
      <c r="F468" s="458" t="str">
        <f>IFERROR(IF(AND(Projektgrundlagen!$I$24,OR('D5_E Verträge_Versich_Lstg'!O59,'D5_E Verträge_Versich_Lstg'!P59,'D5_E Verträge_Versich_Lstg'!Q59,'D5_E Verträge_Versich_Lstg'!R59,'D5_E Verträge_Versich_Lstg'!S59,'D5_E Verträge_Versich_Lstg'!T59)),'D5_E Verträge_Versich_Lstg'!M59,""),"")</f>
        <v/>
      </c>
      <c r="H468">
        <v>59</v>
      </c>
    </row>
    <row r="469" spans="2:8">
      <c r="B469" t="str">
        <f>IFERROR(IF(AND(Projektgrundlagen!$I$24,OR('D5_E Verträge_Versich_Lstg'!O60,'D5_E Verträge_Versich_Lstg'!P60,'D5_E Verträge_Versich_Lstg'!Q60,'D5_E Verträge_Versich_Lstg'!R60,'D5_E Verträge_Versich_Lstg'!S60,'D5_E Verträge_Versich_Lstg'!T60)),'D5_E Verträge_Versich_Lstg'!$H$54&amp;" "&amp;'D5_E Verträge_Versich_Lstg'!$I$54&amp;"... "&amp;'D5_E Verträge_Versich_Lstg'!I60&amp;" "&amp;'D5_E Verträge_Versich_Lstg'!I61,""),"")</f>
        <v/>
      </c>
      <c r="C469" s="458"/>
      <c r="D469" s="458" t="str">
        <f>IFERROR(IF(AND(Projektgrundlagen!$I$24,OR('D5_E Verträge_Versich_Lstg'!O60,'D5_E Verträge_Versich_Lstg'!P60,'D5_E Verträge_Versich_Lstg'!Q60,'D5_E Verträge_Versich_Lstg'!R60,'D5_E Verträge_Versich_Lstg'!S60,'D5_E Verträge_Versich_Lstg'!T60)),"pauschal",""),"")</f>
        <v/>
      </c>
      <c r="E469" s="458"/>
      <c r="F469" s="458" t="str">
        <f>IFERROR(IF(AND(Projektgrundlagen!$I$24,OR('D5_E Verträge_Versich_Lstg'!O60,'D5_E Verträge_Versich_Lstg'!P60,'D5_E Verträge_Versich_Lstg'!Q60,'D5_E Verträge_Versich_Lstg'!R60,'D5_E Verträge_Versich_Lstg'!S60,'D5_E Verträge_Versich_Lstg'!T60)),'D5_E Verträge_Versich_Lstg'!M60,""),"")</f>
        <v/>
      </c>
      <c r="H469">
        <v>60</v>
      </c>
    </row>
    <row r="470" spans="2:8">
      <c r="B470" t="str">
        <f>IFERROR(IF(AND(Projektgrundlagen!$I$24,OR('D5_E Verträge_Versich_Lstg'!O61,'D5_E Verträge_Versich_Lstg'!P61,'D5_E Verträge_Versich_Lstg'!Q61,'D5_E Verträge_Versich_Lstg'!R61,'D5_E Verträge_Versich_Lstg'!S61,'D5_E Verträge_Versich_Lstg'!T61)),'D5_E Verträge_Versich_Lstg'!$H$54&amp;" "&amp;'D5_E Verträge_Versich_Lstg'!$I$54&amp;"... "&amp;'D5_E Verträge_Versich_Lstg'!I61&amp;" "&amp;'D5_E Verträge_Versich_Lstg'!I62,""),"")</f>
        <v/>
      </c>
      <c r="C470" s="458"/>
      <c r="D470" s="458" t="str">
        <f>IFERROR(IF(AND(Projektgrundlagen!$I$24,OR('D5_E Verträge_Versich_Lstg'!O61,'D5_E Verträge_Versich_Lstg'!P61,'D5_E Verträge_Versich_Lstg'!Q61,'D5_E Verträge_Versich_Lstg'!R61,'D5_E Verträge_Versich_Lstg'!S61,'D5_E Verträge_Versich_Lstg'!T61)),"pauschal",""),"")</f>
        <v/>
      </c>
      <c r="E470" s="458"/>
      <c r="F470" s="458" t="str">
        <f>IFERROR(IF(AND(Projektgrundlagen!$I$24,OR('D5_E Verträge_Versich_Lstg'!O61,'D5_E Verträge_Versich_Lstg'!P61,'D5_E Verträge_Versich_Lstg'!Q61,'D5_E Verträge_Versich_Lstg'!R61,'D5_E Verträge_Versich_Lstg'!S61,'D5_E Verträge_Versich_Lstg'!T61)),'D5_E Verträge_Versich_Lstg'!M61,""),"")</f>
        <v/>
      </c>
      <c r="H470">
        <v>61</v>
      </c>
    </row>
    <row r="471" spans="2:8">
      <c r="B471" t="str">
        <f>IFERROR(IF(AND(Projektgrundlagen!$I$24,OR('D5_E Verträge_Versich_Lstg'!O62,'D5_E Verträge_Versich_Lstg'!P62,'D5_E Verträge_Versich_Lstg'!Q62,'D5_E Verträge_Versich_Lstg'!R62,'D5_E Verträge_Versich_Lstg'!S62,'D5_E Verträge_Versich_Lstg'!T62)),'D5_E Verträge_Versich_Lstg'!$H$54&amp;" "&amp;'D5_E Verträge_Versich_Lstg'!$I$54&amp;"... "&amp;'D5_E Verträge_Versich_Lstg'!I62&amp;" "&amp;'D5_E Verträge_Versich_Lstg'!I63,""),"")</f>
        <v/>
      </c>
      <c r="C471" s="458"/>
      <c r="D471" s="458" t="str">
        <f>IFERROR(IF(AND(Projektgrundlagen!$I$24,OR('D5_E Verträge_Versich_Lstg'!O62,'D5_E Verträge_Versich_Lstg'!P62,'D5_E Verträge_Versich_Lstg'!Q62,'D5_E Verträge_Versich_Lstg'!R62,'D5_E Verträge_Versich_Lstg'!S62,'D5_E Verträge_Versich_Lstg'!T62)),"pauschal",""),"")</f>
        <v/>
      </c>
      <c r="E471" s="458"/>
      <c r="F471" s="458" t="str">
        <f>IFERROR(IF(AND(Projektgrundlagen!$I$24,OR('D5_E Verträge_Versich_Lstg'!O62,'D5_E Verträge_Versich_Lstg'!P62,'D5_E Verträge_Versich_Lstg'!Q62,'D5_E Verträge_Versich_Lstg'!R62,'D5_E Verträge_Versich_Lstg'!S62,'D5_E Verträge_Versich_Lstg'!T62)),'D5_E Verträge_Versich_Lstg'!M62,""),"")</f>
        <v/>
      </c>
      <c r="H471">
        <v>62</v>
      </c>
    </row>
    <row r="472" spans="2:8">
      <c r="B472" t="str">
        <f>IFERROR(IF(AND(Projektgrundlagen!$I$24,OR('D5_E Verträge_Versich_Lstg'!O63,'D5_E Verträge_Versich_Lstg'!P63,'D5_E Verträge_Versich_Lstg'!Q63,'D5_E Verträge_Versich_Lstg'!R63,'D5_E Verträge_Versich_Lstg'!S63,'D5_E Verträge_Versich_Lstg'!T63)),'D5_E Verträge_Versich_Lstg'!$H$54&amp;" "&amp;'D5_E Verträge_Versich_Lstg'!$I$54&amp;"... "&amp;'D5_E Verträge_Versich_Lstg'!I63&amp;" "&amp;'D5_E Verträge_Versich_Lstg'!I64,""),"")</f>
        <v/>
      </c>
      <c r="C472" s="458"/>
      <c r="D472" s="458" t="str">
        <f>IFERROR(IF(AND(Projektgrundlagen!$I$24,OR('D5_E Verträge_Versich_Lstg'!O63,'D5_E Verträge_Versich_Lstg'!P63,'D5_E Verträge_Versich_Lstg'!Q63,'D5_E Verträge_Versich_Lstg'!R63,'D5_E Verträge_Versich_Lstg'!S63,'D5_E Verträge_Versich_Lstg'!T63)),"pauschal",""),"")</f>
        <v/>
      </c>
      <c r="E472" s="458"/>
      <c r="F472" s="458" t="str">
        <f>IFERROR(IF(AND(Projektgrundlagen!$I$24,OR('D5_E Verträge_Versich_Lstg'!O63,'D5_E Verträge_Versich_Lstg'!P63,'D5_E Verträge_Versich_Lstg'!Q63,'D5_E Verträge_Versich_Lstg'!R63,'D5_E Verträge_Versich_Lstg'!S63,'D5_E Verträge_Versich_Lstg'!T63)),'D5_E Verträge_Versich_Lstg'!M63,""),"")</f>
        <v/>
      </c>
      <c r="H472">
        <v>63</v>
      </c>
    </row>
    <row r="473" spans="2:8">
      <c r="B473" t="str">
        <f>IFERROR(IF(AND(Projektgrundlagen!$I$24,OR('D5_E Verträge_Versich_Lstg'!O64,'D5_E Verträge_Versich_Lstg'!P64,'D5_E Verträge_Versich_Lstg'!Q64,'D5_E Verträge_Versich_Lstg'!R64,'D5_E Verträge_Versich_Lstg'!S64,'D5_E Verträge_Versich_Lstg'!T64)),'D5_E Verträge_Versich_Lstg'!$H$54&amp;" "&amp;'D5_E Verträge_Versich_Lstg'!$I$54&amp;"... "&amp;'D5_E Verträge_Versich_Lstg'!I64&amp;" "&amp;'D5_E Verträge_Versich_Lstg'!I65,""),"")</f>
        <v/>
      </c>
      <c r="C473" s="458"/>
      <c r="D473" s="458" t="str">
        <f>IFERROR(IF(AND(Projektgrundlagen!$I$24,OR('D5_E Verträge_Versich_Lstg'!O64,'D5_E Verträge_Versich_Lstg'!P64,'D5_E Verträge_Versich_Lstg'!Q64,'D5_E Verträge_Versich_Lstg'!R64,'D5_E Verträge_Versich_Lstg'!S64,'D5_E Verträge_Versich_Lstg'!T64)),"pauschal",""),"")</f>
        <v/>
      </c>
      <c r="E473" s="458"/>
      <c r="F473" s="458" t="str">
        <f>IFERROR(IF(AND(Projektgrundlagen!$I$24,OR('D5_E Verträge_Versich_Lstg'!O64,'D5_E Verträge_Versich_Lstg'!P64,'D5_E Verträge_Versich_Lstg'!Q64,'D5_E Verträge_Versich_Lstg'!R64,'D5_E Verträge_Versich_Lstg'!S64,'D5_E Verträge_Versich_Lstg'!T64)),'D5_E Verträge_Versich_Lstg'!M64,""),"")</f>
        <v/>
      </c>
      <c r="H473">
        <v>64</v>
      </c>
    </row>
    <row r="474" spans="2:8">
      <c r="B474" t="str">
        <f>IFERROR(IF(AND(Projektgrundlagen!$I$24,OR('D5_E Verträge_Versich_Lstg'!O65,'D5_E Verträge_Versich_Lstg'!P65,'D5_E Verträge_Versich_Lstg'!Q65,'D5_E Verträge_Versich_Lstg'!R65,'D5_E Verträge_Versich_Lstg'!S65,'D5_E Verträge_Versich_Lstg'!T65)),'D5_E Verträge_Versich_Lstg'!$H$54&amp;" "&amp;'D5_E Verträge_Versich_Lstg'!$I$54&amp;"... "&amp;'D5_E Verträge_Versich_Lstg'!I65&amp;" "&amp;'D5_E Verträge_Versich_Lstg'!I66,""),"")</f>
        <v/>
      </c>
      <c r="C474" s="458"/>
      <c r="D474" s="458" t="str">
        <f>IFERROR(IF(AND(Projektgrundlagen!$I$24,OR('D5_E Verträge_Versich_Lstg'!O65,'D5_E Verträge_Versich_Lstg'!P65,'D5_E Verträge_Versich_Lstg'!Q65,'D5_E Verträge_Versich_Lstg'!R65,'D5_E Verträge_Versich_Lstg'!S65,'D5_E Verträge_Versich_Lstg'!T65)),"pauschal",""),"")</f>
        <v/>
      </c>
      <c r="E474" s="458"/>
      <c r="F474" s="458" t="str">
        <f>IFERROR(IF(AND(Projektgrundlagen!$I$24,OR('D5_E Verträge_Versich_Lstg'!O65,'D5_E Verträge_Versich_Lstg'!P65,'D5_E Verträge_Versich_Lstg'!Q65,'D5_E Verträge_Versich_Lstg'!R65,'D5_E Verträge_Versich_Lstg'!S65,'D5_E Verträge_Versich_Lstg'!T65)),'D5_E Verträge_Versich_Lstg'!M65,""),"")</f>
        <v/>
      </c>
      <c r="H474">
        <v>65</v>
      </c>
    </row>
    <row r="475" spans="2:8">
      <c r="B475" t="str">
        <f>IFERROR(IF(AND(Projektgrundlagen!$I$24,OR('D5_E Verträge_Versich_Lstg'!O66,'D5_E Verträge_Versich_Lstg'!P66,'D5_E Verträge_Versich_Lstg'!Q66,'D5_E Verträge_Versich_Lstg'!R66,'D5_E Verträge_Versich_Lstg'!S66,'D5_E Verträge_Versich_Lstg'!T66)),'D5_E Verträge_Versich_Lstg'!$H$54&amp;" "&amp;'D5_E Verträge_Versich_Lstg'!$I$54&amp;"... "&amp;'D5_E Verträge_Versich_Lstg'!I66&amp;" "&amp;'D5_E Verträge_Versich_Lstg'!I67,""),"")</f>
        <v/>
      </c>
      <c r="C475" s="458"/>
      <c r="D475" s="458" t="str">
        <f>IFERROR(IF(AND(Projektgrundlagen!$I$24,OR('D5_E Verträge_Versich_Lstg'!O66,'D5_E Verträge_Versich_Lstg'!P66,'D5_E Verträge_Versich_Lstg'!Q66,'D5_E Verträge_Versich_Lstg'!R66,'D5_E Verträge_Versich_Lstg'!S66,'D5_E Verträge_Versich_Lstg'!T66)),"pauschal",""),"")</f>
        <v/>
      </c>
      <c r="E475" s="458"/>
      <c r="F475" s="458" t="str">
        <f>IFERROR(IF(AND(Projektgrundlagen!$I$24,OR('D5_E Verträge_Versich_Lstg'!O66,'D5_E Verträge_Versich_Lstg'!P66,'D5_E Verträge_Versich_Lstg'!Q66,'D5_E Verträge_Versich_Lstg'!R66,'D5_E Verträge_Versich_Lstg'!S66,'D5_E Verträge_Versich_Lstg'!T66)),'D5_E Verträge_Versich_Lstg'!M66,""),"")</f>
        <v/>
      </c>
      <c r="H475">
        <v>66</v>
      </c>
    </row>
    <row r="476" spans="2:8">
      <c r="B476" t="str">
        <f>IFERROR(IF(AND(Projektgrundlagen!$I$24,OR('D5_E Verträge_Versich_Lstg'!O67,'D5_E Verträge_Versich_Lstg'!P67,'D5_E Verträge_Versich_Lstg'!Q67,'D5_E Verträge_Versich_Lstg'!R67,'D5_E Verträge_Versich_Lstg'!S67,'D5_E Verträge_Versich_Lstg'!T67)),'D5_E Verträge_Versich_Lstg'!$H$54&amp;" "&amp;'D5_E Verträge_Versich_Lstg'!$I$54&amp;"... "&amp;'D5_E Verträge_Versich_Lstg'!I67&amp;" "&amp;'D5_E Verträge_Versich_Lstg'!I68,""),"")</f>
        <v/>
      </c>
      <c r="C476" s="458"/>
      <c r="D476" s="458" t="str">
        <f>IFERROR(IF(AND(Projektgrundlagen!$I$24,OR('D5_E Verträge_Versich_Lstg'!O67,'D5_E Verträge_Versich_Lstg'!P67,'D5_E Verträge_Versich_Lstg'!Q67,'D5_E Verträge_Versich_Lstg'!R67,'D5_E Verträge_Versich_Lstg'!S67,'D5_E Verträge_Versich_Lstg'!T67)),"pauschal",""),"")</f>
        <v/>
      </c>
      <c r="E476" s="458"/>
      <c r="F476" s="458" t="str">
        <f>IFERROR(IF(AND(Projektgrundlagen!$I$24,OR('D5_E Verträge_Versich_Lstg'!O67,'D5_E Verträge_Versich_Lstg'!P67,'D5_E Verträge_Versich_Lstg'!Q67,'D5_E Verträge_Versich_Lstg'!R67,'D5_E Verträge_Versich_Lstg'!S67,'D5_E Verträge_Versich_Lstg'!T67)),'D5_E Verträge_Versich_Lstg'!M67,""),"")</f>
        <v/>
      </c>
      <c r="H476">
        <v>67</v>
      </c>
    </row>
    <row r="477" spans="2:8">
      <c r="B477" t="str">
        <f>IFERROR(IF(AND(Projektgrundlagen!$I$24,OR('D5_E Verträge_Versich_Lstg'!O68,'D5_E Verträge_Versich_Lstg'!P68,'D5_E Verträge_Versich_Lstg'!Q68,'D5_E Verträge_Versich_Lstg'!R68,'D5_E Verträge_Versich_Lstg'!S68,'D5_E Verträge_Versich_Lstg'!T68)),'D5_E Verträge_Versich_Lstg'!$H$68&amp;" "&amp;'D5_E Verträge_Versich_Lstg'!$I$68&amp;"... "&amp;'D5_E Verträge_Versich_Lstg'!I68&amp;" "&amp;'D5_E Verträge_Versich_Lstg'!I69,""),"")</f>
        <v/>
      </c>
      <c r="C477" s="458"/>
      <c r="D477" s="458" t="str">
        <f>IFERROR(IF(AND(Projektgrundlagen!$I$24,OR('D5_E Verträge_Versich_Lstg'!O68,'D5_E Verträge_Versich_Lstg'!P68,'D5_E Verträge_Versich_Lstg'!Q68,'D5_E Verträge_Versich_Lstg'!R68,'D5_E Verträge_Versich_Lstg'!S68,'D5_E Verträge_Versich_Lstg'!T68)),"pauschal",""),"")</f>
        <v/>
      </c>
      <c r="E477" s="458"/>
      <c r="F477" s="458" t="str">
        <f>IFERROR(IF(AND(Projektgrundlagen!$I$24,OR('D5_E Verträge_Versich_Lstg'!O68,'D5_E Verträge_Versich_Lstg'!P68,'D5_E Verträge_Versich_Lstg'!Q68,'D5_E Verträge_Versich_Lstg'!R68,'D5_E Verträge_Versich_Lstg'!S68,'D5_E Verträge_Versich_Lstg'!T68)),'D5_E Verträge_Versich_Lstg'!M68,""),"")</f>
        <v/>
      </c>
      <c r="H477">
        <v>68</v>
      </c>
    </row>
    <row r="478" spans="2:8">
      <c r="B478" t="str">
        <f>IFERROR(IF(AND(Projektgrundlagen!$I$24,OR('D5_E Verträge_Versich_Lstg'!O69,'D5_E Verträge_Versich_Lstg'!P69,'D5_E Verträge_Versich_Lstg'!Q69,'D5_E Verträge_Versich_Lstg'!R69,'D5_E Verträge_Versich_Lstg'!S69,'D5_E Verträge_Versich_Lstg'!T69)),'D5_E Verträge_Versich_Lstg'!$H$68&amp;" "&amp;'D5_E Verträge_Versich_Lstg'!$I$68&amp;"... "&amp;'D5_E Verträge_Versich_Lstg'!I69&amp;" "&amp;'D5_E Verträge_Versich_Lstg'!I70,""),"")</f>
        <v/>
      </c>
      <c r="C478" s="458"/>
      <c r="D478" s="458" t="str">
        <f>IFERROR(IF(AND(Projektgrundlagen!$I$24,OR('D5_E Verträge_Versich_Lstg'!O69,'D5_E Verträge_Versich_Lstg'!P69,'D5_E Verträge_Versich_Lstg'!Q69,'D5_E Verträge_Versich_Lstg'!R69,'D5_E Verträge_Versich_Lstg'!S69,'D5_E Verträge_Versich_Lstg'!T69)),"pauschal",""),"")</f>
        <v/>
      </c>
      <c r="E478" s="458"/>
      <c r="F478" s="458" t="str">
        <f>IFERROR(IF(AND(Projektgrundlagen!$I$24,OR('D5_E Verträge_Versich_Lstg'!O69,'D5_E Verträge_Versich_Lstg'!P69,'D5_E Verträge_Versich_Lstg'!Q69,'D5_E Verträge_Versich_Lstg'!R69,'D5_E Verträge_Versich_Lstg'!S69,'D5_E Verträge_Versich_Lstg'!T69)),'D5_E Verträge_Versich_Lstg'!M69,""),"")</f>
        <v/>
      </c>
      <c r="H478">
        <v>69</v>
      </c>
    </row>
    <row r="479" spans="2:8">
      <c r="B479" t="str">
        <f>IFERROR(IF(AND(Projektgrundlagen!$I$24,OR('D5_E Verträge_Versich_Lstg'!O70,'D5_E Verträge_Versich_Lstg'!P70,'D5_E Verträge_Versich_Lstg'!Q70,'D5_E Verträge_Versich_Lstg'!R70,'D5_E Verträge_Versich_Lstg'!S70,'D5_E Verträge_Versich_Lstg'!T70)),'D5_E Verträge_Versich_Lstg'!$H$68&amp;" "&amp;'D5_E Verträge_Versich_Lstg'!$I$68&amp;"... "&amp;'D5_E Verträge_Versich_Lstg'!I70&amp;" "&amp;'D5_E Verträge_Versich_Lstg'!I71,""),"")</f>
        <v/>
      </c>
      <c r="C479" s="458"/>
      <c r="D479" s="458" t="str">
        <f>IFERROR(IF(AND(Projektgrundlagen!$I$24,OR('D5_E Verträge_Versich_Lstg'!O70,'D5_E Verträge_Versich_Lstg'!P70,'D5_E Verträge_Versich_Lstg'!Q70,'D5_E Verträge_Versich_Lstg'!R70,'D5_E Verträge_Versich_Lstg'!S70,'D5_E Verträge_Versich_Lstg'!T70)),"pauschal",""),"")</f>
        <v/>
      </c>
      <c r="E479" s="458"/>
      <c r="F479" s="458" t="str">
        <f>IFERROR(IF(AND(Projektgrundlagen!$I$24,OR('D5_E Verträge_Versich_Lstg'!O70,'D5_E Verträge_Versich_Lstg'!P70,'D5_E Verträge_Versich_Lstg'!Q70,'D5_E Verträge_Versich_Lstg'!R70,'D5_E Verträge_Versich_Lstg'!S70,'D5_E Verträge_Versich_Lstg'!T70)),'D5_E Verträge_Versich_Lstg'!M70,""),"")</f>
        <v/>
      </c>
      <c r="H479">
        <v>70</v>
      </c>
    </row>
    <row r="480" spans="2:8">
      <c r="B480" t="str">
        <f>IFERROR(IF(AND(Projektgrundlagen!$I$24,OR('D5_E Verträge_Versich_Lstg'!O71,'D5_E Verträge_Versich_Lstg'!P71,'D5_E Verträge_Versich_Lstg'!Q71,'D5_E Verträge_Versich_Lstg'!R71,'D5_E Verträge_Versich_Lstg'!S71,'D5_E Verträge_Versich_Lstg'!T71)),'D5_E Verträge_Versich_Lstg'!$H$68&amp;" "&amp;'D5_E Verträge_Versich_Lstg'!$I$68&amp;"... "&amp;'D5_E Verträge_Versich_Lstg'!I71&amp;" "&amp;'D5_E Verträge_Versich_Lstg'!I72,""),"")</f>
        <v/>
      </c>
      <c r="C480" s="458"/>
      <c r="D480" s="458" t="str">
        <f>IFERROR(IF(AND(Projektgrundlagen!$I$24,OR('D5_E Verträge_Versich_Lstg'!O71,'D5_E Verträge_Versich_Lstg'!P71,'D5_E Verträge_Versich_Lstg'!Q71,'D5_E Verträge_Versich_Lstg'!R71,'D5_E Verträge_Versich_Lstg'!S71,'D5_E Verträge_Versich_Lstg'!T71)),"pauschal",""),"")</f>
        <v/>
      </c>
      <c r="E480" s="458"/>
      <c r="F480" s="458" t="str">
        <f>IFERROR(IF(AND(Projektgrundlagen!$I$24,OR('D5_E Verträge_Versich_Lstg'!O71,'D5_E Verträge_Versich_Lstg'!P71,'D5_E Verträge_Versich_Lstg'!Q71,'D5_E Verträge_Versich_Lstg'!R71,'D5_E Verträge_Versich_Lstg'!S71,'D5_E Verträge_Versich_Lstg'!T71)),'D5_E Verträge_Versich_Lstg'!M71,""),"")</f>
        <v/>
      </c>
      <c r="H480">
        <v>71</v>
      </c>
    </row>
    <row r="481" spans="2:8">
      <c r="B481" t="str">
        <f>IFERROR(IF(AND(Projektgrundlagen!$I$24,OR('D5_E Verträge_Versich_Lstg'!O72,'D5_E Verträge_Versich_Lstg'!P72,'D5_E Verträge_Versich_Lstg'!Q72,'D5_E Verträge_Versich_Lstg'!R72,'D5_E Verträge_Versich_Lstg'!S72,'D5_E Verträge_Versich_Lstg'!T72)),'D5_E Verträge_Versich_Lstg'!$H$68&amp;" "&amp;'D5_E Verträge_Versich_Lstg'!$I$68&amp;"... "&amp;'D5_E Verträge_Versich_Lstg'!I72&amp;" "&amp;'D5_E Verträge_Versich_Lstg'!I73,""),"")</f>
        <v/>
      </c>
      <c r="C481" s="458"/>
      <c r="D481" s="458" t="str">
        <f>IFERROR(IF(AND(Projektgrundlagen!$I$24,OR('D5_E Verträge_Versich_Lstg'!O72,'D5_E Verträge_Versich_Lstg'!P72,'D5_E Verträge_Versich_Lstg'!Q72,'D5_E Verträge_Versich_Lstg'!R72,'D5_E Verträge_Versich_Lstg'!S72,'D5_E Verträge_Versich_Lstg'!T72)),"pauschal",""),"")</f>
        <v/>
      </c>
      <c r="E481" s="458"/>
      <c r="F481" s="458" t="str">
        <f>IFERROR(IF(AND(Projektgrundlagen!$I$24,OR('D5_E Verträge_Versich_Lstg'!O72,'D5_E Verträge_Versich_Lstg'!P72,'D5_E Verträge_Versich_Lstg'!Q72,'D5_E Verträge_Versich_Lstg'!R72,'D5_E Verträge_Versich_Lstg'!S72,'D5_E Verträge_Versich_Lstg'!T72)),'D5_E Verträge_Versich_Lstg'!M72,""),"")</f>
        <v/>
      </c>
      <c r="H481">
        <v>72</v>
      </c>
    </row>
    <row r="482" spans="2:8">
      <c r="B482" t="str">
        <f>IFERROR(IF(AND(Projektgrundlagen!$I$24,OR('D5_E Verträge_Versich_Lstg'!O73,'D5_E Verträge_Versich_Lstg'!P73,'D5_E Verträge_Versich_Lstg'!Q73,'D5_E Verträge_Versich_Lstg'!R73,'D5_E Verträge_Versich_Lstg'!S73,'D5_E Verträge_Versich_Lstg'!T73)),'D5_E Verträge_Versich_Lstg'!$H$68&amp;" "&amp;'D5_E Verträge_Versich_Lstg'!$I$68&amp;"... "&amp;'D5_E Verträge_Versich_Lstg'!I73&amp;" "&amp;'D5_E Verträge_Versich_Lstg'!I74,""),"")</f>
        <v/>
      </c>
      <c r="C482" s="458"/>
      <c r="D482" s="458" t="str">
        <f>IFERROR(IF(AND(Projektgrundlagen!$I$24,OR('D5_E Verträge_Versich_Lstg'!O73,'D5_E Verträge_Versich_Lstg'!P73,'D5_E Verträge_Versich_Lstg'!Q73,'D5_E Verträge_Versich_Lstg'!R73,'D5_E Verträge_Versich_Lstg'!S73,'D5_E Verträge_Versich_Lstg'!T73)),"pauschal",""),"")</f>
        <v/>
      </c>
      <c r="E482" s="458"/>
      <c r="F482" s="458" t="str">
        <f>IFERROR(IF(AND(Projektgrundlagen!$I$24,OR('D5_E Verträge_Versich_Lstg'!O73,'D5_E Verträge_Versich_Lstg'!P73,'D5_E Verträge_Versich_Lstg'!Q73,'D5_E Verträge_Versich_Lstg'!R73,'D5_E Verträge_Versich_Lstg'!S73,'D5_E Verträge_Versich_Lstg'!T73)),'D5_E Verträge_Versich_Lstg'!M73,""),"")</f>
        <v/>
      </c>
      <c r="H482">
        <v>73</v>
      </c>
    </row>
    <row r="483" spans="2:8">
      <c r="B483" t="str">
        <f>IFERROR(IF(AND(Projektgrundlagen!$I$24,OR('D5_E Verträge_Versich_Lstg'!O74,'D5_E Verträge_Versich_Lstg'!P74,'D5_E Verträge_Versich_Lstg'!Q74,'D5_E Verträge_Versich_Lstg'!R74,'D5_E Verträge_Versich_Lstg'!S74,'D5_E Verträge_Versich_Lstg'!T74)),'D5_E Verträge_Versich_Lstg'!$H$68&amp;" "&amp;'D5_E Verträge_Versich_Lstg'!$I$68&amp;"... "&amp;'D5_E Verträge_Versich_Lstg'!I74&amp;" "&amp;'D5_E Verträge_Versich_Lstg'!I75,""),"")</f>
        <v/>
      </c>
      <c r="C483" s="458"/>
      <c r="D483" s="458" t="str">
        <f>IFERROR(IF(AND(Projektgrundlagen!$I$24,OR('D5_E Verträge_Versich_Lstg'!O74,'D5_E Verträge_Versich_Lstg'!P74,'D5_E Verträge_Versich_Lstg'!Q74,'D5_E Verträge_Versich_Lstg'!R74,'D5_E Verträge_Versich_Lstg'!S74,'D5_E Verträge_Versich_Lstg'!T74)),"pauschal",""),"")</f>
        <v/>
      </c>
      <c r="E483" s="458"/>
      <c r="F483" s="458" t="str">
        <f>IFERROR(IF(AND(Projektgrundlagen!$I$24,OR('D5_E Verträge_Versich_Lstg'!O74,'D5_E Verträge_Versich_Lstg'!P74,'D5_E Verträge_Versich_Lstg'!Q74,'D5_E Verträge_Versich_Lstg'!R74,'D5_E Verträge_Versich_Lstg'!S74,'D5_E Verträge_Versich_Lstg'!T74)),'D5_E Verträge_Versich_Lstg'!M74,""),"")</f>
        <v/>
      </c>
      <c r="H483">
        <v>74</v>
      </c>
    </row>
    <row r="484" spans="2:8">
      <c r="B484" t="str">
        <f>IFERROR(IF(AND(Projektgrundlagen!$I$24,OR('D5_E Verträge_Versich_Lstg'!O75,'D5_E Verträge_Versich_Lstg'!P75,'D5_E Verträge_Versich_Lstg'!Q75,'D5_E Verträge_Versich_Lstg'!R75,'D5_E Verträge_Versich_Lstg'!S75,'D5_E Verträge_Versich_Lstg'!T75)),'D5_E Verträge_Versich_Lstg'!$H$68&amp;" "&amp;'D5_E Verträge_Versich_Lstg'!$I$68&amp;"... "&amp;'D5_E Verträge_Versich_Lstg'!I75&amp;" "&amp;'D5_E Verträge_Versich_Lstg'!I76,""),"")</f>
        <v/>
      </c>
      <c r="C484" s="458"/>
      <c r="D484" s="458" t="str">
        <f>IFERROR(IF(AND(Projektgrundlagen!$I$24,OR('D5_E Verträge_Versich_Lstg'!O75,'D5_E Verträge_Versich_Lstg'!P75,'D5_E Verträge_Versich_Lstg'!Q75,'D5_E Verträge_Versich_Lstg'!R75,'D5_E Verträge_Versich_Lstg'!S75,'D5_E Verträge_Versich_Lstg'!T75)),"pauschal",""),"")</f>
        <v/>
      </c>
      <c r="E484" s="458"/>
      <c r="F484" s="458" t="str">
        <f>IFERROR(IF(AND(Projektgrundlagen!$I$24,OR('D5_E Verträge_Versich_Lstg'!O75,'D5_E Verträge_Versich_Lstg'!P75,'D5_E Verträge_Versich_Lstg'!Q75,'D5_E Verträge_Versich_Lstg'!R75,'D5_E Verträge_Versich_Lstg'!S75,'D5_E Verträge_Versich_Lstg'!T75)),'D5_E Verträge_Versich_Lstg'!M75,""),"")</f>
        <v/>
      </c>
      <c r="H484">
        <v>75</v>
      </c>
    </row>
    <row r="485" spans="2:8">
      <c r="B485" t="str">
        <f>IFERROR(IF(AND(Projektgrundlagen!$I$24,OR('D5_E Verträge_Versich_Lstg'!O76,'D5_E Verträge_Versich_Lstg'!P76,'D5_E Verträge_Versich_Lstg'!Q76,'D5_E Verträge_Versich_Lstg'!R76,'D5_E Verträge_Versich_Lstg'!S76,'D5_E Verträge_Versich_Lstg'!T76)),'D5_E Verträge_Versich_Lstg'!$H$68&amp;" "&amp;'D5_E Verträge_Versich_Lstg'!$I$68&amp;"... "&amp;'D5_E Verträge_Versich_Lstg'!I76&amp;" "&amp;'D5_E Verträge_Versich_Lstg'!I77,""),"")</f>
        <v/>
      </c>
      <c r="C485" s="458"/>
      <c r="D485" s="458" t="str">
        <f>IFERROR(IF(AND(Projektgrundlagen!$I$24,OR('D5_E Verträge_Versich_Lstg'!O76,'D5_E Verträge_Versich_Lstg'!P76,'D5_E Verträge_Versich_Lstg'!Q76,'D5_E Verträge_Versich_Lstg'!R76,'D5_E Verträge_Versich_Lstg'!S76,'D5_E Verträge_Versich_Lstg'!T76)),"pauschal",""),"")</f>
        <v/>
      </c>
      <c r="E485" s="458"/>
      <c r="F485" s="458" t="str">
        <f>IFERROR(IF(AND(Projektgrundlagen!$I$24,OR('D5_E Verträge_Versich_Lstg'!O76,'D5_E Verträge_Versich_Lstg'!P76,'D5_E Verträge_Versich_Lstg'!Q76,'D5_E Verträge_Versich_Lstg'!R76,'D5_E Verträge_Versich_Lstg'!S76,'D5_E Verträge_Versich_Lstg'!T76)),'D5_E Verträge_Versich_Lstg'!M76,""),"")</f>
        <v/>
      </c>
      <c r="H485">
        <v>76</v>
      </c>
    </row>
    <row r="486" spans="2:8">
      <c r="B486" t="str">
        <f>IFERROR(IF(AND(Projektgrundlagen!$I$24,OR('D5_E Verträge_Versich_Lstg'!O77,'D5_E Verträge_Versich_Lstg'!P77,'D5_E Verträge_Versich_Lstg'!Q77,'D5_E Verträge_Versich_Lstg'!R77,'D5_E Verträge_Versich_Lstg'!S77,'D5_E Verträge_Versich_Lstg'!T77)),'D5_E Verträge_Versich_Lstg'!$H$68&amp;" "&amp;'D5_E Verträge_Versich_Lstg'!$I$68&amp;"... "&amp;'D5_E Verträge_Versich_Lstg'!I77&amp;" "&amp;'D5_E Verträge_Versich_Lstg'!I78,""),"")</f>
        <v/>
      </c>
      <c r="C486" s="458"/>
      <c r="D486" s="458" t="str">
        <f>IFERROR(IF(AND(Projektgrundlagen!$I$24,OR('D5_E Verträge_Versich_Lstg'!O77,'D5_E Verträge_Versich_Lstg'!P77,'D5_E Verträge_Versich_Lstg'!Q77,'D5_E Verträge_Versich_Lstg'!R77,'D5_E Verträge_Versich_Lstg'!S77,'D5_E Verträge_Versich_Lstg'!T77)),"pauschal",""),"")</f>
        <v/>
      </c>
      <c r="E486" s="458"/>
      <c r="F486" s="458" t="str">
        <f>IFERROR(IF(AND(Projektgrundlagen!$I$24,OR('D5_E Verträge_Versich_Lstg'!O77,'D5_E Verträge_Versich_Lstg'!P77,'D5_E Verträge_Versich_Lstg'!Q77,'D5_E Verträge_Versich_Lstg'!R77,'D5_E Verträge_Versich_Lstg'!S77,'D5_E Verträge_Versich_Lstg'!T77)),'D5_E Verträge_Versich_Lstg'!M77,""),"")</f>
        <v/>
      </c>
      <c r="H486">
        <v>77</v>
      </c>
    </row>
    <row r="487" spans="2:8">
      <c r="B487" t="str">
        <f>IFERROR(IF(AND(Projektgrundlagen!$I$24,OR('D5_E Verträge_Versich_Lstg'!O78,'D5_E Verträge_Versich_Lstg'!P78,'D5_E Verträge_Versich_Lstg'!Q78,'D5_E Verträge_Versich_Lstg'!R78,'D5_E Verträge_Versich_Lstg'!S78,'D5_E Verträge_Versich_Lstg'!T78)),'D5_E Verträge_Versich_Lstg'!$H$68&amp;" "&amp;'D5_E Verträge_Versich_Lstg'!$I$68&amp;"... "&amp;'D5_E Verträge_Versich_Lstg'!I78&amp;" "&amp;'D5_E Verträge_Versich_Lstg'!I79,""),"")</f>
        <v/>
      </c>
      <c r="C487" s="458"/>
      <c r="D487" s="458" t="str">
        <f>IFERROR(IF(AND(Projektgrundlagen!$I$24,OR('D5_E Verträge_Versich_Lstg'!O78,'D5_E Verträge_Versich_Lstg'!P78,'D5_E Verträge_Versich_Lstg'!Q78,'D5_E Verträge_Versich_Lstg'!R78,'D5_E Verträge_Versich_Lstg'!S78,'D5_E Verträge_Versich_Lstg'!T78)),"pauschal",""),"")</f>
        <v/>
      </c>
      <c r="E487" s="458"/>
      <c r="F487" s="458" t="str">
        <f>IFERROR(IF(AND(Projektgrundlagen!$I$24,OR('D5_E Verträge_Versich_Lstg'!O78,'D5_E Verträge_Versich_Lstg'!P78,'D5_E Verträge_Versich_Lstg'!Q78,'D5_E Verträge_Versich_Lstg'!R78,'D5_E Verträge_Versich_Lstg'!S78,'D5_E Verträge_Versich_Lstg'!T78)),'D5_E Verträge_Versich_Lstg'!M78,""),"")</f>
        <v/>
      </c>
      <c r="H487">
        <v>78</v>
      </c>
    </row>
    <row r="488" spans="2:8">
      <c r="B488" t="str">
        <f>IFERROR(IF(AND(Projektgrundlagen!$I$24,OR('D5_E Verträge_Versich_Lstg'!O79,'D5_E Verträge_Versich_Lstg'!P79,'D5_E Verträge_Versich_Lstg'!Q79,'D5_E Verträge_Versich_Lstg'!R79,'D5_E Verträge_Versich_Lstg'!S79,'D5_E Verträge_Versich_Lstg'!T79)),'D5_E Verträge_Versich_Lstg'!$H$68&amp;" "&amp;'D5_E Verträge_Versich_Lstg'!$I$68&amp;"... "&amp;'D5_E Verträge_Versich_Lstg'!I79&amp;" "&amp;'D5_E Verträge_Versich_Lstg'!I80,""),"")</f>
        <v/>
      </c>
      <c r="C488" s="458"/>
      <c r="D488" s="458" t="str">
        <f>IFERROR(IF(AND(Projektgrundlagen!$I$24,OR('D5_E Verträge_Versich_Lstg'!O79,'D5_E Verträge_Versich_Lstg'!P79,'D5_E Verträge_Versich_Lstg'!Q79,'D5_E Verträge_Versich_Lstg'!R79,'D5_E Verträge_Versich_Lstg'!S79,'D5_E Verträge_Versich_Lstg'!T79)),"pauschal",""),"")</f>
        <v/>
      </c>
      <c r="E488" s="458"/>
      <c r="F488" s="458" t="str">
        <f>IFERROR(IF(AND(Projektgrundlagen!$I$24,OR('D5_E Verträge_Versich_Lstg'!O79,'D5_E Verträge_Versich_Lstg'!P79,'D5_E Verträge_Versich_Lstg'!Q79,'D5_E Verträge_Versich_Lstg'!R79,'D5_E Verträge_Versich_Lstg'!S79,'D5_E Verträge_Versich_Lstg'!T79)),'D5_E Verträge_Versich_Lstg'!M79,""),"")</f>
        <v/>
      </c>
      <c r="H488">
        <v>79</v>
      </c>
    </row>
    <row r="489" spans="2:8">
      <c r="B489" t="str">
        <f>IFERROR(IF(AND(Projektgrundlagen!$I$24,OR('D5_E Verträge_Versich_Lstg'!O80,'D5_E Verträge_Versich_Lstg'!P80,'D5_E Verträge_Versich_Lstg'!Q80,'D5_E Verträge_Versich_Lstg'!R80,'D5_E Verträge_Versich_Lstg'!S80,'D5_E Verträge_Versich_Lstg'!T80)),'D5_E Verträge_Versich_Lstg'!$H$68&amp;" "&amp;'D5_E Verträge_Versich_Lstg'!$I$68&amp;"... "&amp;'D5_E Verträge_Versich_Lstg'!I80&amp;" "&amp;'D5_E Verträge_Versich_Lstg'!I81,""),"")</f>
        <v/>
      </c>
      <c r="C489" s="458"/>
      <c r="D489" s="458" t="str">
        <f>IFERROR(IF(AND(Projektgrundlagen!$I$24,OR('D5_E Verträge_Versich_Lstg'!O80,'D5_E Verträge_Versich_Lstg'!P80,'D5_E Verträge_Versich_Lstg'!Q80,'D5_E Verträge_Versich_Lstg'!R80,'D5_E Verträge_Versich_Lstg'!S80,'D5_E Verträge_Versich_Lstg'!T80)),"pauschal",""),"")</f>
        <v/>
      </c>
      <c r="E489" s="458"/>
      <c r="F489" s="458" t="str">
        <f>IFERROR(IF(AND(Projektgrundlagen!$I$24,OR('D5_E Verträge_Versich_Lstg'!O80,'D5_E Verträge_Versich_Lstg'!P80,'D5_E Verträge_Versich_Lstg'!Q80,'D5_E Verträge_Versich_Lstg'!R80,'D5_E Verträge_Versich_Lstg'!S80,'D5_E Verträge_Versich_Lstg'!T80)),'D5_E Verträge_Versich_Lstg'!M80,""),"")</f>
        <v/>
      </c>
      <c r="H489">
        <v>80</v>
      </c>
    </row>
    <row r="490" spans="2:8">
      <c r="B490" t="str">
        <f>IFERROR(IF(AND(Projektgrundlagen!$I$24,OR('D5_E Verträge_Versich_Lstg'!O81,'D5_E Verträge_Versich_Lstg'!P81,'D5_E Verträge_Versich_Lstg'!Q81,'D5_E Verträge_Versich_Lstg'!R81,'D5_E Verträge_Versich_Lstg'!S81,'D5_E Verträge_Versich_Lstg'!T81)),'D5_E Verträge_Versich_Lstg'!$H$68&amp;" "&amp;'D5_E Verträge_Versich_Lstg'!$I$68&amp;"... "&amp;'D5_E Verträge_Versich_Lstg'!I81&amp;" "&amp;'D5_E Verträge_Versich_Lstg'!I82,""),"")</f>
        <v/>
      </c>
      <c r="C490" s="458"/>
      <c r="D490" s="458" t="str">
        <f>IFERROR(IF(AND(Projektgrundlagen!$I$24,OR('D5_E Verträge_Versich_Lstg'!O81,'D5_E Verträge_Versich_Lstg'!P81,'D5_E Verträge_Versich_Lstg'!Q81,'D5_E Verträge_Versich_Lstg'!R81,'D5_E Verträge_Versich_Lstg'!S81,'D5_E Verträge_Versich_Lstg'!T81)),"pauschal",""),"")</f>
        <v/>
      </c>
      <c r="E490" s="458"/>
      <c r="F490" s="458" t="str">
        <f>IFERROR(IF(AND(Projektgrundlagen!$I$24,OR('D5_E Verträge_Versich_Lstg'!O81,'D5_E Verträge_Versich_Lstg'!P81,'D5_E Verträge_Versich_Lstg'!Q81,'D5_E Verträge_Versich_Lstg'!R81,'D5_E Verträge_Versich_Lstg'!S81,'D5_E Verträge_Versich_Lstg'!T81)),'D5_E Verträge_Versich_Lstg'!M81,""),"")</f>
        <v/>
      </c>
      <c r="H490">
        <v>81</v>
      </c>
    </row>
    <row r="491" spans="2:8">
      <c r="B491" t="str">
        <f>IFERROR(IF(AND(Projektgrundlagen!$I$24,OR('D5_E Verträge_Versich_Lstg'!O82,'D5_E Verträge_Versich_Lstg'!P82,'D5_E Verträge_Versich_Lstg'!Q82,'D5_E Verträge_Versich_Lstg'!R82,'D5_E Verträge_Versich_Lstg'!S82,'D5_E Verträge_Versich_Lstg'!T82)),'D5_E Verträge_Versich_Lstg'!$H$82&amp;" "&amp;'D5_E Verträge_Versich_Lstg'!$I$82&amp;"... "&amp;'D5_E Verträge_Versich_Lstg'!I82&amp;" "&amp;'D5_E Verträge_Versich_Lstg'!I83,""),"")</f>
        <v/>
      </c>
      <c r="C491" s="458"/>
      <c r="D491" s="458" t="str">
        <f>IFERROR(IF(AND(Projektgrundlagen!$I$24,OR('D5_E Verträge_Versich_Lstg'!O82,'D5_E Verträge_Versich_Lstg'!P82,'D5_E Verträge_Versich_Lstg'!Q82,'D5_E Verträge_Versich_Lstg'!R82,'D5_E Verträge_Versich_Lstg'!S82,'D5_E Verträge_Versich_Lstg'!T82)),"pauschal",""),"")</f>
        <v/>
      </c>
      <c r="E491" s="458"/>
      <c r="F491" s="458" t="str">
        <f>IFERROR(IF(AND(Projektgrundlagen!$I$24,OR('D5_E Verträge_Versich_Lstg'!O82,'D5_E Verträge_Versich_Lstg'!P82,'D5_E Verträge_Versich_Lstg'!Q82,'D5_E Verträge_Versich_Lstg'!R82,'D5_E Verträge_Versich_Lstg'!S82,'D5_E Verträge_Versich_Lstg'!T82)),'D5_E Verträge_Versich_Lstg'!M82,""),"")</f>
        <v/>
      </c>
      <c r="H491">
        <v>82</v>
      </c>
    </row>
    <row r="492" spans="2:8">
      <c r="B492" t="str">
        <f>IFERROR(IF(AND(Projektgrundlagen!$I$24,OR('D5_E Verträge_Versich_Lstg'!O83,'D5_E Verträge_Versich_Lstg'!P83,'D5_E Verträge_Versich_Lstg'!Q83,'D5_E Verträge_Versich_Lstg'!R83,'D5_E Verträge_Versich_Lstg'!S83,'D5_E Verträge_Versich_Lstg'!T83)),'D5_E Verträge_Versich_Lstg'!$H$82&amp;" "&amp;'D5_E Verträge_Versich_Lstg'!$I$82&amp;"... "&amp;'D5_E Verträge_Versich_Lstg'!I83&amp;" "&amp;'D5_E Verträge_Versich_Lstg'!I84,""),"")</f>
        <v/>
      </c>
      <c r="C492" s="458"/>
      <c r="D492" s="458" t="str">
        <f>IFERROR(IF(AND(Projektgrundlagen!$I$24,OR('D5_E Verträge_Versich_Lstg'!O83,'D5_E Verträge_Versich_Lstg'!P83,'D5_E Verträge_Versich_Lstg'!Q83,'D5_E Verträge_Versich_Lstg'!R83,'D5_E Verträge_Versich_Lstg'!S83,'D5_E Verträge_Versich_Lstg'!T83)),"pauschal",""),"")</f>
        <v/>
      </c>
      <c r="E492" s="458"/>
      <c r="F492" s="458" t="str">
        <f>IFERROR(IF(AND(Projektgrundlagen!$I$24,OR('D5_E Verträge_Versich_Lstg'!O83,'D5_E Verträge_Versich_Lstg'!P83,'D5_E Verträge_Versich_Lstg'!Q83,'D5_E Verträge_Versich_Lstg'!R83,'D5_E Verträge_Versich_Lstg'!S83,'D5_E Verträge_Versich_Lstg'!T83)),'D5_E Verträge_Versich_Lstg'!M83,""),"")</f>
        <v/>
      </c>
      <c r="H492">
        <v>83</v>
      </c>
    </row>
    <row r="493" spans="2:8">
      <c r="B493" t="str">
        <f>IFERROR(IF(AND(Projektgrundlagen!$I$24,OR('D5_E Verträge_Versich_Lstg'!O84,'D5_E Verträge_Versich_Lstg'!P84,'D5_E Verträge_Versich_Lstg'!Q84,'D5_E Verträge_Versich_Lstg'!R84,'D5_E Verträge_Versich_Lstg'!S84,'D5_E Verträge_Versich_Lstg'!T84)),'D5_E Verträge_Versich_Lstg'!$H$82&amp;" "&amp;'D5_E Verträge_Versich_Lstg'!$I$82&amp;"... "&amp;'D5_E Verträge_Versich_Lstg'!I84&amp;" "&amp;'D5_E Verträge_Versich_Lstg'!I85,""),"")</f>
        <v/>
      </c>
      <c r="C493" s="458"/>
      <c r="D493" s="458" t="str">
        <f>IFERROR(IF(AND(Projektgrundlagen!$I$24,OR('D5_E Verträge_Versich_Lstg'!O84,'D5_E Verträge_Versich_Lstg'!P84,'D5_E Verträge_Versich_Lstg'!Q84,'D5_E Verträge_Versich_Lstg'!R84,'D5_E Verträge_Versich_Lstg'!S84,'D5_E Verträge_Versich_Lstg'!T84)),"pauschal",""),"")</f>
        <v/>
      </c>
      <c r="E493" s="458"/>
      <c r="F493" s="458" t="str">
        <f>IFERROR(IF(AND(Projektgrundlagen!$I$24,OR('D5_E Verträge_Versich_Lstg'!O84,'D5_E Verträge_Versich_Lstg'!P84,'D5_E Verträge_Versich_Lstg'!Q84,'D5_E Verträge_Versich_Lstg'!R84,'D5_E Verträge_Versich_Lstg'!S84,'D5_E Verträge_Versich_Lstg'!T84)),'D5_E Verträge_Versich_Lstg'!M84,""),"")</f>
        <v/>
      </c>
      <c r="H493">
        <v>84</v>
      </c>
    </row>
    <row r="494" spans="2:8">
      <c r="B494" t="str">
        <f>IFERROR(IF(AND(Projektgrundlagen!$I$24,OR('D5_E Verträge_Versich_Lstg'!O85,'D5_E Verträge_Versich_Lstg'!P85,'D5_E Verträge_Versich_Lstg'!Q85,'D5_E Verträge_Versich_Lstg'!R85,'D5_E Verträge_Versich_Lstg'!S85,'D5_E Verträge_Versich_Lstg'!T85)),'D5_E Verträge_Versich_Lstg'!$H$82&amp;" "&amp;'D5_E Verträge_Versich_Lstg'!$I$82&amp;"... "&amp;'D5_E Verträge_Versich_Lstg'!I85&amp;" "&amp;'D5_E Verträge_Versich_Lstg'!I86,""),"")</f>
        <v/>
      </c>
      <c r="C494" s="458"/>
      <c r="D494" s="458" t="str">
        <f>IFERROR(IF(AND(Projektgrundlagen!$I$24,OR('D5_E Verträge_Versich_Lstg'!O85,'D5_E Verträge_Versich_Lstg'!P85,'D5_E Verträge_Versich_Lstg'!Q85,'D5_E Verträge_Versich_Lstg'!R85,'D5_E Verträge_Versich_Lstg'!S85,'D5_E Verträge_Versich_Lstg'!T85)),"pauschal",""),"")</f>
        <v/>
      </c>
      <c r="E494" s="458"/>
      <c r="F494" s="458" t="str">
        <f>IFERROR(IF(AND(Projektgrundlagen!$I$24,OR('D5_E Verträge_Versich_Lstg'!O85,'D5_E Verträge_Versich_Lstg'!P85,'D5_E Verträge_Versich_Lstg'!Q85,'D5_E Verträge_Versich_Lstg'!R85,'D5_E Verträge_Versich_Lstg'!S85,'D5_E Verträge_Versich_Lstg'!T85)),'D5_E Verträge_Versich_Lstg'!M85,""),"")</f>
        <v/>
      </c>
      <c r="H494">
        <v>85</v>
      </c>
    </row>
    <row r="495" spans="2:8">
      <c r="B495" t="str">
        <f>IFERROR(IF(AND(Projektgrundlagen!$I$24,OR('D5_E Verträge_Versich_Lstg'!O86,'D5_E Verträge_Versich_Lstg'!P86,'D5_E Verträge_Versich_Lstg'!Q86,'D5_E Verträge_Versich_Lstg'!R86,'D5_E Verträge_Versich_Lstg'!S86,'D5_E Verträge_Versich_Lstg'!T86)),'D5_E Verträge_Versich_Lstg'!$H$82&amp;" "&amp;'D5_E Verträge_Versich_Lstg'!$I$82&amp;"... "&amp;'D5_E Verträge_Versich_Lstg'!I86&amp;" "&amp;'D5_E Verträge_Versich_Lstg'!I87,""),"")</f>
        <v/>
      </c>
      <c r="C495" s="458"/>
      <c r="D495" s="458" t="str">
        <f>IFERROR(IF(AND(Projektgrundlagen!$I$24,OR('D5_E Verträge_Versich_Lstg'!O86,'D5_E Verträge_Versich_Lstg'!P86,'D5_E Verträge_Versich_Lstg'!Q86,'D5_E Verträge_Versich_Lstg'!R86,'D5_E Verträge_Versich_Lstg'!S86,'D5_E Verträge_Versich_Lstg'!T86)),"pauschal",""),"")</f>
        <v/>
      </c>
      <c r="E495" s="458"/>
      <c r="F495" s="458" t="str">
        <f>IFERROR(IF(AND(Projektgrundlagen!$I$24,OR('D5_E Verträge_Versich_Lstg'!O86,'D5_E Verträge_Versich_Lstg'!P86,'D5_E Verträge_Versich_Lstg'!Q86,'D5_E Verträge_Versich_Lstg'!R86,'D5_E Verträge_Versich_Lstg'!S86,'D5_E Verträge_Versich_Lstg'!T86)),'D5_E Verträge_Versich_Lstg'!M86,""),"")</f>
        <v/>
      </c>
      <c r="H495">
        <v>86</v>
      </c>
    </row>
    <row r="496" spans="2:8">
      <c r="B496" t="str">
        <f>IFERROR(IF(AND(Projektgrundlagen!$I$24,OR('D5_E Verträge_Versich_Lstg'!O87,'D5_E Verträge_Versich_Lstg'!P87,'D5_E Verträge_Versich_Lstg'!Q87,'D5_E Verträge_Versich_Lstg'!R87,'D5_E Verträge_Versich_Lstg'!S87,'D5_E Verträge_Versich_Lstg'!T87)),'D5_E Verträge_Versich_Lstg'!$H$82&amp;" "&amp;'D5_E Verträge_Versich_Lstg'!$I$82&amp;"... "&amp;'D5_E Verträge_Versich_Lstg'!I87&amp;" "&amp;'D5_E Verträge_Versich_Lstg'!I88,""),"")</f>
        <v/>
      </c>
      <c r="C496" s="458"/>
      <c r="D496" s="458" t="str">
        <f>IFERROR(IF(AND(Projektgrundlagen!$I$24,OR('D5_E Verträge_Versich_Lstg'!O87,'D5_E Verträge_Versich_Lstg'!P87,'D5_E Verträge_Versich_Lstg'!Q87,'D5_E Verträge_Versich_Lstg'!R87,'D5_E Verträge_Versich_Lstg'!S87,'D5_E Verträge_Versich_Lstg'!T87)),"pauschal",""),"")</f>
        <v/>
      </c>
      <c r="E496" s="458"/>
      <c r="F496" s="458" t="str">
        <f>IFERROR(IF(AND(Projektgrundlagen!$I$24,OR('D5_E Verträge_Versich_Lstg'!O87,'D5_E Verträge_Versich_Lstg'!P87,'D5_E Verträge_Versich_Lstg'!Q87,'D5_E Verträge_Versich_Lstg'!R87,'D5_E Verträge_Versich_Lstg'!S87,'D5_E Verträge_Versich_Lstg'!T87)),'D5_E Verträge_Versich_Lstg'!M87,""),"")</f>
        <v/>
      </c>
      <c r="H496">
        <v>87</v>
      </c>
    </row>
    <row r="497" spans="2:8">
      <c r="B497" t="str">
        <f>IFERROR(IF(AND(Projektgrundlagen!$I$24,OR('D5_E Verträge_Versich_Lstg'!O88,'D5_E Verträge_Versich_Lstg'!P88,'D5_E Verträge_Versich_Lstg'!Q88,'D5_E Verträge_Versich_Lstg'!R88,'D5_E Verträge_Versich_Lstg'!S88,'D5_E Verträge_Versich_Lstg'!T88)),'D5_E Verträge_Versich_Lstg'!$H$82&amp;" "&amp;'D5_E Verträge_Versich_Lstg'!$I$82&amp;"... "&amp;'D5_E Verträge_Versich_Lstg'!I88&amp;" "&amp;'D5_E Verträge_Versich_Lstg'!I89,""),"")</f>
        <v/>
      </c>
      <c r="C497" s="458"/>
      <c r="D497" s="458" t="str">
        <f>IFERROR(IF(AND(Projektgrundlagen!$I$24,OR('D5_E Verträge_Versich_Lstg'!O88,'D5_E Verträge_Versich_Lstg'!P88,'D5_E Verträge_Versich_Lstg'!Q88,'D5_E Verträge_Versich_Lstg'!R88,'D5_E Verträge_Versich_Lstg'!S88,'D5_E Verträge_Versich_Lstg'!T88)),"pauschal",""),"")</f>
        <v/>
      </c>
      <c r="E497" s="458"/>
      <c r="F497" s="458" t="str">
        <f>IFERROR(IF(AND(Projektgrundlagen!$I$24,OR('D5_E Verträge_Versich_Lstg'!O88,'D5_E Verträge_Versich_Lstg'!P88,'D5_E Verträge_Versich_Lstg'!Q88,'D5_E Verträge_Versich_Lstg'!R88,'D5_E Verträge_Versich_Lstg'!S88,'D5_E Verträge_Versich_Lstg'!T88)),'D5_E Verträge_Versich_Lstg'!M88,""),"")</f>
        <v/>
      </c>
      <c r="H497">
        <v>88</v>
      </c>
    </row>
    <row r="498" spans="2:8">
      <c r="B498" t="str">
        <f>IFERROR(IF(AND(Projektgrundlagen!$I$24,OR('D5_E Verträge_Versich_Lstg'!O89,'D5_E Verträge_Versich_Lstg'!P89,'D5_E Verträge_Versich_Lstg'!Q89,'D5_E Verträge_Versich_Lstg'!R89,'D5_E Verträge_Versich_Lstg'!S89,'D5_E Verträge_Versich_Lstg'!T89)),'D5_E Verträge_Versich_Lstg'!$H$82&amp;" "&amp;'D5_E Verträge_Versich_Lstg'!$I$82&amp;"... "&amp;'D5_E Verträge_Versich_Lstg'!I89&amp;" "&amp;'D5_E Verträge_Versich_Lstg'!I90,""),"")</f>
        <v/>
      </c>
      <c r="C498" s="458"/>
      <c r="D498" s="458" t="str">
        <f>IFERROR(IF(AND(Projektgrundlagen!$I$24,OR('D5_E Verträge_Versich_Lstg'!O89,'D5_E Verträge_Versich_Lstg'!P89,'D5_E Verträge_Versich_Lstg'!Q89,'D5_E Verträge_Versich_Lstg'!R89,'D5_E Verträge_Versich_Lstg'!S89,'D5_E Verträge_Versich_Lstg'!T89)),"pauschal",""),"")</f>
        <v/>
      </c>
      <c r="E498" s="458"/>
      <c r="F498" s="458" t="str">
        <f>IFERROR(IF(AND(Projektgrundlagen!$I$24,OR('D5_E Verträge_Versich_Lstg'!O89,'D5_E Verträge_Versich_Lstg'!P89,'D5_E Verträge_Versich_Lstg'!Q89,'D5_E Verträge_Versich_Lstg'!R89,'D5_E Verträge_Versich_Lstg'!S89,'D5_E Verträge_Versich_Lstg'!T89)),'D5_E Verträge_Versich_Lstg'!M89,""),"")</f>
        <v/>
      </c>
      <c r="H498">
        <v>89</v>
      </c>
    </row>
    <row r="499" spans="2:8">
      <c r="B499" t="str">
        <f>IFERROR(IF(AND(Projektgrundlagen!$I$24,OR('D5_E Verträge_Versich_Lstg'!O90,'D5_E Verträge_Versich_Lstg'!P90,'D5_E Verträge_Versich_Lstg'!Q90,'D5_E Verträge_Versich_Lstg'!R90,'D5_E Verträge_Versich_Lstg'!S90,'D5_E Verträge_Versich_Lstg'!T90)),'D5_E Verträge_Versich_Lstg'!$H$82&amp;" "&amp;'D5_E Verträge_Versich_Lstg'!$I$82&amp;"... "&amp;'D5_E Verträge_Versich_Lstg'!I90&amp;" "&amp;'D5_E Verträge_Versich_Lstg'!I91,""),"")</f>
        <v/>
      </c>
      <c r="C499" s="458"/>
      <c r="D499" s="458" t="str">
        <f>IFERROR(IF(AND(Projektgrundlagen!$I$24,OR('D5_E Verträge_Versich_Lstg'!O90,'D5_E Verträge_Versich_Lstg'!P90,'D5_E Verträge_Versich_Lstg'!Q90,'D5_E Verträge_Versich_Lstg'!R90,'D5_E Verträge_Versich_Lstg'!S90,'D5_E Verträge_Versich_Lstg'!T90)),"pauschal",""),"")</f>
        <v/>
      </c>
      <c r="E499" s="458"/>
      <c r="F499" s="458" t="str">
        <f>IFERROR(IF(AND(Projektgrundlagen!$I$24,OR('D5_E Verträge_Versich_Lstg'!O90,'D5_E Verträge_Versich_Lstg'!P90,'D5_E Verträge_Versich_Lstg'!Q90,'D5_E Verträge_Versich_Lstg'!R90,'D5_E Verträge_Versich_Lstg'!S90,'D5_E Verträge_Versich_Lstg'!T90)),'D5_E Verträge_Versich_Lstg'!M90,""),"")</f>
        <v/>
      </c>
      <c r="H499">
        <v>90</v>
      </c>
    </row>
    <row r="500" spans="2:8">
      <c r="B500" t="str">
        <f>IFERROR(IF(AND(Projektgrundlagen!$I$24,OR('D5_E Verträge_Versich_Lstg'!O91,'D5_E Verträge_Versich_Lstg'!P91,'D5_E Verträge_Versich_Lstg'!Q91,'D5_E Verträge_Versich_Lstg'!R91,'D5_E Verträge_Versich_Lstg'!S91,'D5_E Verträge_Versich_Lstg'!T91)),'D5_E Verträge_Versich_Lstg'!$H$82&amp;" "&amp;'D5_E Verträge_Versich_Lstg'!$I$82&amp;"... "&amp;'D5_E Verträge_Versich_Lstg'!I91&amp;" "&amp;'D5_E Verträge_Versich_Lstg'!I92,""),"")</f>
        <v/>
      </c>
      <c r="C500" s="458"/>
      <c r="D500" s="458" t="str">
        <f>IFERROR(IF(AND(Projektgrundlagen!$I$24,OR('D5_E Verträge_Versich_Lstg'!O91,'D5_E Verträge_Versich_Lstg'!P91,'D5_E Verträge_Versich_Lstg'!Q91,'D5_E Verträge_Versich_Lstg'!R91,'D5_E Verträge_Versich_Lstg'!S91,'D5_E Verträge_Versich_Lstg'!T91)),"pauschal",""),"")</f>
        <v/>
      </c>
      <c r="E500" s="458"/>
      <c r="F500" s="458" t="str">
        <f>IFERROR(IF(AND(Projektgrundlagen!$I$24,OR('D5_E Verträge_Versich_Lstg'!O91,'D5_E Verträge_Versich_Lstg'!P91,'D5_E Verträge_Versich_Lstg'!Q91,'D5_E Verträge_Versich_Lstg'!R91,'D5_E Verträge_Versich_Lstg'!S91,'D5_E Verträge_Versich_Lstg'!T91)),'D5_E Verträge_Versich_Lstg'!M91,""),"")</f>
        <v/>
      </c>
      <c r="H500">
        <v>91</v>
      </c>
    </row>
    <row r="501" spans="2:8">
      <c r="B501" t="str">
        <f>IFERROR(IF(AND(Projektgrundlagen!$I$24,OR('D5_E Verträge_Versich_Lstg'!O92,'D5_E Verträge_Versich_Lstg'!P92,'D5_E Verträge_Versich_Lstg'!Q92,'D5_E Verträge_Versich_Lstg'!R92,'D5_E Verträge_Versich_Lstg'!S92,'D5_E Verträge_Versich_Lstg'!T92)),'D5_E Verträge_Versich_Lstg'!$H$82&amp;" "&amp;'D5_E Verträge_Versich_Lstg'!$I$82&amp;"... "&amp;'D5_E Verträge_Versich_Lstg'!I92&amp;" "&amp;'D5_E Verträge_Versich_Lstg'!I93,""),"")</f>
        <v/>
      </c>
      <c r="C501" s="458"/>
      <c r="D501" s="458" t="str">
        <f>IFERROR(IF(AND(Projektgrundlagen!$I$24,OR('D5_E Verträge_Versich_Lstg'!O92,'D5_E Verträge_Versich_Lstg'!P92,'D5_E Verträge_Versich_Lstg'!Q92,'D5_E Verträge_Versich_Lstg'!R92,'D5_E Verträge_Versich_Lstg'!S92,'D5_E Verträge_Versich_Lstg'!T92)),"pauschal",""),"")</f>
        <v/>
      </c>
      <c r="E501" s="458"/>
      <c r="F501" s="458" t="str">
        <f>IFERROR(IF(AND(Projektgrundlagen!$I$24,OR('D5_E Verträge_Versich_Lstg'!O92,'D5_E Verträge_Versich_Lstg'!P92,'D5_E Verträge_Versich_Lstg'!Q92,'D5_E Verträge_Versich_Lstg'!R92,'D5_E Verträge_Versich_Lstg'!S92,'D5_E Verträge_Versich_Lstg'!T92)),'D5_E Verträge_Versich_Lstg'!M92,""),"")</f>
        <v/>
      </c>
      <c r="H501">
        <v>92</v>
      </c>
    </row>
    <row r="502" spans="2:8">
      <c r="B502" t="str">
        <f>IFERROR(IF(AND(Projektgrundlagen!$I$24,OR('D5_E Verträge_Versich_Lstg'!O93,'D5_E Verträge_Versich_Lstg'!P93,'D5_E Verträge_Versich_Lstg'!Q93,'D5_E Verträge_Versich_Lstg'!R93,'D5_E Verträge_Versich_Lstg'!S93,'D5_E Verträge_Versich_Lstg'!T93)),'D5_E Verträge_Versich_Lstg'!$H$82&amp;" "&amp;'D5_E Verträge_Versich_Lstg'!$I$82&amp;"... "&amp;'D5_E Verträge_Versich_Lstg'!I93&amp;" "&amp;'D5_E Verträge_Versich_Lstg'!I94,""),"")</f>
        <v/>
      </c>
      <c r="C502" s="458"/>
      <c r="D502" s="458" t="str">
        <f>IFERROR(IF(AND(Projektgrundlagen!$I$24,OR('D5_E Verträge_Versich_Lstg'!O93,'D5_E Verträge_Versich_Lstg'!P93,'D5_E Verträge_Versich_Lstg'!Q93,'D5_E Verträge_Versich_Lstg'!R93,'D5_E Verträge_Versich_Lstg'!S93,'D5_E Verträge_Versich_Lstg'!T93)),"pauschal",""),"")</f>
        <v/>
      </c>
      <c r="E502" s="458"/>
      <c r="F502" s="458" t="str">
        <f>IFERROR(IF(AND(Projektgrundlagen!$I$24,OR('D5_E Verträge_Versich_Lstg'!O93,'D5_E Verträge_Versich_Lstg'!P93,'D5_E Verträge_Versich_Lstg'!Q93,'D5_E Verträge_Versich_Lstg'!R93,'D5_E Verträge_Versich_Lstg'!S93,'D5_E Verträge_Versich_Lstg'!T93)),'D5_E Verträge_Versich_Lstg'!M93,""),"")</f>
        <v/>
      </c>
      <c r="H502">
        <v>93</v>
      </c>
    </row>
    <row r="503" spans="2:8">
      <c r="B503" t="str">
        <f>IFERROR(IF(AND(Projektgrundlagen!$I$24,OR('D5_E Verträge_Versich_Lstg'!O94,'D5_E Verträge_Versich_Lstg'!P94,'D5_E Verträge_Versich_Lstg'!Q94,'D5_E Verträge_Versich_Lstg'!R94,'D5_E Verträge_Versich_Lstg'!S94,'D5_E Verträge_Versich_Lstg'!T94)),'D5_E Verträge_Versich_Lstg'!$H$82&amp;" "&amp;'D5_E Verträge_Versich_Lstg'!$I$82&amp;"... "&amp;'D5_E Verträge_Versich_Lstg'!I94&amp;" "&amp;'D5_E Verträge_Versich_Lstg'!I95,""),"")</f>
        <v/>
      </c>
      <c r="C503" s="458"/>
      <c r="D503" s="458" t="str">
        <f>IFERROR(IF(AND(Projektgrundlagen!$I$24,OR('D5_E Verträge_Versich_Lstg'!O94,'D5_E Verträge_Versich_Lstg'!P94,'D5_E Verträge_Versich_Lstg'!Q94,'D5_E Verträge_Versich_Lstg'!R94,'D5_E Verträge_Versich_Lstg'!S94,'D5_E Verträge_Versich_Lstg'!T94)),"pauschal",""),"")</f>
        <v/>
      </c>
      <c r="E503" s="458"/>
      <c r="F503" s="458" t="str">
        <f>IFERROR(IF(AND(Projektgrundlagen!$I$24,OR('D5_E Verträge_Versich_Lstg'!O94,'D5_E Verträge_Versich_Lstg'!P94,'D5_E Verträge_Versich_Lstg'!Q94,'D5_E Verträge_Versich_Lstg'!R94,'D5_E Verträge_Versich_Lstg'!S94,'D5_E Verträge_Versich_Lstg'!T94)),'D5_E Verträge_Versich_Lstg'!M94,""),"")</f>
        <v/>
      </c>
      <c r="H503">
        <v>94</v>
      </c>
    </row>
    <row r="504" spans="2:8">
      <c r="B504" t="str">
        <f>IFERROR(IF(AND(Projektgrundlagen!$I$24,OR('D5_E Verträge_Versich_Lstg'!O95,'D5_E Verträge_Versich_Lstg'!P95,'D5_E Verträge_Versich_Lstg'!Q95,'D5_E Verträge_Versich_Lstg'!R95,'D5_E Verträge_Versich_Lstg'!S95,'D5_E Verträge_Versich_Lstg'!T95)),'D5_E Verträge_Versich_Lstg'!$H$82&amp;" "&amp;'D5_E Verträge_Versich_Lstg'!$I$82&amp;"... "&amp;'D5_E Verträge_Versich_Lstg'!I95&amp;" "&amp;'D5_E Verträge_Versich_Lstg'!I96,""),"")</f>
        <v/>
      </c>
      <c r="C504" s="458"/>
      <c r="D504" s="458" t="str">
        <f>IFERROR(IF(AND(Projektgrundlagen!$I$24,OR('D5_E Verträge_Versich_Lstg'!O95,'D5_E Verträge_Versich_Lstg'!P95,'D5_E Verträge_Versich_Lstg'!Q95,'D5_E Verträge_Versich_Lstg'!R95,'D5_E Verträge_Versich_Lstg'!S95,'D5_E Verträge_Versich_Lstg'!T95)),"pauschal",""),"")</f>
        <v/>
      </c>
      <c r="E504" s="458"/>
      <c r="F504" s="458" t="str">
        <f>IFERROR(IF(AND(Projektgrundlagen!$I$24,OR('D5_E Verträge_Versich_Lstg'!O95,'D5_E Verträge_Versich_Lstg'!P95,'D5_E Verträge_Versich_Lstg'!Q95,'D5_E Verträge_Versich_Lstg'!R95,'D5_E Verträge_Versich_Lstg'!S95,'D5_E Verträge_Versich_Lstg'!T95)),'D5_E Verträge_Versich_Lstg'!M95,""),"")</f>
        <v/>
      </c>
      <c r="H504">
        <v>95</v>
      </c>
    </row>
    <row r="505" spans="2:8">
      <c r="B505" t="str">
        <f>IFERROR(IF(AND(Projektgrundlagen!$I$24,OR('D5_E Verträge_Versich_Lstg'!O96,'D5_E Verträge_Versich_Lstg'!P96,'D5_E Verträge_Versich_Lstg'!Q96,'D5_E Verträge_Versich_Lstg'!R96,'D5_E Verträge_Versich_Lstg'!S96,'D5_E Verträge_Versich_Lstg'!T96)),'D5_E Verträge_Versich_Lstg'!$H$96&amp;" "&amp;'D5_E Verträge_Versich_Lstg'!$I$96&amp;"... "&amp;'D5_E Verträge_Versich_Lstg'!I96&amp;" "&amp;'D5_E Verträge_Versich_Lstg'!I97,""),"")</f>
        <v/>
      </c>
      <c r="C505" s="458"/>
      <c r="D505" s="458" t="str">
        <f>IFERROR(IF(AND(Projektgrundlagen!$I$24,OR('D5_E Verträge_Versich_Lstg'!O96,'D5_E Verträge_Versich_Lstg'!P96,'D5_E Verträge_Versich_Lstg'!Q96,'D5_E Verträge_Versich_Lstg'!R96,'D5_E Verträge_Versich_Lstg'!S96,'D5_E Verträge_Versich_Lstg'!T96)),"pauschal",""),"")</f>
        <v/>
      </c>
      <c r="E505" s="458"/>
      <c r="F505" s="458" t="str">
        <f>IFERROR(IF(AND(Projektgrundlagen!$I$24,OR('D5_E Verträge_Versich_Lstg'!O96,'D5_E Verträge_Versich_Lstg'!P96,'D5_E Verträge_Versich_Lstg'!Q96,'D5_E Verträge_Versich_Lstg'!R96,'D5_E Verträge_Versich_Lstg'!S96,'D5_E Verträge_Versich_Lstg'!T96)),'D5_E Verträge_Versich_Lstg'!M96,""),"")</f>
        <v/>
      </c>
      <c r="H505">
        <v>96</v>
      </c>
    </row>
    <row r="506" spans="2:8">
      <c r="B506" t="str">
        <f>IFERROR(IF(AND(Projektgrundlagen!$I$24,OR('D5_E Verträge_Versich_Lstg'!O97,'D5_E Verträge_Versich_Lstg'!P97,'D5_E Verträge_Versich_Lstg'!Q97,'D5_E Verträge_Versich_Lstg'!R97,'D5_E Verträge_Versich_Lstg'!S97,'D5_E Verträge_Versich_Lstg'!T97)),'D5_E Verträge_Versich_Lstg'!$H$96&amp;" "&amp;'D5_E Verträge_Versich_Lstg'!$I$96&amp;"... "&amp;'D5_E Verträge_Versich_Lstg'!I97&amp;" "&amp;'D5_E Verträge_Versich_Lstg'!I98,""),"")</f>
        <v/>
      </c>
      <c r="C506" s="458"/>
      <c r="D506" s="458" t="str">
        <f>IFERROR(IF(AND(Projektgrundlagen!$I$24,OR('D5_E Verträge_Versich_Lstg'!O97,'D5_E Verträge_Versich_Lstg'!P97,'D5_E Verträge_Versich_Lstg'!Q97,'D5_E Verträge_Versich_Lstg'!R97,'D5_E Verträge_Versich_Lstg'!S97,'D5_E Verträge_Versich_Lstg'!T97)),"pauschal",""),"")</f>
        <v/>
      </c>
      <c r="E506" s="458"/>
      <c r="F506" s="458" t="str">
        <f>IFERROR(IF(AND(Projektgrundlagen!$I$24,OR('D5_E Verträge_Versich_Lstg'!O97,'D5_E Verträge_Versich_Lstg'!P97,'D5_E Verträge_Versich_Lstg'!Q97,'D5_E Verträge_Versich_Lstg'!R97,'D5_E Verträge_Versich_Lstg'!S97,'D5_E Verträge_Versich_Lstg'!T97)),'D5_E Verträge_Versich_Lstg'!M97,""),"")</f>
        <v/>
      </c>
      <c r="H506">
        <v>97</v>
      </c>
    </row>
    <row r="507" spans="2:8">
      <c r="B507" t="str">
        <f>IFERROR(IF(AND(Projektgrundlagen!$I$24,OR('D5_E Verträge_Versich_Lstg'!O98,'D5_E Verträge_Versich_Lstg'!P98,'D5_E Verträge_Versich_Lstg'!Q98,'D5_E Verträge_Versich_Lstg'!R98,'D5_E Verträge_Versich_Lstg'!S98,'D5_E Verträge_Versich_Lstg'!T98)),'D5_E Verträge_Versich_Lstg'!$H$96&amp;" "&amp;'D5_E Verträge_Versich_Lstg'!$I$96&amp;"... "&amp;'D5_E Verträge_Versich_Lstg'!I98&amp;" "&amp;'D5_E Verträge_Versich_Lstg'!I99,""),"")</f>
        <v/>
      </c>
      <c r="C507" s="458"/>
      <c r="D507" s="458" t="str">
        <f>IFERROR(IF(AND(Projektgrundlagen!$I$24,OR('D5_E Verträge_Versich_Lstg'!O98,'D5_E Verträge_Versich_Lstg'!P98,'D5_E Verträge_Versich_Lstg'!Q98,'D5_E Verträge_Versich_Lstg'!R98,'D5_E Verträge_Versich_Lstg'!S98,'D5_E Verträge_Versich_Lstg'!T98)),"pauschal",""),"")</f>
        <v/>
      </c>
      <c r="E507" s="458"/>
      <c r="F507" s="458" t="str">
        <f>IFERROR(IF(AND(Projektgrundlagen!$I$24,OR('D5_E Verträge_Versich_Lstg'!O98,'D5_E Verträge_Versich_Lstg'!P98,'D5_E Verträge_Versich_Lstg'!Q98,'D5_E Verträge_Versich_Lstg'!R98,'D5_E Verträge_Versich_Lstg'!S98,'D5_E Verträge_Versich_Lstg'!T98)),'D5_E Verträge_Versich_Lstg'!M98,""),"")</f>
        <v/>
      </c>
      <c r="H507">
        <v>98</v>
      </c>
    </row>
    <row r="508" spans="2:8">
      <c r="B508" t="str">
        <f>IFERROR(IF(AND(Projektgrundlagen!$I$24,OR('D5_E Verträge_Versich_Lstg'!O99,'D5_E Verträge_Versich_Lstg'!P99,'D5_E Verträge_Versich_Lstg'!Q99,'D5_E Verträge_Versich_Lstg'!R99,'D5_E Verträge_Versich_Lstg'!S99,'D5_E Verträge_Versich_Lstg'!T99)),'D5_E Verträge_Versich_Lstg'!$H$96&amp;" "&amp;'D5_E Verträge_Versich_Lstg'!$I$96&amp;"... "&amp;'D5_E Verträge_Versich_Lstg'!I99&amp;" "&amp;'D5_E Verträge_Versich_Lstg'!I100,""),"")</f>
        <v/>
      </c>
      <c r="C508" s="458"/>
      <c r="D508" s="458" t="str">
        <f>IFERROR(IF(AND(Projektgrundlagen!$I$24,OR('D5_E Verträge_Versich_Lstg'!O99,'D5_E Verträge_Versich_Lstg'!P99,'D5_E Verträge_Versich_Lstg'!Q99,'D5_E Verträge_Versich_Lstg'!R99,'D5_E Verträge_Versich_Lstg'!S99,'D5_E Verträge_Versich_Lstg'!T99)),"pauschal",""),"")</f>
        <v/>
      </c>
      <c r="E508" s="458"/>
      <c r="F508" s="458" t="str">
        <f>IFERROR(IF(AND(Projektgrundlagen!$I$24,OR('D5_E Verträge_Versich_Lstg'!O99,'D5_E Verträge_Versich_Lstg'!P99,'D5_E Verträge_Versich_Lstg'!Q99,'D5_E Verträge_Versich_Lstg'!R99,'D5_E Verträge_Versich_Lstg'!S99,'D5_E Verträge_Versich_Lstg'!T99)),'D5_E Verträge_Versich_Lstg'!M99,""),"")</f>
        <v/>
      </c>
      <c r="H508">
        <v>99</v>
      </c>
    </row>
    <row r="509" spans="2:8">
      <c r="B509" t="str">
        <f>IFERROR(IF(AND(Projektgrundlagen!$I$24,OR('D5_E Verträge_Versich_Lstg'!O100,'D5_E Verträge_Versich_Lstg'!P100,'D5_E Verträge_Versich_Lstg'!Q100,'D5_E Verträge_Versich_Lstg'!R100,'D5_E Verträge_Versich_Lstg'!S100,'D5_E Verträge_Versich_Lstg'!T100)),'D5_E Verträge_Versich_Lstg'!$H$96&amp;" "&amp;'D5_E Verträge_Versich_Lstg'!$I$96&amp;"... "&amp;'D5_E Verträge_Versich_Lstg'!I100&amp;" "&amp;'D5_E Verträge_Versich_Lstg'!I101,""),"")</f>
        <v/>
      </c>
      <c r="C509" s="458"/>
      <c r="D509" s="458" t="str">
        <f>IFERROR(IF(AND(Projektgrundlagen!$I$24,OR('D5_E Verträge_Versich_Lstg'!O100,'D5_E Verträge_Versich_Lstg'!P100,'D5_E Verträge_Versich_Lstg'!Q100,'D5_E Verträge_Versich_Lstg'!R100,'D5_E Verträge_Versich_Lstg'!S100,'D5_E Verträge_Versich_Lstg'!T100)),"pauschal",""),"")</f>
        <v/>
      </c>
      <c r="E509" s="458"/>
      <c r="F509" s="458" t="str">
        <f>IFERROR(IF(AND(Projektgrundlagen!$I$24,OR('D5_E Verträge_Versich_Lstg'!O100,'D5_E Verträge_Versich_Lstg'!P100,'D5_E Verträge_Versich_Lstg'!Q100,'D5_E Verträge_Versich_Lstg'!R100,'D5_E Verträge_Versich_Lstg'!S100,'D5_E Verträge_Versich_Lstg'!T100)),'D5_E Verträge_Versich_Lstg'!M100,""),"")</f>
        <v/>
      </c>
      <c r="H509">
        <v>100</v>
      </c>
    </row>
    <row r="510" spans="2:8">
      <c r="B510" t="str">
        <f>IFERROR(IF(AND(Projektgrundlagen!$I$24,OR('D5_E Verträge_Versich_Lstg'!O101,'D5_E Verträge_Versich_Lstg'!P101,'D5_E Verträge_Versich_Lstg'!Q101,'D5_E Verträge_Versich_Lstg'!R101,'D5_E Verträge_Versich_Lstg'!S101,'D5_E Verträge_Versich_Lstg'!T101)),'D5_E Verträge_Versich_Lstg'!$H$96&amp;" "&amp;'D5_E Verträge_Versich_Lstg'!$I$96&amp;"... "&amp;'D5_E Verträge_Versich_Lstg'!I101&amp;" "&amp;'D5_E Verträge_Versich_Lstg'!I102,""),"")</f>
        <v/>
      </c>
      <c r="C510" s="458"/>
      <c r="D510" s="458" t="str">
        <f>IFERROR(IF(AND(Projektgrundlagen!$I$24,OR('D5_E Verträge_Versich_Lstg'!O101,'D5_E Verträge_Versich_Lstg'!P101,'D5_E Verträge_Versich_Lstg'!Q101,'D5_E Verträge_Versich_Lstg'!R101,'D5_E Verträge_Versich_Lstg'!S101,'D5_E Verträge_Versich_Lstg'!T101)),"pauschal",""),"")</f>
        <v/>
      </c>
      <c r="E510" s="458"/>
      <c r="F510" s="458" t="str">
        <f>IFERROR(IF(AND(Projektgrundlagen!$I$24,OR('D5_E Verträge_Versich_Lstg'!O101,'D5_E Verträge_Versich_Lstg'!P101,'D5_E Verträge_Versich_Lstg'!Q101,'D5_E Verträge_Versich_Lstg'!R101,'D5_E Verträge_Versich_Lstg'!S101,'D5_E Verträge_Versich_Lstg'!T101)),'D5_E Verträge_Versich_Lstg'!M101,""),"")</f>
        <v/>
      </c>
      <c r="H510">
        <v>101</v>
      </c>
    </row>
    <row r="511" spans="2:8">
      <c r="B511" t="str">
        <f>IFERROR(IF(AND(Projektgrundlagen!$I$24,OR('D5_E Verträge_Versich_Lstg'!O102,'D5_E Verträge_Versich_Lstg'!P102,'D5_E Verträge_Versich_Lstg'!Q102,'D5_E Verträge_Versich_Lstg'!R102,'D5_E Verträge_Versich_Lstg'!S102,'D5_E Verträge_Versich_Lstg'!T102)),'D5_E Verträge_Versich_Lstg'!$H$96&amp;" "&amp;'D5_E Verträge_Versich_Lstg'!$I$96&amp;"... "&amp;'D5_E Verträge_Versich_Lstg'!I102&amp;" "&amp;'D5_E Verträge_Versich_Lstg'!I103,""),"")</f>
        <v/>
      </c>
      <c r="C511" s="458"/>
      <c r="D511" s="458" t="str">
        <f>IFERROR(IF(AND(Projektgrundlagen!$I$24,OR('D5_E Verträge_Versich_Lstg'!O102,'D5_E Verträge_Versich_Lstg'!P102,'D5_E Verträge_Versich_Lstg'!Q102,'D5_E Verträge_Versich_Lstg'!R102,'D5_E Verträge_Versich_Lstg'!S102,'D5_E Verträge_Versich_Lstg'!T102)),"pauschal",""),"")</f>
        <v/>
      </c>
      <c r="E511" s="458"/>
      <c r="F511" s="458" t="str">
        <f>IFERROR(IF(AND(Projektgrundlagen!$I$24,OR('D5_E Verträge_Versich_Lstg'!O102,'D5_E Verträge_Versich_Lstg'!P102,'D5_E Verträge_Versich_Lstg'!Q102,'D5_E Verträge_Versich_Lstg'!R102,'D5_E Verträge_Versich_Lstg'!S102,'D5_E Verträge_Versich_Lstg'!T102)),'D5_E Verträge_Versich_Lstg'!M102,""),"")</f>
        <v/>
      </c>
      <c r="H511">
        <v>102</v>
      </c>
    </row>
    <row r="512" spans="2:8">
      <c r="B512" t="str">
        <f>IFERROR(IF(AND(Projektgrundlagen!$I$24,OR('D5_E Verträge_Versich_Lstg'!O103,'D5_E Verträge_Versich_Lstg'!P103,'D5_E Verträge_Versich_Lstg'!Q103,'D5_E Verträge_Versich_Lstg'!R103,'D5_E Verträge_Versich_Lstg'!S103,'D5_E Verträge_Versich_Lstg'!T103)),'D5_E Verträge_Versich_Lstg'!$H$96&amp;" "&amp;'D5_E Verträge_Versich_Lstg'!$I$96&amp;"... "&amp;'D5_E Verträge_Versich_Lstg'!I103&amp;" "&amp;'D5_E Verträge_Versich_Lstg'!I104,""),"")</f>
        <v/>
      </c>
      <c r="C512" s="458"/>
      <c r="D512" s="458" t="str">
        <f>IFERROR(IF(AND(Projektgrundlagen!$I$24,OR('D5_E Verträge_Versich_Lstg'!O103,'D5_E Verträge_Versich_Lstg'!P103,'D5_E Verträge_Versich_Lstg'!Q103,'D5_E Verträge_Versich_Lstg'!R103,'D5_E Verträge_Versich_Lstg'!S103,'D5_E Verträge_Versich_Lstg'!T103)),"pauschal",""),"")</f>
        <v/>
      </c>
      <c r="E512" s="458"/>
      <c r="F512" s="458" t="str">
        <f>IFERROR(IF(AND(Projektgrundlagen!$I$24,OR('D5_E Verträge_Versich_Lstg'!O103,'D5_E Verträge_Versich_Lstg'!P103,'D5_E Verträge_Versich_Lstg'!Q103,'D5_E Verträge_Versich_Lstg'!R103,'D5_E Verträge_Versich_Lstg'!S103,'D5_E Verträge_Versich_Lstg'!T103)),'D5_E Verträge_Versich_Lstg'!M103,""),"")</f>
        <v/>
      </c>
      <c r="H512">
        <v>103</v>
      </c>
    </row>
    <row r="513" spans="2:8">
      <c r="B513" t="str">
        <f>IFERROR(IF(AND(Projektgrundlagen!$I$24,OR('D5_E Verträge_Versich_Lstg'!O104,'D5_E Verträge_Versich_Lstg'!P104,'D5_E Verträge_Versich_Lstg'!Q104,'D5_E Verträge_Versich_Lstg'!R104,'D5_E Verträge_Versich_Lstg'!S104,'D5_E Verträge_Versich_Lstg'!T104)),'D5_E Verträge_Versich_Lstg'!$H$96&amp;" "&amp;'D5_E Verträge_Versich_Lstg'!$I$96&amp;"... "&amp;'D5_E Verträge_Versich_Lstg'!I104&amp;" "&amp;'D5_E Verträge_Versich_Lstg'!I105,""),"")</f>
        <v/>
      </c>
      <c r="C513" s="458"/>
      <c r="D513" s="458" t="str">
        <f>IFERROR(IF(AND(Projektgrundlagen!$I$24,OR('D5_E Verträge_Versich_Lstg'!O104,'D5_E Verträge_Versich_Lstg'!P104,'D5_E Verträge_Versich_Lstg'!Q104,'D5_E Verträge_Versich_Lstg'!R104,'D5_E Verträge_Versich_Lstg'!S104,'D5_E Verträge_Versich_Lstg'!T104)),"pauschal",""),"")</f>
        <v/>
      </c>
      <c r="E513" s="458"/>
      <c r="F513" s="458" t="str">
        <f>IFERROR(IF(AND(Projektgrundlagen!$I$24,OR('D5_E Verträge_Versich_Lstg'!O104,'D5_E Verträge_Versich_Lstg'!P104,'D5_E Verträge_Versich_Lstg'!Q104,'D5_E Verträge_Versich_Lstg'!R104,'D5_E Verträge_Versich_Lstg'!S104,'D5_E Verträge_Versich_Lstg'!T104)),'D5_E Verträge_Versich_Lstg'!M104,""),"")</f>
        <v/>
      </c>
      <c r="H513">
        <v>104</v>
      </c>
    </row>
    <row r="514" spans="2:8">
      <c r="B514" t="str">
        <f>IFERROR(IF(AND(Projektgrundlagen!$I$24,OR('D5_E Verträge_Versich_Lstg'!O105,'D5_E Verträge_Versich_Lstg'!P105,'D5_E Verträge_Versich_Lstg'!Q105,'D5_E Verträge_Versich_Lstg'!R105,'D5_E Verträge_Versich_Lstg'!S105,'D5_E Verträge_Versich_Lstg'!T105)),'D5_E Verträge_Versich_Lstg'!$H$96&amp;" "&amp;'D5_E Verträge_Versich_Lstg'!$I$96&amp;"... "&amp;'D5_E Verträge_Versich_Lstg'!I105&amp;" "&amp;'D5_E Verträge_Versich_Lstg'!I106,""),"")</f>
        <v/>
      </c>
      <c r="C514" s="458"/>
      <c r="D514" s="458" t="str">
        <f>IFERROR(IF(AND(Projektgrundlagen!$I$24,OR('D5_E Verträge_Versich_Lstg'!O105,'D5_E Verträge_Versich_Lstg'!P105,'D5_E Verträge_Versich_Lstg'!Q105,'D5_E Verträge_Versich_Lstg'!R105,'D5_E Verträge_Versich_Lstg'!S105,'D5_E Verträge_Versich_Lstg'!T105)),"pauschal",""),"")</f>
        <v/>
      </c>
      <c r="E514" s="458"/>
      <c r="F514" s="458" t="str">
        <f>IFERROR(IF(AND(Projektgrundlagen!$I$24,OR('D5_E Verträge_Versich_Lstg'!O105,'D5_E Verträge_Versich_Lstg'!P105,'D5_E Verträge_Versich_Lstg'!Q105,'D5_E Verträge_Versich_Lstg'!R105,'D5_E Verträge_Versich_Lstg'!S105,'D5_E Verträge_Versich_Lstg'!T105)),'D5_E Verträge_Versich_Lstg'!M105,""),"")</f>
        <v/>
      </c>
      <c r="H514">
        <v>105</v>
      </c>
    </row>
    <row r="515" spans="2:8">
      <c r="B515" t="str">
        <f>IFERROR(IF(AND(Projektgrundlagen!$I$24,OR('D5_E Verträge_Versich_Lstg'!O106,'D5_E Verträge_Versich_Lstg'!P106,'D5_E Verträge_Versich_Lstg'!Q106,'D5_E Verträge_Versich_Lstg'!R106,'D5_E Verträge_Versich_Lstg'!S106,'D5_E Verträge_Versich_Lstg'!T106)),'D5_E Verträge_Versich_Lstg'!$H$96&amp;" "&amp;'D5_E Verträge_Versich_Lstg'!$I$96&amp;"... "&amp;'D5_E Verträge_Versich_Lstg'!I106&amp;" "&amp;'D5_E Verträge_Versich_Lstg'!I107,""),"")</f>
        <v xml:space="preserve">4 Prüfung von baubetrieblichen/bauwirtschaftlichen Nachträgen ...  </v>
      </c>
      <c r="C515" s="458"/>
      <c r="D515" s="458" t="str">
        <f>IFERROR(IF(AND(Projektgrundlagen!$I$24,OR('D5_E Verträge_Versich_Lstg'!O106,'D5_E Verträge_Versich_Lstg'!P106,'D5_E Verträge_Versich_Lstg'!Q106,'D5_E Verträge_Versich_Lstg'!R106,'D5_E Verträge_Versich_Lstg'!S106,'D5_E Verträge_Versich_Lstg'!T106)),"pauschal",""),"")</f>
        <v>pauschal</v>
      </c>
      <c r="E515" s="458"/>
      <c r="F515" s="458">
        <f>IFERROR(IF(AND(Projektgrundlagen!$I$24,OR('D5_E Verträge_Versich_Lstg'!O106,'D5_E Verträge_Versich_Lstg'!P106,'D5_E Verträge_Versich_Lstg'!Q106,'D5_E Verträge_Versich_Lstg'!R106,'D5_E Verträge_Versich_Lstg'!S106,'D5_E Verträge_Versich_Lstg'!T106)),'D5_E Verträge_Versich_Lstg'!M106,""),"")</f>
        <v>0</v>
      </c>
      <c r="H515">
        <v>106</v>
      </c>
    </row>
    <row r="516" spans="2:8">
      <c r="B516" t="str">
        <f>IFERROR(IF(AND(Projektgrundlagen!$I$24,OR('D5_E Verträge_Versich_Lstg'!O107,'D5_E Verträge_Versich_Lstg'!P107,'D5_E Verträge_Versich_Lstg'!Q107,'D5_E Verträge_Versich_Lstg'!R107,'D5_E Verträge_Versich_Lstg'!S107,'D5_E Verträge_Versich_Lstg'!T107)),'D5_E Verträge_Versich_Lstg'!$H$96&amp;" "&amp;'D5_E Verträge_Versich_Lstg'!$I$96&amp;"... "&amp;'D5_E Verträge_Versich_Lstg'!I107&amp;" "&amp;'D5_E Verträge_Versich_Lstg'!I108,""),"")</f>
        <v/>
      </c>
      <c r="C516" s="458"/>
      <c r="D516" s="458" t="str">
        <f>IFERROR(IF(AND(Projektgrundlagen!$I$24,OR('D5_E Verträge_Versich_Lstg'!O107,'D5_E Verträge_Versich_Lstg'!P107,'D5_E Verträge_Versich_Lstg'!Q107,'D5_E Verträge_Versich_Lstg'!R107,'D5_E Verträge_Versich_Lstg'!S107,'D5_E Verträge_Versich_Lstg'!T107)),"pauschal",""),"")</f>
        <v/>
      </c>
      <c r="E516" s="458"/>
      <c r="F516" s="458" t="str">
        <f>IFERROR(IF(AND(Projektgrundlagen!$I$24,OR('D5_E Verträge_Versich_Lstg'!O107,'D5_E Verträge_Versich_Lstg'!P107,'D5_E Verträge_Versich_Lstg'!Q107,'D5_E Verträge_Versich_Lstg'!R107,'D5_E Verträge_Versich_Lstg'!S107,'D5_E Verträge_Versich_Lstg'!T107)),'D5_E Verträge_Versich_Lstg'!M107,""),"")</f>
        <v/>
      </c>
      <c r="H516">
        <v>107</v>
      </c>
    </row>
    <row r="517" spans="2:8">
      <c r="B517" t="str">
        <f>IFERROR(IF(AND(Projektgrundlagen!$I$24,OR('D5_E Verträge_Versich_Lstg'!O108,'D5_E Verträge_Versich_Lstg'!P108,'D5_E Verträge_Versich_Lstg'!Q108,'D5_E Verträge_Versich_Lstg'!R108,'D5_E Verträge_Versich_Lstg'!S108,'D5_E Verträge_Versich_Lstg'!T108)),'D5_E Verträge_Versich_Lstg'!$H$96&amp;" "&amp;'D5_E Verträge_Versich_Lstg'!$I$96&amp;"... "&amp;'D5_E Verträge_Versich_Lstg'!I108&amp;" "&amp;'D5_E Verträge_Versich_Lstg'!I109,""),"")</f>
        <v xml:space="preserve">4 Prüfung von baubetrieblichen/bauwirtschaftlichen Nachträgen ...  </v>
      </c>
      <c r="C517" s="458"/>
      <c r="D517" s="458" t="str">
        <f>IFERROR(IF(AND(Projektgrundlagen!$I$24,OR('D5_E Verträge_Versich_Lstg'!O108,'D5_E Verträge_Versich_Lstg'!P108,'D5_E Verträge_Versich_Lstg'!Q108,'D5_E Verträge_Versich_Lstg'!R108,'D5_E Verträge_Versich_Lstg'!S108,'D5_E Verträge_Versich_Lstg'!T108)),"pauschal",""),"")</f>
        <v>pauschal</v>
      </c>
      <c r="E517" s="458"/>
      <c r="F517" s="458">
        <f>IFERROR(IF(AND(Projektgrundlagen!$I$24,OR('D5_E Verträge_Versich_Lstg'!O108,'D5_E Verträge_Versich_Lstg'!P108,'D5_E Verträge_Versich_Lstg'!Q108,'D5_E Verträge_Versich_Lstg'!R108,'D5_E Verträge_Versich_Lstg'!S108,'D5_E Verträge_Versich_Lstg'!T108)),'D5_E Verträge_Versich_Lstg'!M108,""),"")</f>
        <v>0</v>
      </c>
      <c r="H517">
        <v>108</v>
      </c>
    </row>
    <row r="518" spans="2:8">
      <c r="B518" t="str">
        <f>IFERROR(IF(AND(Projektgrundlagen!$I$24,OR('D5_E Verträge_Versich_Lstg'!O109,'D5_E Verträge_Versich_Lstg'!P109,'D5_E Verträge_Versich_Lstg'!Q109,'D5_E Verträge_Versich_Lstg'!R109,'D5_E Verträge_Versich_Lstg'!S109,'D5_E Verträge_Versich_Lstg'!T109)),'D5_E Verträge_Versich_Lstg'!$H$96&amp;" "&amp;'D5_E Verträge_Versich_Lstg'!$I$96&amp;"... "&amp;'D5_E Verträge_Versich_Lstg'!I109&amp;" "&amp;'D5_E Verträge_Versich_Lstg'!I110,""),"")</f>
        <v/>
      </c>
      <c r="C518" s="458"/>
      <c r="D518" s="458" t="str">
        <f>IFERROR(IF(AND(Projektgrundlagen!$I$24,OR('D5_E Verträge_Versich_Lstg'!O109,'D5_E Verträge_Versich_Lstg'!P109,'D5_E Verträge_Versich_Lstg'!Q109,'D5_E Verträge_Versich_Lstg'!R109,'D5_E Verträge_Versich_Lstg'!S109,'D5_E Verträge_Versich_Lstg'!T109)),"pauschal",""),"")</f>
        <v/>
      </c>
      <c r="E518" s="458"/>
      <c r="F518" s="458" t="str">
        <f>IFERROR(IF(AND(Projektgrundlagen!$I$24,OR('D5_E Verträge_Versich_Lstg'!O109,'D5_E Verträge_Versich_Lstg'!P109,'D5_E Verträge_Versich_Lstg'!Q109,'D5_E Verträge_Versich_Lstg'!R109,'D5_E Verträge_Versich_Lstg'!S109,'D5_E Verträge_Versich_Lstg'!T109)),'D5_E Verträge_Versich_Lstg'!M109,""),"")</f>
        <v/>
      </c>
      <c r="H518">
        <v>109</v>
      </c>
    </row>
    <row r="519" spans="2:8">
      <c r="B519" t="str">
        <f>IFERROR(IF(AND(Projektgrundlagen!$I$24,OR('D5_E Verträge_Versich_Lstg'!O110,'D5_E Verträge_Versich_Lstg'!P110,'D5_E Verträge_Versich_Lstg'!Q110,'D5_E Verträge_Versich_Lstg'!R110,'D5_E Verträge_Versich_Lstg'!S110,'D5_E Verträge_Versich_Lstg'!T110)),'D5_E Verträge_Versich_Lstg'!$H$110&amp;" "&amp;'D5_E Verträge_Versich_Lstg'!$I$110&amp;"... "&amp;'D5_E Verträge_Versich_Lstg'!I110&amp;" "&amp;'D5_E Verträge_Versich_Lstg'!I111,""),"")</f>
        <v/>
      </c>
      <c r="C519" s="458"/>
      <c r="D519" s="458" t="str">
        <f>IFERROR(IF(AND(Projektgrundlagen!$I$24,OR('D5_E Verträge_Versich_Lstg'!O110,'D5_E Verträge_Versich_Lstg'!P110,'D5_E Verträge_Versich_Lstg'!Q110,'D5_E Verträge_Versich_Lstg'!R110,'D5_E Verträge_Versich_Lstg'!S110,'D5_E Verträge_Versich_Lstg'!T110)),"pauschal",""),"")</f>
        <v/>
      </c>
      <c r="E519" s="458"/>
      <c r="F519" s="458" t="str">
        <f>IFERROR(IF(AND(Projektgrundlagen!$I$24,OR('D5_E Verträge_Versich_Lstg'!O110,'D5_E Verträge_Versich_Lstg'!P110,'D5_E Verträge_Versich_Lstg'!Q110,'D5_E Verträge_Versich_Lstg'!R110,'D5_E Verträge_Versich_Lstg'!S110,'D5_E Verträge_Versich_Lstg'!T110)),'D5_E Verträge_Versich_Lstg'!M110,""),"")</f>
        <v/>
      </c>
      <c r="H519">
        <v>110</v>
      </c>
    </row>
    <row r="520" spans="2:8">
      <c r="B520" t="str">
        <f>IFERROR(IF(AND(Projektgrundlagen!$I$24,OR('D5_E Verträge_Versich_Lstg'!O111,'D5_E Verträge_Versich_Lstg'!P111,'D5_E Verträge_Versich_Lstg'!Q111,'D5_E Verträge_Versich_Lstg'!R111,'D5_E Verträge_Versich_Lstg'!S111,'D5_E Verträge_Versich_Lstg'!T111)),'D5_E Verträge_Versich_Lstg'!$H$110&amp;" "&amp;'D5_E Verträge_Versich_Lstg'!$I$110&amp;"... "&amp;'D5_E Verträge_Versich_Lstg'!I111&amp;" "&amp;'D5_E Verträge_Versich_Lstg'!I112,""),"")</f>
        <v/>
      </c>
      <c r="C520" s="458"/>
      <c r="D520" s="458" t="str">
        <f>IFERROR(IF(AND(Projektgrundlagen!$I$24,OR('D5_E Verträge_Versich_Lstg'!O111,'D5_E Verträge_Versich_Lstg'!P111,'D5_E Verträge_Versich_Lstg'!Q111,'D5_E Verträge_Versich_Lstg'!R111,'D5_E Verträge_Versich_Lstg'!S111,'D5_E Verträge_Versich_Lstg'!T111)),"pauschal",""),"")</f>
        <v/>
      </c>
      <c r="E520" s="458"/>
      <c r="F520" s="458" t="str">
        <f>IFERROR(IF(AND(Projektgrundlagen!$I$24,OR('D5_E Verträge_Versich_Lstg'!O111,'D5_E Verträge_Versich_Lstg'!P111,'D5_E Verträge_Versich_Lstg'!Q111,'D5_E Verträge_Versich_Lstg'!R111,'D5_E Verträge_Versich_Lstg'!S111,'D5_E Verträge_Versich_Lstg'!T111)),'D5_E Verträge_Versich_Lstg'!M111,""),"")</f>
        <v/>
      </c>
      <c r="H520">
        <v>111</v>
      </c>
    </row>
    <row r="521" spans="2:8">
      <c r="B521" t="str">
        <f>IFERROR(IF(AND(Projektgrundlagen!$I$24,OR('D5_E Verträge_Versich_Lstg'!O112,'D5_E Verträge_Versich_Lstg'!P112,'D5_E Verträge_Versich_Lstg'!Q112,'D5_E Verträge_Versich_Lstg'!R112,'D5_E Verträge_Versich_Lstg'!S112,'D5_E Verträge_Versich_Lstg'!T112)),'D5_E Verträge_Versich_Lstg'!$H$110&amp;" "&amp;'D5_E Verträge_Versich_Lstg'!$I$110&amp;"... "&amp;'D5_E Verträge_Versich_Lstg'!I112&amp;" "&amp;'D5_E Verträge_Versich_Lstg'!I113,""),"")</f>
        <v/>
      </c>
      <c r="C521" s="458"/>
      <c r="D521" s="458" t="str">
        <f>IFERROR(IF(AND(Projektgrundlagen!$I$24,OR('D5_E Verträge_Versich_Lstg'!O112,'D5_E Verträge_Versich_Lstg'!P112,'D5_E Verträge_Versich_Lstg'!Q112,'D5_E Verträge_Versich_Lstg'!R112,'D5_E Verträge_Versich_Lstg'!S112,'D5_E Verträge_Versich_Lstg'!T112)),"pauschal",""),"")</f>
        <v/>
      </c>
      <c r="E521" s="458"/>
      <c r="F521" s="458" t="str">
        <f>IFERROR(IF(AND(Projektgrundlagen!$I$24,OR('D5_E Verträge_Versich_Lstg'!O112,'D5_E Verträge_Versich_Lstg'!P112,'D5_E Verträge_Versich_Lstg'!Q112,'D5_E Verträge_Versich_Lstg'!R112,'D5_E Verträge_Versich_Lstg'!S112,'D5_E Verträge_Versich_Lstg'!T112)),'D5_E Verträge_Versich_Lstg'!M112,""),"")</f>
        <v/>
      </c>
      <c r="H521">
        <v>112</v>
      </c>
    </row>
    <row r="522" spans="2:8">
      <c r="B522" t="str">
        <f>IFERROR(IF(AND(Projektgrundlagen!$I$24,OR('D5_E Verträge_Versich_Lstg'!O113,'D5_E Verträge_Versich_Lstg'!P113,'D5_E Verträge_Versich_Lstg'!Q113,'D5_E Verträge_Versich_Lstg'!R113,'D5_E Verträge_Versich_Lstg'!S113,'D5_E Verträge_Versich_Lstg'!T113)),'D5_E Verträge_Versich_Lstg'!$H$110&amp;" "&amp;'D5_E Verträge_Versich_Lstg'!$I$110&amp;"... "&amp;'D5_E Verträge_Versich_Lstg'!I113&amp;" "&amp;'D5_E Verträge_Versich_Lstg'!I114,""),"")</f>
        <v/>
      </c>
      <c r="C522" s="458"/>
      <c r="D522" s="458" t="str">
        <f>IFERROR(IF(AND(Projektgrundlagen!$I$24,OR('D5_E Verträge_Versich_Lstg'!O113,'D5_E Verträge_Versich_Lstg'!P113,'D5_E Verträge_Versich_Lstg'!Q113,'D5_E Verträge_Versich_Lstg'!R113,'D5_E Verträge_Versich_Lstg'!S113,'D5_E Verträge_Versich_Lstg'!T113)),"pauschal",""),"")</f>
        <v/>
      </c>
      <c r="E522" s="458"/>
      <c r="F522" s="458" t="str">
        <f>IFERROR(IF(AND(Projektgrundlagen!$I$24,OR('D5_E Verträge_Versich_Lstg'!O113,'D5_E Verträge_Versich_Lstg'!P113,'D5_E Verträge_Versich_Lstg'!Q113,'D5_E Verträge_Versich_Lstg'!R113,'D5_E Verträge_Versich_Lstg'!S113,'D5_E Verträge_Versich_Lstg'!T113)),'D5_E Verträge_Versich_Lstg'!M113,""),"")</f>
        <v/>
      </c>
      <c r="H522">
        <v>113</v>
      </c>
    </row>
    <row r="523" spans="2:8">
      <c r="B523" t="str">
        <f>IFERROR(IF(AND(Projektgrundlagen!$I$24,OR('D5_E Verträge_Versich_Lstg'!O114,'D5_E Verträge_Versich_Lstg'!P114,'D5_E Verträge_Versich_Lstg'!Q114,'D5_E Verträge_Versich_Lstg'!R114,'D5_E Verträge_Versich_Lstg'!S114,'D5_E Verträge_Versich_Lstg'!T114)),'D5_E Verträge_Versich_Lstg'!$H$110&amp;" "&amp;'D5_E Verträge_Versich_Lstg'!$I$110&amp;"... "&amp;'D5_E Verträge_Versich_Lstg'!I114&amp;" "&amp;'D5_E Verträge_Versich_Lstg'!I115,""),"")</f>
        <v/>
      </c>
      <c r="C523" s="458"/>
      <c r="D523" s="458" t="str">
        <f>IFERROR(IF(AND(Projektgrundlagen!$I$24,OR('D5_E Verträge_Versich_Lstg'!O114,'D5_E Verträge_Versich_Lstg'!P114,'D5_E Verträge_Versich_Lstg'!Q114,'D5_E Verträge_Versich_Lstg'!R114,'D5_E Verträge_Versich_Lstg'!S114,'D5_E Verträge_Versich_Lstg'!T114)),"pauschal",""),"")</f>
        <v/>
      </c>
      <c r="E523" s="458"/>
      <c r="F523" s="458" t="str">
        <f>IFERROR(IF(AND(Projektgrundlagen!$I$24,OR('D5_E Verträge_Versich_Lstg'!O114,'D5_E Verträge_Versich_Lstg'!P114,'D5_E Verträge_Versich_Lstg'!Q114,'D5_E Verträge_Versich_Lstg'!R114,'D5_E Verträge_Versich_Lstg'!S114,'D5_E Verträge_Versich_Lstg'!T114)),'D5_E Verträge_Versich_Lstg'!M114,""),"")</f>
        <v/>
      </c>
      <c r="H523">
        <v>114</v>
      </c>
    </row>
    <row r="524" spans="2:8">
      <c r="B524" t="str">
        <f>IFERROR(IF(AND(Projektgrundlagen!$I$24,OR('D5_E Verträge_Versich_Lstg'!O115,'D5_E Verträge_Versich_Lstg'!P115,'D5_E Verträge_Versich_Lstg'!Q115,'D5_E Verträge_Versich_Lstg'!R115,'D5_E Verträge_Versich_Lstg'!S115,'D5_E Verträge_Versich_Lstg'!T115)),'D5_E Verträge_Versich_Lstg'!$H$110&amp;" "&amp;'D5_E Verträge_Versich_Lstg'!$I$110&amp;"... "&amp;'D5_E Verträge_Versich_Lstg'!I115&amp;" "&amp;'D5_E Verträge_Versich_Lstg'!I116,""),"")</f>
        <v/>
      </c>
      <c r="C524" s="458"/>
      <c r="D524" s="458" t="str">
        <f>IFERROR(IF(AND(Projektgrundlagen!$I$24,OR('D5_E Verträge_Versich_Lstg'!O115,'D5_E Verträge_Versich_Lstg'!P115,'D5_E Verträge_Versich_Lstg'!Q115,'D5_E Verträge_Versich_Lstg'!R115,'D5_E Verträge_Versich_Lstg'!S115,'D5_E Verträge_Versich_Lstg'!T115)),"pauschal",""),"")</f>
        <v/>
      </c>
      <c r="E524" s="458"/>
      <c r="F524" s="458" t="str">
        <f>IFERROR(IF(AND(Projektgrundlagen!$I$24,OR('D5_E Verträge_Versich_Lstg'!O115,'D5_E Verträge_Versich_Lstg'!P115,'D5_E Verträge_Versich_Lstg'!Q115,'D5_E Verträge_Versich_Lstg'!R115,'D5_E Verträge_Versich_Lstg'!S115,'D5_E Verträge_Versich_Lstg'!T115)),'D5_E Verträge_Versich_Lstg'!M115,""),"")</f>
        <v/>
      </c>
      <c r="H524">
        <v>115</v>
      </c>
    </row>
    <row r="525" spans="2:8">
      <c r="B525" t="str">
        <f>IFERROR(IF(AND(Projektgrundlagen!$I$24,OR('D5_E Verträge_Versich_Lstg'!O116,'D5_E Verträge_Versich_Lstg'!P116,'D5_E Verträge_Versich_Lstg'!Q116,'D5_E Verträge_Versich_Lstg'!R116,'D5_E Verträge_Versich_Lstg'!S116,'D5_E Verträge_Versich_Lstg'!T116)),'D5_E Verträge_Versich_Lstg'!$H$110&amp;" "&amp;'D5_E Verträge_Versich_Lstg'!$I$110&amp;"... "&amp;'D5_E Verträge_Versich_Lstg'!I116&amp;" "&amp;'D5_E Verträge_Versich_Lstg'!I117,""),"")</f>
        <v/>
      </c>
      <c r="C525" s="458"/>
      <c r="D525" s="458" t="str">
        <f>IFERROR(IF(AND(Projektgrundlagen!$I$24,OR('D5_E Verträge_Versich_Lstg'!O116,'D5_E Verträge_Versich_Lstg'!P116,'D5_E Verträge_Versich_Lstg'!Q116,'D5_E Verträge_Versich_Lstg'!R116,'D5_E Verträge_Versich_Lstg'!S116,'D5_E Verträge_Versich_Lstg'!T116)),"pauschal",""),"")</f>
        <v/>
      </c>
      <c r="E525" s="458"/>
      <c r="F525" s="458" t="str">
        <f>IFERROR(IF(AND(Projektgrundlagen!$I$24,OR('D5_E Verträge_Versich_Lstg'!O116,'D5_E Verträge_Versich_Lstg'!P116,'D5_E Verträge_Versich_Lstg'!Q116,'D5_E Verträge_Versich_Lstg'!R116,'D5_E Verträge_Versich_Lstg'!S116,'D5_E Verträge_Versich_Lstg'!T116)),'D5_E Verträge_Versich_Lstg'!M116,""),"")</f>
        <v/>
      </c>
      <c r="H525">
        <v>116</v>
      </c>
    </row>
    <row r="526" spans="2:8">
      <c r="B526" t="str">
        <f>IFERROR(IF(AND(Projektgrundlagen!$I$24,OR('D5_E Verträge_Versich_Lstg'!O117,'D5_E Verträge_Versich_Lstg'!P117,'D5_E Verträge_Versich_Lstg'!Q117,'D5_E Verträge_Versich_Lstg'!R117,'D5_E Verträge_Versich_Lstg'!S117,'D5_E Verträge_Versich_Lstg'!T117)),'D5_E Verträge_Versich_Lstg'!$H$110&amp;" "&amp;'D5_E Verträge_Versich_Lstg'!$I$110&amp;"... "&amp;'D5_E Verträge_Versich_Lstg'!I117&amp;" "&amp;'D5_E Verträge_Versich_Lstg'!I118,""),"")</f>
        <v/>
      </c>
      <c r="C526" s="458"/>
      <c r="D526" s="458" t="str">
        <f>IFERROR(IF(AND(Projektgrundlagen!$I$24,OR('D5_E Verträge_Versich_Lstg'!O117,'D5_E Verträge_Versich_Lstg'!P117,'D5_E Verträge_Versich_Lstg'!Q117,'D5_E Verträge_Versich_Lstg'!R117,'D5_E Verträge_Versich_Lstg'!S117,'D5_E Verträge_Versich_Lstg'!T117)),"pauschal",""),"")</f>
        <v/>
      </c>
      <c r="E526" s="458"/>
      <c r="F526" s="458" t="str">
        <f>IFERROR(IF(AND(Projektgrundlagen!$I$24,OR('D5_E Verträge_Versich_Lstg'!O117,'D5_E Verträge_Versich_Lstg'!P117,'D5_E Verträge_Versich_Lstg'!Q117,'D5_E Verträge_Versich_Lstg'!R117,'D5_E Verträge_Versich_Lstg'!S117,'D5_E Verträge_Versich_Lstg'!T117)),'D5_E Verträge_Versich_Lstg'!M117,""),"")</f>
        <v/>
      </c>
      <c r="H526">
        <v>117</v>
      </c>
    </row>
    <row r="527" spans="2:8">
      <c r="B527" t="str">
        <f>IFERROR(IF(AND(Projektgrundlagen!$I$24,OR('D5_E Verträge_Versich_Lstg'!O118,'D5_E Verträge_Versich_Lstg'!P118,'D5_E Verträge_Versich_Lstg'!Q118,'D5_E Verträge_Versich_Lstg'!R118,'D5_E Verträge_Versich_Lstg'!S118,'D5_E Verträge_Versich_Lstg'!T118)),'D5_E Verträge_Versich_Lstg'!$H$110&amp;" "&amp;'D5_E Verträge_Versich_Lstg'!$I$110&amp;"... "&amp;'D5_E Verträge_Versich_Lstg'!I118&amp;" "&amp;'D5_E Verträge_Versich_Lstg'!I119,""),"")</f>
        <v/>
      </c>
      <c r="C527" s="458"/>
      <c r="D527" s="458" t="str">
        <f>IFERROR(IF(AND(Projektgrundlagen!$I$24,OR('D5_E Verträge_Versich_Lstg'!O118,'D5_E Verträge_Versich_Lstg'!P118,'D5_E Verträge_Versich_Lstg'!Q118,'D5_E Verträge_Versich_Lstg'!R118,'D5_E Verträge_Versich_Lstg'!S118,'D5_E Verträge_Versich_Lstg'!T118)),"pauschal",""),"")</f>
        <v/>
      </c>
      <c r="E527" s="458"/>
      <c r="F527" s="458" t="str">
        <f>IFERROR(IF(AND(Projektgrundlagen!$I$24,OR('D5_E Verträge_Versich_Lstg'!O118,'D5_E Verträge_Versich_Lstg'!P118,'D5_E Verträge_Versich_Lstg'!Q118,'D5_E Verträge_Versich_Lstg'!R118,'D5_E Verträge_Versich_Lstg'!S118,'D5_E Verträge_Versich_Lstg'!T118)),'D5_E Verträge_Versich_Lstg'!M118,""),"")</f>
        <v/>
      </c>
      <c r="H527">
        <v>118</v>
      </c>
    </row>
    <row r="528" spans="2:8">
      <c r="B528" t="str">
        <f>IFERROR(IF(AND(Projektgrundlagen!$I$24,OR('D5_E Verträge_Versich_Lstg'!O119,'D5_E Verträge_Versich_Lstg'!P119,'D5_E Verträge_Versich_Lstg'!Q119,'D5_E Verträge_Versich_Lstg'!R119,'D5_E Verträge_Versich_Lstg'!S119,'D5_E Verträge_Versich_Lstg'!T119)),'D5_E Verträge_Versich_Lstg'!$H$110&amp;" "&amp;'D5_E Verträge_Versich_Lstg'!$I$110&amp;"... "&amp;'D5_E Verträge_Versich_Lstg'!I119&amp;" "&amp;'D5_E Verträge_Versich_Lstg'!I120,""),"")</f>
        <v/>
      </c>
      <c r="C528" s="458"/>
      <c r="D528" s="458" t="str">
        <f>IFERROR(IF(AND(Projektgrundlagen!$I$24,OR('D5_E Verträge_Versich_Lstg'!O119,'D5_E Verträge_Versich_Lstg'!P119,'D5_E Verträge_Versich_Lstg'!Q119,'D5_E Verträge_Versich_Lstg'!R119,'D5_E Verträge_Versich_Lstg'!S119,'D5_E Verträge_Versich_Lstg'!T119)),"pauschal",""),"")</f>
        <v/>
      </c>
      <c r="E528" s="458"/>
      <c r="F528" s="458" t="str">
        <f>IFERROR(IF(AND(Projektgrundlagen!$I$24,OR('D5_E Verträge_Versich_Lstg'!O119,'D5_E Verträge_Versich_Lstg'!P119,'D5_E Verträge_Versich_Lstg'!Q119,'D5_E Verträge_Versich_Lstg'!R119,'D5_E Verträge_Versich_Lstg'!S119,'D5_E Verträge_Versich_Lstg'!T119)),'D5_E Verträge_Versich_Lstg'!M119,""),"")</f>
        <v/>
      </c>
      <c r="H528">
        <v>119</v>
      </c>
    </row>
    <row r="529" spans="2:8">
      <c r="B529" t="str">
        <f>IFERROR(IF(AND(Projektgrundlagen!$I$24,OR('D5_E Verträge_Versich_Lstg'!O120,'D5_E Verträge_Versich_Lstg'!P120,'D5_E Verträge_Versich_Lstg'!Q120,'D5_E Verträge_Versich_Lstg'!R120,'D5_E Verträge_Versich_Lstg'!S120,'D5_E Verträge_Versich_Lstg'!T120)),'D5_E Verträge_Versich_Lstg'!$H$110&amp;" "&amp;'D5_E Verträge_Versich_Lstg'!$I$110&amp;"... "&amp;'D5_E Verträge_Versich_Lstg'!I120&amp;" "&amp;'D5_E Verträge_Versich_Lstg'!I121,""),"")</f>
        <v/>
      </c>
      <c r="C529" s="458"/>
      <c r="D529" s="458" t="str">
        <f>IFERROR(IF(AND(Projektgrundlagen!$I$24,OR('D5_E Verträge_Versich_Lstg'!O120,'D5_E Verträge_Versich_Lstg'!P120,'D5_E Verträge_Versich_Lstg'!Q120,'D5_E Verträge_Versich_Lstg'!R120,'D5_E Verträge_Versich_Lstg'!S120,'D5_E Verträge_Versich_Lstg'!T120)),"pauschal",""),"")</f>
        <v/>
      </c>
      <c r="E529" s="458"/>
      <c r="F529" s="458" t="str">
        <f>IFERROR(IF(AND(Projektgrundlagen!$I$24,OR('D5_E Verträge_Versich_Lstg'!O120,'D5_E Verträge_Versich_Lstg'!P120,'D5_E Verträge_Versich_Lstg'!Q120,'D5_E Verträge_Versich_Lstg'!R120,'D5_E Verträge_Versich_Lstg'!S120,'D5_E Verträge_Versich_Lstg'!T120)),'D5_E Verträge_Versich_Lstg'!M120,""),"")</f>
        <v/>
      </c>
      <c r="H529">
        <v>120</v>
      </c>
    </row>
    <row r="530" spans="2:8">
      <c r="B530" t="str">
        <f>IFERROR(IF(AND(Projektgrundlagen!$I$24,OR('D5_E Verträge_Versich_Lstg'!O121,'D5_E Verträge_Versich_Lstg'!P121,'D5_E Verträge_Versich_Lstg'!Q121,'D5_E Verträge_Versich_Lstg'!R121,'D5_E Verträge_Versich_Lstg'!S121,'D5_E Verträge_Versich_Lstg'!T121)),'D5_E Verträge_Versich_Lstg'!$H$110&amp;" "&amp;'D5_E Verträge_Versich_Lstg'!$I$110&amp;"... "&amp;'D5_E Verträge_Versich_Lstg'!I121&amp;" "&amp;'D5_E Verträge_Versich_Lstg'!I122,""),"")</f>
        <v/>
      </c>
      <c r="C530" s="458"/>
      <c r="D530" s="458" t="str">
        <f>IFERROR(IF(AND(Projektgrundlagen!$I$24,OR('D5_E Verträge_Versich_Lstg'!O121,'D5_E Verträge_Versich_Lstg'!P121,'D5_E Verträge_Versich_Lstg'!Q121,'D5_E Verträge_Versich_Lstg'!R121,'D5_E Verträge_Versich_Lstg'!S121,'D5_E Verträge_Versich_Lstg'!T121)),"pauschal",""),"")</f>
        <v/>
      </c>
      <c r="E530" s="458"/>
      <c r="F530" s="458" t="str">
        <f>IFERROR(IF(AND(Projektgrundlagen!$I$24,OR('D5_E Verträge_Versich_Lstg'!O121,'D5_E Verträge_Versich_Lstg'!P121,'D5_E Verträge_Versich_Lstg'!Q121,'D5_E Verträge_Versich_Lstg'!R121,'D5_E Verträge_Versich_Lstg'!S121,'D5_E Verträge_Versich_Lstg'!T121)),'D5_E Verträge_Versich_Lstg'!M121,""),"")</f>
        <v/>
      </c>
      <c r="H530">
        <v>121</v>
      </c>
    </row>
    <row r="531" spans="2:8">
      <c r="B531" t="str">
        <f>IFERROR(IF(AND(Projektgrundlagen!$I$24,OR('D5_E Verträge_Versich_Lstg'!O122,'D5_E Verträge_Versich_Lstg'!P122,'D5_E Verträge_Versich_Lstg'!Q122,'D5_E Verträge_Versich_Lstg'!R122,'D5_E Verträge_Versich_Lstg'!S122,'D5_E Verträge_Versich_Lstg'!T122)),'D5_E Verträge_Versich_Lstg'!$H$110&amp;" "&amp;'D5_E Verträge_Versich_Lstg'!$I$110&amp;"... "&amp;'D5_E Verträge_Versich_Lstg'!I122&amp;" "&amp;'D5_E Verträge_Versich_Lstg'!I123,""),"")</f>
        <v/>
      </c>
      <c r="C531" s="458"/>
      <c r="D531" s="458" t="str">
        <f>IFERROR(IF(AND(Projektgrundlagen!$I$24,OR('D5_E Verträge_Versich_Lstg'!O122,'D5_E Verträge_Versich_Lstg'!P122,'D5_E Verträge_Versich_Lstg'!Q122,'D5_E Verträge_Versich_Lstg'!R122,'D5_E Verträge_Versich_Lstg'!S122,'D5_E Verträge_Versich_Lstg'!T122)),"pauschal",""),"")</f>
        <v/>
      </c>
      <c r="E531" s="458"/>
      <c r="F531" s="458" t="str">
        <f>IFERROR(IF(AND(Projektgrundlagen!$I$24,OR('D5_E Verträge_Versich_Lstg'!O122,'D5_E Verträge_Versich_Lstg'!P122,'D5_E Verträge_Versich_Lstg'!Q122,'D5_E Verträge_Versich_Lstg'!R122,'D5_E Verträge_Versich_Lstg'!S122,'D5_E Verträge_Versich_Lstg'!T122)),'D5_E Verträge_Versich_Lstg'!M122,""),"")</f>
        <v/>
      </c>
      <c r="H531">
        <v>122</v>
      </c>
    </row>
    <row r="532" spans="2:8">
      <c r="B532" t="str">
        <f>IFERROR(IF(AND(Projektgrundlagen!$I$24,OR('D5_E Verträge_Versich_Lstg'!O123,'D5_E Verträge_Versich_Lstg'!P123,'D5_E Verträge_Versich_Lstg'!Q123,'D5_E Verträge_Versich_Lstg'!R123,'D5_E Verträge_Versich_Lstg'!S123,'D5_E Verträge_Versich_Lstg'!T123)),'D5_E Verträge_Versich_Lstg'!$H$110&amp;" "&amp;'D5_E Verträge_Versich_Lstg'!$I$110&amp;"... "&amp;'D5_E Verträge_Versich_Lstg'!I123&amp;" "&amp;'D5_E Verträge_Versich_Lstg'!I124,""),"")</f>
        <v/>
      </c>
      <c r="C532" s="458"/>
      <c r="D532" s="458" t="str">
        <f>IFERROR(IF(AND(Projektgrundlagen!$I$24,OR('D5_E Verträge_Versich_Lstg'!O123,'D5_E Verträge_Versich_Lstg'!P123,'D5_E Verträge_Versich_Lstg'!Q123,'D5_E Verträge_Versich_Lstg'!R123,'D5_E Verträge_Versich_Lstg'!S123,'D5_E Verträge_Versich_Lstg'!T123)),"pauschal",""),"")</f>
        <v/>
      </c>
      <c r="E532" s="458"/>
      <c r="F532" s="458" t="str">
        <f>IFERROR(IF(AND(Projektgrundlagen!$I$24,OR('D5_E Verträge_Versich_Lstg'!O123,'D5_E Verträge_Versich_Lstg'!P123,'D5_E Verträge_Versich_Lstg'!Q123,'D5_E Verträge_Versich_Lstg'!R123,'D5_E Verträge_Versich_Lstg'!S123,'D5_E Verträge_Versich_Lstg'!T123)),'D5_E Verträge_Versich_Lstg'!M123,""),"")</f>
        <v/>
      </c>
      <c r="H532">
        <v>123</v>
      </c>
    </row>
    <row r="533" spans="2:8">
      <c r="C533" s="458"/>
      <c r="D533" s="458"/>
      <c r="E533" s="458"/>
      <c r="F533" s="458"/>
    </row>
    <row r="534" spans="2:8">
      <c r="C534" s="458"/>
      <c r="D534" s="458"/>
      <c r="E534" s="458"/>
      <c r="F534" s="458"/>
    </row>
    <row r="535" spans="2:8">
      <c r="C535" s="458"/>
      <c r="D535" s="458"/>
      <c r="E535" s="458"/>
      <c r="F535" s="458"/>
    </row>
    <row r="536" spans="2:8">
      <c r="C536" s="458"/>
      <c r="D536" s="458"/>
      <c r="E536" s="458"/>
      <c r="F536" s="458"/>
    </row>
  </sheetData>
  <sheetProtection sheet="1" objects="1" scenarios="1"/>
  <pageMargins left="0.7" right="0.7" top="0.78740157499999996" bottom="0.78740157499999996" header="0.3" footer="0.3"/>
  <pageSetup scale="65" fitToHeight="0" orientation="portrait"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7">
    <tabColor theme="3" tint="0.59999389629810485"/>
    <pageSetUpPr fitToPage="1"/>
  </sheetPr>
  <dimension ref="A1:T1038"/>
  <sheetViews>
    <sheetView showGridLines="0" zoomScale="115" zoomScaleNormal="115" zoomScaleSheetLayoutView="80" workbookViewId="0">
      <selection activeCell="I254" sqref="I254:M254"/>
    </sheetView>
  </sheetViews>
  <sheetFormatPr baseColWidth="10" defaultColWidth="0" defaultRowHeight="0" customHeight="1" zeroHeight="1"/>
  <cols>
    <col min="1" max="1" width="5.5703125" style="192" customWidth="1"/>
    <col min="2" max="7" width="3.42578125" style="86" customWidth="1"/>
    <col min="8" max="8" width="4.42578125" style="86" customWidth="1"/>
    <col min="9" max="9" width="47.140625" style="86" customWidth="1"/>
    <col min="10" max="11" width="7.42578125" style="86" customWidth="1"/>
    <col min="12" max="12" width="8.5703125" style="86" customWidth="1"/>
    <col min="13" max="13" width="12.5703125" style="87" customWidth="1"/>
    <col min="14" max="14" width="2.5703125" style="82" customWidth="1"/>
    <col min="15" max="15" width="11.42578125" style="505" hidden="1" customWidth="1"/>
    <col min="16" max="16384" width="10.5703125" style="83" hidden="1"/>
  </cols>
  <sheetData>
    <row r="1" spans="1:20" ht="16.5"/>
    <row r="2" spans="1:20" s="54" customFormat="1" ht="16.5" customHeight="1">
      <c r="A2" s="173"/>
      <c r="B2" s="641" t="str">
        <f>IF(Projektgrundlagen!B2="","",Projektgrundlagen!B2)</f>
        <v>Projektsteuerung / Projektmanagement</v>
      </c>
      <c r="C2" s="641"/>
      <c r="D2" s="641"/>
      <c r="E2" s="641"/>
      <c r="F2" s="641"/>
      <c r="G2" s="641"/>
      <c r="H2" s="641"/>
      <c r="I2" s="641"/>
      <c r="J2" s="716" t="str">
        <f>IF(Projektgrundlagen!F2="","",Projektgrundlagen!F2)</f>
        <v>VII.27.4</v>
      </c>
      <c r="K2" s="717"/>
      <c r="L2" s="717" t="s">
        <v>793</v>
      </c>
      <c r="M2" s="718"/>
      <c r="N2" s="694" t="s">
        <v>1383</v>
      </c>
      <c r="O2" s="507" t="s">
        <v>5</v>
      </c>
      <c r="R2" s="79" t="s">
        <v>43</v>
      </c>
    </row>
    <row r="3" spans="1:20" s="54" customFormat="1" ht="16.5">
      <c r="A3" s="173"/>
      <c r="B3" s="643" t="s">
        <v>872</v>
      </c>
      <c r="C3" s="643"/>
      <c r="D3" s="643"/>
      <c r="E3" s="643"/>
      <c r="F3" s="643"/>
      <c r="G3" s="643"/>
      <c r="H3" s="643"/>
      <c r="I3" s="643"/>
      <c r="J3" s="695" t="str">
        <f>IF(Projektgrundlagen!F3="","",Projektgrundlagen!F3)</f>
        <v>Vertragsnr.:</v>
      </c>
      <c r="K3" s="696"/>
      <c r="L3" s="697" t="str">
        <f>IF(Projektgrundlagen!G3="","",Projektgrundlagen!G3)</f>
        <v>000.738.308</v>
      </c>
      <c r="M3" s="698"/>
      <c r="N3" s="694"/>
      <c r="O3" s="508"/>
      <c r="R3" s="1" t="str">
        <f ca="1">MID(CELL("dateiname",A2),FIND("]",CELL("dateiname",A2))+1,255)</f>
        <v>C1_A Organisation_Kom</v>
      </c>
    </row>
    <row r="4" spans="1:20" s="54" customFormat="1" ht="7.5" customHeight="1">
      <c r="A4" s="173"/>
      <c r="B4" s="152"/>
      <c r="C4" s="152"/>
      <c r="D4" s="152"/>
      <c r="E4" s="152"/>
      <c r="F4" s="152"/>
      <c r="G4" s="152"/>
      <c r="H4" s="152"/>
      <c r="I4" s="152"/>
      <c r="J4" s="147"/>
      <c r="K4" s="147"/>
      <c r="L4" s="71"/>
      <c r="M4" s="71"/>
      <c r="N4" s="694"/>
      <c r="O4" s="508"/>
    </row>
    <row r="5" spans="1:20" s="54" customFormat="1" ht="16.5">
      <c r="A5" s="173"/>
      <c r="B5" s="699" t="str">
        <f>IF(Projektgrundlagen!B5="","",Projektgrundlagen!B5)</f>
        <v>Maßnahmennr:</v>
      </c>
      <c r="C5" s="700"/>
      <c r="D5" s="700"/>
      <c r="E5" s="700"/>
      <c r="F5" s="700"/>
      <c r="G5" s="700"/>
      <c r="H5" s="467"/>
      <c r="I5" s="470" t="str">
        <f>IF(Projektgrundlagen!E5="","",Projektgrundlagen!E5)</f>
        <v>07002 E 0002</v>
      </c>
      <c r="J5" s="701" t="str">
        <f>IF(Projektgrundlagen!F5="","",Projektgrundlagen!F5)</f>
        <v>Vergabenr.:</v>
      </c>
      <c r="K5" s="701"/>
      <c r="L5" s="702" t="str">
        <f>IF(Projektgrundlagen!G5="","",Projektgrundlagen!G5)</f>
        <v>25-105605</v>
      </c>
      <c r="M5" s="703"/>
      <c r="N5" s="694"/>
      <c r="O5" s="508"/>
    </row>
    <row r="6" spans="1:20" s="54" customFormat="1" ht="16.5">
      <c r="A6" s="173"/>
      <c r="B6" s="704" t="str">
        <f>IF(Projektgrundlagen!B6="","",Projektgrundlagen!B6)</f>
        <v>Maßnahme:</v>
      </c>
      <c r="C6" s="705"/>
      <c r="D6" s="705"/>
      <c r="E6" s="705"/>
      <c r="F6" s="705"/>
      <c r="G6" s="705"/>
      <c r="H6" s="468"/>
      <c r="I6" s="706" t="str">
        <f>IF(Projektgrundlagen!E6="","",Projektgrundlagen!E6)</f>
        <v>Neubau Eich- und Beschussamt Fürstenfeldbruck</v>
      </c>
      <c r="J6" s="706"/>
      <c r="K6" s="706"/>
      <c r="L6" s="706"/>
      <c r="M6" s="707"/>
      <c r="N6" s="694"/>
      <c r="O6" s="508"/>
    </row>
    <row r="7" spans="1:20" s="54" customFormat="1" ht="16.5">
      <c r="A7" s="173"/>
      <c r="B7" s="708" t="str">
        <f>IF(Projektgrundlagen!B7="","",Projektgrundlagen!B7)</f>
        <v/>
      </c>
      <c r="C7" s="709"/>
      <c r="D7" s="709"/>
      <c r="E7" s="709"/>
      <c r="F7" s="709"/>
      <c r="G7" s="709"/>
      <c r="H7" s="469"/>
      <c r="I7" s="710" t="str">
        <f>IF(Projektgrundlagen!E7="","",Projektgrundlagen!E7)</f>
        <v/>
      </c>
      <c r="J7" s="710"/>
      <c r="K7" s="710"/>
      <c r="L7" s="710"/>
      <c r="M7" s="711"/>
      <c r="N7" s="694"/>
      <c r="O7" s="508"/>
    </row>
    <row r="8" spans="1:20" s="54" customFormat="1" ht="16.5">
      <c r="A8" s="173"/>
      <c r="B8" s="712" t="str">
        <f>IF(Projektgrundlagen!B8="","",Projektgrundlagen!B8)</f>
        <v>Bieter:</v>
      </c>
      <c r="C8" s="713"/>
      <c r="D8" s="713"/>
      <c r="E8" s="713"/>
      <c r="F8" s="713"/>
      <c r="G8" s="713"/>
      <c r="H8" s="466"/>
      <c r="I8" s="714" t="str">
        <f>IF(Projektgrundlagen!E8="","",Projektgrundlagen!E8)</f>
        <v/>
      </c>
      <c r="J8" s="714"/>
      <c r="K8" s="714"/>
      <c r="L8" s="714"/>
      <c r="M8" s="715"/>
      <c r="N8" s="694"/>
      <c r="O8" s="508"/>
    </row>
    <row r="9" spans="1:20" ht="16.5">
      <c r="B9" s="199"/>
      <c r="C9" s="343"/>
      <c r="D9" s="84"/>
      <c r="E9" s="84"/>
      <c r="F9" s="84"/>
      <c r="G9" s="84"/>
      <c r="H9" s="84"/>
      <c r="I9" s="85"/>
      <c r="J9" s="85"/>
      <c r="K9" s="85"/>
      <c r="L9" s="200"/>
      <c r="M9" s="91"/>
    </row>
    <row r="10" spans="1:20" s="54" customFormat="1" ht="16.5">
      <c r="A10" s="173"/>
      <c r="B10" s="426" t="s">
        <v>883</v>
      </c>
      <c r="C10" s="426"/>
      <c r="D10" s="426"/>
      <c r="E10" s="426"/>
      <c r="F10" s="426"/>
      <c r="G10" s="426"/>
      <c r="H10" s="426"/>
      <c r="I10" s="425"/>
      <c r="J10" s="498"/>
      <c r="K10" s="498"/>
      <c r="L10" s="424"/>
      <c r="M10" s="500"/>
      <c r="N10" s="52"/>
      <c r="O10" s="508"/>
    </row>
    <row r="11" spans="1:20" s="54" customFormat="1" ht="16.5">
      <c r="A11" s="173"/>
      <c r="B11" s="426" t="s">
        <v>811</v>
      </c>
      <c r="C11" s="426"/>
      <c r="D11" s="426"/>
      <c r="E11" s="426"/>
      <c r="F11" s="426"/>
      <c r="G11" s="426"/>
      <c r="H11" s="426"/>
      <c r="I11" s="425"/>
      <c r="J11" s="498"/>
      <c r="K11" s="498"/>
      <c r="L11" s="424"/>
      <c r="M11" s="424"/>
      <c r="N11" s="52"/>
      <c r="O11" s="508"/>
    </row>
    <row r="12" spans="1:20" ht="7.5" customHeight="1">
      <c r="B12" s="201"/>
      <c r="C12" s="344"/>
      <c r="D12" s="202"/>
      <c r="E12" s="202"/>
      <c r="F12" s="202"/>
      <c r="G12" s="202"/>
      <c r="H12" s="202"/>
      <c r="I12" s="203"/>
      <c r="J12" s="203"/>
      <c r="K12" s="203"/>
      <c r="L12" s="204"/>
      <c r="M12" s="127"/>
    </row>
    <row r="13" spans="1:20" ht="80.099999999999994" customHeight="1">
      <c r="B13" s="471" t="s">
        <v>171</v>
      </c>
      <c r="C13" s="471" t="s">
        <v>173</v>
      </c>
      <c r="D13" s="471" t="s">
        <v>174</v>
      </c>
      <c r="E13" s="471" t="s">
        <v>172</v>
      </c>
      <c r="F13" s="471" t="s">
        <v>175</v>
      </c>
      <c r="G13" s="471" t="s">
        <v>176</v>
      </c>
      <c r="H13" s="452"/>
      <c r="I13" s="684" t="s">
        <v>1526</v>
      </c>
      <c r="J13" s="684"/>
      <c r="K13" s="684"/>
      <c r="L13" s="684"/>
      <c r="M13" s="685"/>
      <c r="P13" s="505"/>
      <c r="Q13" s="505"/>
      <c r="R13" s="505"/>
      <c r="S13" s="505"/>
      <c r="T13" s="505"/>
    </row>
    <row r="14" spans="1:20" ht="7.5" customHeight="1">
      <c r="B14" s="199"/>
      <c r="C14" s="343"/>
      <c r="D14" s="84"/>
      <c r="E14" s="84"/>
      <c r="F14" s="84"/>
      <c r="G14" s="84"/>
      <c r="H14" s="84"/>
      <c r="I14" s="85"/>
      <c r="J14" s="85"/>
      <c r="K14" s="85"/>
      <c r="L14" s="200"/>
      <c r="M14" s="91"/>
      <c r="P14" s="505"/>
      <c r="Q14" s="505"/>
      <c r="R14" s="505"/>
      <c r="S14" s="505"/>
      <c r="T14" s="505"/>
    </row>
    <row r="15" spans="1:20" ht="22.5" customHeight="1">
      <c r="B15" s="501"/>
      <c r="C15" s="502"/>
      <c r="D15" s="502"/>
      <c r="E15" s="502"/>
      <c r="F15" s="502"/>
      <c r="G15" s="502"/>
      <c r="H15" s="528" t="s">
        <v>197</v>
      </c>
      <c r="I15" s="479" t="s">
        <v>198</v>
      </c>
      <c r="J15" s="465"/>
      <c r="K15" s="465"/>
      <c r="L15" s="434"/>
      <c r="M15" s="435"/>
      <c r="N15" s="89"/>
      <c r="P15" s="505"/>
      <c r="Q15" s="505"/>
      <c r="R15" s="505"/>
      <c r="S15" s="505"/>
      <c r="T15" s="505"/>
    </row>
    <row r="16" spans="1:20" ht="16.5" customHeight="1">
      <c r="B16" s="39"/>
      <c r="C16" s="526"/>
      <c r="D16" s="526"/>
      <c r="E16" s="526"/>
      <c r="F16" s="526"/>
      <c r="G16" s="526"/>
      <c r="H16" s="530" t="s">
        <v>251</v>
      </c>
      <c r="I16" s="692" t="s">
        <v>177</v>
      </c>
      <c r="J16" s="692"/>
      <c r="K16" s="692"/>
      <c r="L16" s="692"/>
      <c r="M16" s="693"/>
      <c r="N16" s="89"/>
      <c r="O16" s="505" t="b">
        <v>0</v>
      </c>
      <c r="P16" s="505" t="b">
        <v>0</v>
      </c>
      <c r="Q16" s="505" t="b">
        <v>0</v>
      </c>
      <c r="R16" s="505" t="b">
        <v>0</v>
      </c>
      <c r="S16" s="505" t="b">
        <v>0</v>
      </c>
      <c r="T16" s="505" t="b">
        <v>0</v>
      </c>
    </row>
    <row r="17" spans="2:20" ht="16.5">
      <c r="B17" s="70"/>
      <c r="C17" s="477"/>
      <c r="D17" s="473"/>
      <c r="E17" s="473"/>
      <c r="F17" s="473"/>
      <c r="G17" s="474"/>
      <c r="H17" s="166"/>
      <c r="I17" s="676" t="s">
        <v>1</v>
      </c>
      <c r="J17" s="676"/>
      <c r="K17" s="676"/>
      <c r="L17" s="676"/>
      <c r="M17" s="677"/>
      <c r="N17" s="89"/>
      <c r="P17" s="505"/>
      <c r="Q17" s="505"/>
      <c r="R17" s="505"/>
      <c r="S17" s="505"/>
      <c r="T17" s="505"/>
    </row>
    <row r="18" spans="2:20" ht="12.95" customHeight="1">
      <c r="B18" s="70"/>
      <c r="C18" s="477"/>
      <c r="D18" s="473"/>
      <c r="E18" s="473"/>
      <c r="F18" s="473"/>
      <c r="G18" s="474"/>
      <c r="H18" s="166"/>
      <c r="I18" s="678" t="s">
        <v>178</v>
      </c>
      <c r="J18" s="678"/>
      <c r="K18" s="678"/>
      <c r="L18" s="678"/>
      <c r="M18" s="679"/>
      <c r="N18" s="89"/>
      <c r="P18" s="505"/>
      <c r="Q18" s="505"/>
      <c r="R18" s="505"/>
      <c r="S18" s="505"/>
      <c r="T18" s="505"/>
    </row>
    <row r="19" spans="2:20" ht="26.1" customHeight="1">
      <c r="B19" s="70"/>
      <c r="C19" s="477"/>
      <c r="D19" s="473"/>
      <c r="E19" s="473"/>
      <c r="F19" s="473"/>
      <c r="G19" s="474"/>
      <c r="H19" s="166"/>
      <c r="I19" s="670" t="s">
        <v>1544</v>
      </c>
      <c r="J19" s="670"/>
      <c r="K19" s="670"/>
      <c r="L19" s="670"/>
      <c r="M19" s="671"/>
      <c r="N19" s="89"/>
      <c r="P19" s="505"/>
      <c r="Q19" s="505"/>
      <c r="R19" s="505"/>
      <c r="S19" s="505"/>
      <c r="T19" s="505"/>
    </row>
    <row r="20" spans="2:20" ht="12.95" customHeight="1">
      <c r="B20" s="70"/>
      <c r="C20" s="477"/>
      <c r="D20" s="473"/>
      <c r="E20" s="473"/>
      <c r="F20" s="473"/>
      <c r="G20" s="474"/>
      <c r="H20" s="166"/>
      <c r="I20" s="678" t="s">
        <v>179</v>
      </c>
      <c r="J20" s="678"/>
      <c r="K20" s="678"/>
      <c r="L20" s="678"/>
      <c r="M20" s="679"/>
      <c r="N20" s="89"/>
      <c r="P20" s="505"/>
      <c r="Q20" s="505"/>
      <c r="R20" s="505"/>
      <c r="S20" s="505"/>
      <c r="T20" s="505"/>
    </row>
    <row r="21" spans="2:20" ht="12.95" customHeight="1">
      <c r="B21" s="70"/>
      <c r="C21" s="477"/>
      <c r="D21" s="473"/>
      <c r="E21" s="473"/>
      <c r="F21" s="473"/>
      <c r="G21" s="474"/>
      <c r="H21" s="166"/>
      <c r="I21" s="670" t="s">
        <v>1545</v>
      </c>
      <c r="J21" s="670"/>
      <c r="K21" s="670"/>
      <c r="L21" s="670"/>
      <c r="M21" s="671"/>
      <c r="N21" s="89"/>
      <c r="P21" s="505"/>
      <c r="Q21" s="505"/>
      <c r="R21" s="505"/>
      <c r="S21" s="505"/>
      <c r="T21" s="505"/>
    </row>
    <row r="22" spans="2:20" ht="39" customHeight="1">
      <c r="B22" s="70"/>
      <c r="C22" s="477"/>
      <c r="D22" s="473"/>
      <c r="E22" s="473"/>
      <c r="F22" s="473"/>
      <c r="G22" s="474"/>
      <c r="H22" s="166"/>
      <c r="I22" s="670" t="s">
        <v>900</v>
      </c>
      <c r="J22" s="670"/>
      <c r="K22" s="670"/>
      <c r="L22" s="670"/>
      <c r="M22" s="671"/>
      <c r="N22" s="89"/>
      <c r="P22" s="505"/>
      <c r="Q22" s="505"/>
      <c r="R22" s="505"/>
      <c r="S22" s="505"/>
      <c r="T22" s="505"/>
    </row>
    <row r="23" spans="2:20" ht="12.95" customHeight="1">
      <c r="B23" s="70"/>
      <c r="C23" s="477"/>
      <c r="D23" s="473"/>
      <c r="E23" s="473"/>
      <c r="F23" s="473"/>
      <c r="G23" s="474"/>
      <c r="H23" s="166"/>
      <c r="I23" s="678" t="s">
        <v>180</v>
      </c>
      <c r="J23" s="678"/>
      <c r="K23" s="678"/>
      <c r="L23" s="678"/>
      <c r="M23" s="679"/>
      <c r="N23" s="89"/>
      <c r="P23" s="505"/>
      <c r="Q23" s="505"/>
      <c r="R23" s="505"/>
      <c r="S23" s="505"/>
      <c r="T23" s="505"/>
    </row>
    <row r="24" spans="2:20" ht="16.5">
      <c r="B24" s="70"/>
      <c r="C24" s="477"/>
      <c r="D24" s="473"/>
      <c r="E24" s="473"/>
      <c r="F24" s="473"/>
      <c r="G24" s="474"/>
      <c r="H24" s="166"/>
      <c r="I24" s="670" t="s">
        <v>901</v>
      </c>
      <c r="J24" s="670"/>
      <c r="K24" s="670"/>
      <c r="L24" s="670"/>
      <c r="M24" s="671"/>
      <c r="N24" s="89"/>
      <c r="P24" s="505"/>
      <c r="Q24" s="505"/>
      <c r="R24" s="505"/>
      <c r="S24" s="505"/>
      <c r="T24" s="505"/>
    </row>
    <row r="25" spans="2:20" ht="12.95" customHeight="1">
      <c r="B25" s="70"/>
      <c r="C25" s="477"/>
      <c r="D25" s="473"/>
      <c r="E25" s="473"/>
      <c r="F25" s="473"/>
      <c r="G25" s="474"/>
      <c r="H25" s="166"/>
      <c r="I25" s="678" t="s">
        <v>181</v>
      </c>
      <c r="J25" s="678"/>
      <c r="K25" s="678"/>
      <c r="L25" s="678"/>
      <c r="M25" s="679"/>
      <c r="N25" s="89"/>
      <c r="P25" s="505"/>
      <c r="Q25" s="505"/>
      <c r="R25" s="505"/>
      <c r="S25" s="505"/>
      <c r="T25" s="505"/>
    </row>
    <row r="26" spans="2:20" ht="26.1" customHeight="1">
      <c r="B26" s="70"/>
      <c r="C26" s="477"/>
      <c r="D26" s="473"/>
      <c r="E26" s="473"/>
      <c r="F26" s="473"/>
      <c r="G26" s="474"/>
      <c r="H26" s="166"/>
      <c r="I26" s="670" t="s">
        <v>248</v>
      </c>
      <c r="J26" s="670"/>
      <c r="K26" s="670"/>
      <c r="L26" s="670"/>
      <c r="M26" s="671"/>
      <c r="N26" s="89"/>
      <c r="P26" s="505"/>
      <c r="Q26" s="505"/>
      <c r="R26" s="505"/>
      <c r="S26" s="505"/>
      <c r="T26" s="505"/>
    </row>
    <row r="27" spans="2:20" ht="26.1" customHeight="1">
      <c r="B27" s="70"/>
      <c r="C27" s="477"/>
      <c r="D27" s="473"/>
      <c r="E27" s="473"/>
      <c r="F27" s="473"/>
      <c r="G27" s="474"/>
      <c r="H27" s="166"/>
      <c r="I27" s="670" t="s">
        <v>249</v>
      </c>
      <c r="J27" s="670"/>
      <c r="K27" s="670"/>
      <c r="L27" s="670"/>
      <c r="M27" s="671"/>
      <c r="N27" s="89"/>
      <c r="P27" s="505"/>
      <c r="Q27" s="505"/>
      <c r="R27" s="505"/>
      <c r="S27" s="505"/>
      <c r="T27" s="505"/>
    </row>
    <row r="28" spans="2:20" ht="26.1" customHeight="1">
      <c r="B28" s="70"/>
      <c r="C28" s="477"/>
      <c r="D28" s="473"/>
      <c r="E28" s="473"/>
      <c r="F28" s="473"/>
      <c r="G28" s="474"/>
      <c r="H28" s="166"/>
      <c r="I28" s="670" t="s">
        <v>250</v>
      </c>
      <c r="J28" s="670"/>
      <c r="K28" s="670"/>
      <c r="L28" s="670"/>
      <c r="M28" s="671"/>
      <c r="N28" s="89"/>
      <c r="P28" s="505"/>
      <c r="Q28" s="505"/>
      <c r="R28" s="505"/>
      <c r="S28" s="505"/>
      <c r="T28" s="505"/>
    </row>
    <row r="29" spans="2:20" ht="26.1" customHeight="1">
      <c r="B29" s="70"/>
      <c r="C29" s="477"/>
      <c r="D29" s="473"/>
      <c r="E29" s="473"/>
      <c r="F29" s="473"/>
      <c r="G29" s="474"/>
      <c r="H29" s="166"/>
      <c r="I29" s="670" t="s">
        <v>902</v>
      </c>
      <c r="J29" s="670"/>
      <c r="K29" s="670"/>
      <c r="L29" s="670"/>
      <c r="M29" s="671"/>
      <c r="N29" s="89"/>
      <c r="P29" s="505"/>
      <c r="Q29" s="505"/>
      <c r="R29" s="505"/>
      <c r="S29" s="505"/>
      <c r="T29" s="505"/>
    </row>
    <row r="30" spans="2:20" ht="16.5">
      <c r="B30" s="70"/>
      <c r="C30" s="477"/>
      <c r="D30" s="473"/>
      <c r="E30" s="473"/>
      <c r="F30" s="473"/>
      <c r="G30" s="474"/>
      <c r="H30" s="166"/>
      <c r="I30" s="672"/>
      <c r="J30" s="672"/>
      <c r="K30" s="672"/>
      <c r="L30" s="672"/>
      <c r="M30" s="673"/>
      <c r="N30" s="89"/>
      <c r="P30" s="505"/>
      <c r="Q30" s="505"/>
      <c r="R30" s="505"/>
      <c r="S30" s="505"/>
      <c r="T30" s="505"/>
    </row>
    <row r="31" spans="2:20" ht="16.5">
      <c r="B31" s="39"/>
      <c r="C31" s="39"/>
      <c r="D31" s="39"/>
      <c r="E31" s="39"/>
      <c r="F31" s="39"/>
      <c r="G31" s="526"/>
      <c r="H31" s="531" t="s">
        <v>247</v>
      </c>
      <c r="I31" s="674" t="s">
        <v>182</v>
      </c>
      <c r="J31" s="674"/>
      <c r="K31" s="674"/>
      <c r="L31" s="674"/>
      <c r="M31" s="675"/>
      <c r="N31" s="89"/>
      <c r="O31" s="505" t="b">
        <v>0</v>
      </c>
      <c r="P31" s="505" t="b">
        <v>0</v>
      </c>
      <c r="Q31" s="505" t="b">
        <v>0</v>
      </c>
      <c r="R31" s="505" t="b">
        <v>1</v>
      </c>
      <c r="S31" s="505" t="b">
        <v>1</v>
      </c>
      <c r="T31" s="505" t="b">
        <v>0</v>
      </c>
    </row>
    <row r="32" spans="2:20" ht="16.5" customHeight="1">
      <c r="B32" s="70"/>
      <c r="C32" s="477"/>
      <c r="D32" s="473"/>
      <c r="E32" s="473"/>
      <c r="F32" s="473"/>
      <c r="G32" s="474"/>
      <c r="H32" s="166"/>
      <c r="I32" s="676" t="s">
        <v>183</v>
      </c>
      <c r="J32" s="676"/>
      <c r="K32" s="676"/>
      <c r="L32" s="676"/>
      <c r="M32" s="677"/>
      <c r="N32" s="89"/>
      <c r="P32" s="505"/>
      <c r="Q32" s="505"/>
      <c r="R32" s="505"/>
      <c r="S32" s="505"/>
      <c r="T32" s="505"/>
    </row>
    <row r="33" spans="2:20" ht="12.95" customHeight="1">
      <c r="B33" s="70"/>
      <c r="C33" s="477"/>
      <c r="D33" s="473"/>
      <c r="E33" s="473"/>
      <c r="F33" s="473"/>
      <c r="G33" s="474"/>
      <c r="H33" s="166"/>
      <c r="I33" s="678" t="s">
        <v>178</v>
      </c>
      <c r="J33" s="678"/>
      <c r="K33" s="678"/>
      <c r="L33" s="678"/>
      <c r="M33" s="679"/>
      <c r="N33" s="89"/>
      <c r="P33" s="505"/>
      <c r="Q33" s="505"/>
      <c r="R33" s="505"/>
      <c r="S33" s="505"/>
      <c r="T33" s="505"/>
    </row>
    <row r="34" spans="2:20" ht="26.1" customHeight="1">
      <c r="B34" s="70"/>
      <c r="C34" s="477"/>
      <c r="D34" s="473"/>
      <c r="E34" s="473"/>
      <c r="F34" s="473"/>
      <c r="G34" s="474"/>
      <c r="H34" s="166"/>
      <c r="I34" s="670" t="s">
        <v>1546</v>
      </c>
      <c r="J34" s="670"/>
      <c r="K34" s="670"/>
      <c r="L34" s="670"/>
      <c r="M34" s="671"/>
      <c r="N34" s="89"/>
      <c r="P34" s="505"/>
      <c r="Q34" s="505"/>
      <c r="R34" s="505"/>
      <c r="S34" s="505"/>
      <c r="T34" s="505"/>
    </row>
    <row r="35" spans="2:20" ht="12.95" customHeight="1">
      <c r="B35" s="70"/>
      <c r="C35" s="477"/>
      <c r="D35" s="473"/>
      <c r="E35" s="473"/>
      <c r="F35" s="473"/>
      <c r="G35" s="474"/>
      <c r="H35" s="166"/>
      <c r="I35" s="670" t="s">
        <v>903</v>
      </c>
      <c r="J35" s="670"/>
      <c r="K35" s="670"/>
      <c r="L35" s="670"/>
      <c r="M35" s="671"/>
      <c r="N35" s="89"/>
      <c r="P35" s="505"/>
      <c r="Q35" s="505"/>
      <c r="R35" s="505"/>
      <c r="S35" s="505"/>
      <c r="T35" s="505"/>
    </row>
    <row r="36" spans="2:20" ht="78" customHeight="1">
      <c r="B36" s="70"/>
      <c r="C36" s="477"/>
      <c r="D36" s="473"/>
      <c r="E36" s="473"/>
      <c r="F36" s="473"/>
      <c r="G36" s="474"/>
      <c r="H36" s="166"/>
      <c r="I36" s="670" t="s">
        <v>904</v>
      </c>
      <c r="J36" s="670"/>
      <c r="K36" s="670"/>
      <c r="L36" s="670"/>
      <c r="M36" s="671"/>
      <c r="N36" s="89"/>
      <c r="P36" s="505"/>
      <c r="Q36" s="505"/>
      <c r="R36" s="505"/>
      <c r="S36" s="505"/>
      <c r="T36" s="505"/>
    </row>
    <row r="37" spans="2:20" ht="12.95" customHeight="1">
      <c r="B37" s="70"/>
      <c r="C37" s="477"/>
      <c r="D37" s="473"/>
      <c r="E37" s="473"/>
      <c r="F37" s="473"/>
      <c r="G37" s="474"/>
      <c r="H37" s="166"/>
      <c r="I37" s="670" t="s">
        <v>1551</v>
      </c>
      <c r="J37" s="670"/>
      <c r="K37" s="670"/>
      <c r="L37" s="670"/>
      <c r="M37" s="671"/>
      <c r="N37" s="89"/>
      <c r="P37" s="505"/>
      <c r="Q37" s="505"/>
      <c r="R37" s="505"/>
      <c r="S37" s="505"/>
      <c r="T37" s="505"/>
    </row>
    <row r="38" spans="2:20" ht="12.95" customHeight="1">
      <c r="B38" s="70"/>
      <c r="C38" s="477"/>
      <c r="D38" s="473"/>
      <c r="E38" s="473"/>
      <c r="F38" s="473"/>
      <c r="G38" s="474"/>
      <c r="H38" s="166"/>
      <c r="I38" s="678" t="s">
        <v>179</v>
      </c>
      <c r="J38" s="678"/>
      <c r="K38" s="678"/>
      <c r="L38" s="678"/>
      <c r="M38" s="679"/>
      <c r="N38" s="89"/>
      <c r="P38" s="505"/>
      <c r="Q38" s="505"/>
      <c r="R38" s="505"/>
      <c r="S38" s="505"/>
      <c r="T38" s="505"/>
    </row>
    <row r="39" spans="2:20" ht="26.1" customHeight="1">
      <c r="B39" s="70"/>
      <c r="C39" s="477"/>
      <c r="D39" s="473"/>
      <c r="E39" s="473"/>
      <c r="F39" s="473"/>
      <c r="G39" s="474"/>
      <c r="H39" s="166"/>
      <c r="I39" s="670" t="s">
        <v>246</v>
      </c>
      <c r="J39" s="670"/>
      <c r="K39" s="670"/>
      <c r="L39" s="670"/>
      <c r="M39" s="671"/>
      <c r="N39" s="89"/>
      <c r="P39" s="505"/>
      <c r="Q39" s="505"/>
      <c r="R39" s="505"/>
      <c r="S39" s="505"/>
      <c r="T39" s="505"/>
    </row>
    <row r="40" spans="2:20" ht="12.95" customHeight="1">
      <c r="B40" s="70"/>
      <c r="C40" s="477"/>
      <c r="D40" s="473"/>
      <c r="E40" s="473"/>
      <c r="F40" s="473"/>
      <c r="G40" s="474"/>
      <c r="H40" s="166"/>
      <c r="I40" s="670" t="s">
        <v>245</v>
      </c>
      <c r="J40" s="670"/>
      <c r="K40" s="670"/>
      <c r="L40" s="670"/>
      <c r="M40" s="671"/>
      <c r="N40" s="89"/>
      <c r="P40" s="505"/>
      <c r="Q40" s="505"/>
      <c r="R40" s="505"/>
      <c r="S40" s="505"/>
      <c r="T40" s="505"/>
    </row>
    <row r="41" spans="2:20" ht="12.95" customHeight="1">
      <c r="B41" s="70"/>
      <c r="C41" s="477"/>
      <c r="D41" s="473"/>
      <c r="E41" s="473"/>
      <c r="F41" s="473"/>
      <c r="G41" s="474"/>
      <c r="H41" s="166"/>
      <c r="I41" s="678" t="s">
        <v>180</v>
      </c>
      <c r="J41" s="678"/>
      <c r="K41" s="678"/>
      <c r="L41" s="678"/>
      <c r="M41" s="679"/>
      <c r="N41" s="89"/>
      <c r="P41" s="505"/>
      <c r="Q41" s="505"/>
      <c r="R41" s="505"/>
      <c r="S41" s="505"/>
      <c r="T41" s="505"/>
    </row>
    <row r="42" spans="2:20" ht="12.95" customHeight="1">
      <c r="B42" s="70"/>
      <c r="C42" s="477"/>
      <c r="D42" s="473"/>
      <c r="E42" s="473"/>
      <c r="F42" s="473"/>
      <c r="G42" s="474"/>
      <c r="H42" s="166"/>
      <c r="I42" s="670" t="s">
        <v>1552</v>
      </c>
      <c r="J42" s="670"/>
      <c r="K42" s="670"/>
      <c r="L42" s="670"/>
      <c r="M42" s="671"/>
      <c r="N42" s="89"/>
      <c r="P42" s="505"/>
      <c r="Q42" s="505"/>
      <c r="R42" s="505"/>
      <c r="S42" s="505"/>
      <c r="T42" s="505"/>
    </row>
    <row r="43" spans="2:20" ht="12.95" customHeight="1">
      <c r="B43" s="70"/>
      <c r="C43" s="477"/>
      <c r="D43" s="473"/>
      <c r="E43" s="473"/>
      <c r="F43" s="473"/>
      <c r="G43" s="474"/>
      <c r="H43" s="166"/>
      <c r="I43" s="678" t="s">
        <v>181</v>
      </c>
      <c r="J43" s="678"/>
      <c r="K43" s="678"/>
      <c r="L43" s="678"/>
      <c r="M43" s="679"/>
      <c r="N43" s="89"/>
      <c r="P43" s="505"/>
      <c r="Q43" s="505"/>
      <c r="R43" s="505"/>
      <c r="S43" s="505"/>
      <c r="T43" s="505"/>
    </row>
    <row r="44" spans="2:20" ht="12.95" customHeight="1">
      <c r="B44" s="70"/>
      <c r="C44" s="477"/>
      <c r="D44" s="473"/>
      <c r="E44" s="473"/>
      <c r="F44" s="473"/>
      <c r="G44" s="474"/>
      <c r="H44" s="166"/>
      <c r="I44" s="670" t="s">
        <v>700</v>
      </c>
      <c r="J44" s="670"/>
      <c r="K44" s="670"/>
      <c r="L44" s="670"/>
      <c r="M44" s="671"/>
      <c r="N44" s="89"/>
      <c r="P44" s="505"/>
      <c r="Q44" s="505"/>
      <c r="R44" s="505"/>
      <c r="S44" s="505"/>
      <c r="T44" s="505"/>
    </row>
    <row r="45" spans="2:20" ht="26.1" customHeight="1">
      <c r="B45" s="70"/>
      <c r="C45" s="477"/>
      <c r="D45" s="473"/>
      <c r="E45" s="473"/>
      <c r="F45" s="473"/>
      <c r="G45" s="474"/>
      <c r="H45" s="166"/>
      <c r="I45" s="680" t="s">
        <v>701</v>
      </c>
      <c r="J45" s="680"/>
      <c r="K45" s="680"/>
      <c r="L45" s="680"/>
      <c r="M45" s="681"/>
      <c r="N45" s="89"/>
      <c r="P45" s="505"/>
      <c r="Q45" s="505"/>
      <c r="R45" s="505"/>
      <c r="S45" s="505"/>
      <c r="T45" s="505"/>
    </row>
    <row r="46" spans="2:20" ht="26.1" customHeight="1">
      <c r="B46" s="70"/>
      <c r="C46" s="477"/>
      <c r="D46" s="473"/>
      <c r="E46" s="473"/>
      <c r="F46" s="473"/>
      <c r="G46" s="474"/>
      <c r="H46" s="166"/>
      <c r="I46" s="670" t="s">
        <v>905</v>
      </c>
      <c r="J46" s="670"/>
      <c r="K46" s="670"/>
      <c r="L46" s="670"/>
      <c r="M46" s="671"/>
      <c r="N46" s="89"/>
      <c r="P46" s="505"/>
      <c r="Q46" s="505"/>
      <c r="R46" s="505"/>
      <c r="S46" s="505"/>
      <c r="T46" s="505"/>
    </row>
    <row r="47" spans="2:20" ht="26.1" customHeight="1">
      <c r="B47" s="70"/>
      <c r="C47" s="477"/>
      <c r="D47" s="473"/>
      <c r="E47" s="473"/>
      <c r="F47" s="473"/>
      <c r="G47" s="474"/>
      <c r="H47" s="166"/>
      <c r="I47" s="670" t="s">
        <v>242</v>
      </c>
      <c r="J47" s="670"/>
      <c r="K47" s="670"/>
      <c r="L47" s="670"/>
      <c r="M47" s="671"/>
      <c r="N47" s="89"/>
      <c r="P47" s="505"/>
      <c r="Q47" s="505"/>
      <c r="R47" s="505"/>
      <c r="S47" s="505"/>
      <c r="T47" s="505"/>
    </row>
    <row r="48" spans="2:20" ht="12.95" customHeight="1">
      <c r="B48" s="70"/>
      <c r="C48" s="477"/>
      <c r="D48" s="473"/>
      <c r="E48" s="473"/>
      <c r="F48" s="473"/>
      <c r="G48" s="474"/>
      <c r="H48" s="166"/>
      <c r="I48" s="670" t="s">
        <v>243</v>
      </c>
      <c r="J48" s="670"/>
      <c r="K48" s="670"/>
      <c r="L48" s="670"/>
      <c r="M48" s="671"/>
      <c r="N48" s="89"/>
      <c r="P48" s="505"/>
      <c r="Q48" s="505"/>
      <c r="R48" s="505"/>
      <c r="S48" s="505"/>
      <c r="T48" s="505"/>
    </row>
    <row r="49" spans="2:20" ht="26.1" customHeight="1">
      <c r="B49" s="70"/>
      <c r="C49" s="477"/>
      <c r="D49" s="473"/>
      <c r="E49" s="473"/>
      <c r="F49" s="473"/>
      <c r="G49" s="474"/>
      <c r="H49" s="166"/>
      <c r="I49" s="670" t="s">
        <v>1547</v>
      </c>
      <c r="J49" s="670"/>
      <c r="K49" s="670"/>
      <c r="L49" s="670"/>
      <c r="M49" s="671"/>
      <c r="N49" s="89"/>
      <c r="P49" s="505"/>
      <c r="Q49" s="505"/>
      <c r="R49" s="505"/>
      <c r="S49" s="505"/>
      <c r="T49" s="505"/>
    </row>
    <row r="50" spans="2:20" ht="26.1" customHeight="1">
      <c r="B50" s="70"/>
      <c r="C50" s="477"/>
      <c r="D50" s="473"/>
      <c r="E50" s="473"/>
      <c r="F50" s="473"/>
      <c r="G50" s="474"/>
      <c r="H50" s="166"/>
      <c r="I50" s="670" t="s">
        <v>244</v>
      </c>
      <c r="J50" s="670"/>
      <c r="K50" s="670"/>
      <c r="L50" s="670"/>
      <c r="M50" s="671"/>
      <c r="N50" s="89"/>
      <c r="P50" s="505"/>
      <c r="Q50" s="505"/>
      <c r="R50" s="505"/>
      <c r="S50" s="505"/>
      <c r="T50" s="505"/>
    </row>
    <row r="51" spans="2:20" ht="16.5">
      <c r="B51" s="70"/>
      <c r="C51" s="477"/>
      <c r="D51" s="473"/>
      <c r="E51" s="473"/>
      <c r="F51" s="473"/>
      <c r="G51" s="474"/>
      <c r="H51" s="166"/>
      <c r="I51" s="672"/>
      <c r="J51" s="672"/>
      <c r="K51" s="672"/>
      <c r="L51" s="672"/>
      <c r="M51" s="673"/>
      <c r="N51" s="89"/>
      <c r="P51" s="505"/>
      <c r="Q51" s="505"/>
      <c r="R51" s="505"/>
      <c r="S51" s="505"/>
      <c r="T51" s="505"/>
    </row>
    <row r="52" spans="2:20" ht="16.5">
      <c r="B52" s="526"/>
      <c r="C52" s="39"/>
      <c r="D52" s="39"/>
      <c r="E52" s="39"/>
      <c r="F52" s="39"/>
      <c r="G52" s="526"/>
      <c r="H52" s="531" t="s">
        <v>253</v>
      </c>
      <c r="I52" s="674" t="s">
        <v>184</v>
      </c>
      <c r="J52" s="674"/>
      <c r="K52" s="674"/>
      <c r="L52" s="674"/>
      <c r="M52" s="675"/>
      <c r="N52" s="89"/>
      <c r="O52" s="505" t="b">
        <v>0</v>
      </c>
      <c r="P52" s="505" t="b">
        <v>0</v>
      </c>
      <c r="Q52" s="505" t="b">
        <v>0</v>
      </c>
      <c r="R52" s="505" t="b">
        <v>1</v>
      </c>
      <c r="S52" s="505" t="b">
        <v>1</v>
      </c>
      <c r="T52" s="505" t="b">
        <v>0</v>
      </c>
    </row>
    <row r="53" spans="2:20" ht="16.5">
      <c r="B53" s="70"/>
      <c r="C53" s="477"/>
      <c r="D53" s="473"/>
      <c r="E53" s="473"/>
      <c r="F53" s="473"/>
      <c r="G53" s="474"/>
      <c r="H53" s="166"/>
      <c r="I53" s="676" t="s">
        <v>1</v>
      </c>
      <c r="J53" s="676"/>
      <c r="K53" s="676"/>
      <c r="L53" s="676"/>
      <c r="M53" s="677"/>
      <c r="N53" s="89"/>
      <c r="P53" s="505"/>
      <c r="Q53" s="505"/>
      <c r="R53" s="505"/>
      <c r="S53" s="505"/>
      <c r="T53" s="505"/>
    </row>
    <row r="54" spans="2:20" ht="12.95" customHeight="1">
      <c r="B54" s="70"/>
      <c r="C54" s="477"/>
      <c r="D54" s="473"/>
      <c r="E54" s="473"/>
      <c r="F54" s="473"/>
      <c r="G54" s="474"/>
      <c r="H54" s="166"/>
      <c r="I54" s="678" t="s">
        <v>178</v>
      </c>
      <c r="J54" s="678"/>
      <c r="K54" s="678"/>
      <c r="L54" s="678"/>
      <c r="M54" s="679"/>
      <c r="N54" s="89"/>
      <c r="P54" s="505"/>
      <c r="Q54" s="505"/>
      <c r="R54" s="505"/>
      <c r="S54" s="505"/>
      <c r="T54" s="505"/>
    </row>
    <row r="55" spans="2:20" ht="26.1" customHeight="1">
      <c r="B55" s="70"/>
      <c r="C55" s="477"/>
      <c r="D55" s="473"/>
      <c r="E55" s="473"/>
      <c r="F55" s="473"/>
      <c r="G55" s="474"/>
      <c r="H55" s="166"/>
      <c r="I55" s="670" t="s">
        <v>906</v>
      </c>
      <c r="J55" s="670"/>
      <c r="K55" s="670"/>
      <c r="L55" s="670"/>
      <c r="M55" s="671"/>
      <c r="N55" s="89"/>
      <c r="P55" s="505"/>
      <c r="Q55" s="505"/>
      <c r="R55" s="505"/>
      <c r="S55" s="505"/>
      <c r="T55" s="505"/>
    </row>
    <row r="56" spans="2:20" ht="92.25" customHeight="1">
      <c r="B56" s="70"/>
      <c r="C56" s="477"/>
      <c r="D56" s="473"/>
      <c r="E56" s="473"/>
      <c r="F56" s="473"/>
      <c r="G56" s="474"/>
      <c r="H56" s="166"/>
      <c r="I56" s="670" t="s">
        <v>907</v>
      </c>
      <c r="J56" s="670"/>
      <c r="K56" s="670"/>
      <c r="L56" s="670"/>
      <c r="M56" s="671"/>
      <c r="N56" s="89"/>
      <c r="P56" s="505"/>
      <c r="Q56" s="505"/>
      <c r="R56" s="505"/>
      <c r="S56" s="505"/>
      <c r="T56" s="505"/>
    </row>
    <row r="57" spans="2:20" ht="12.95" customHeight="1">
      <c r="B57" s="70"/>
      <c r="C57" s="477"/>
      <c r="D57" s="473"/>
      <c r="E57" s="473"/>
      <c r="F57" s="473"/>
      <c r="G57" s="474"/>
      <c r="H57" s="166"/>
      <c r="I57" s="678" t="s">
        <v>179</v>
      </c>
      <c r="J57" s="678"/>
      <c r="K57" s="678"/>
      <c r="L57" s="678"/>
      <c r="M57" s="679"/>
      <c r="N57" s="89"/>
      <c r="P57" s="505"/>
      <c r="Q57" s="505"/>
      <c r="R57" s="505"/>
      <c r="S57" s="505"/>
      <c r="T57" s="505"/>
    </row>
    <row r="58" spans="2:20" ht="26.1" customHeight="1">
      <c r="B58" s="70"/>
      <c r="C58" s="477"/>
      <c r="D58" s="473"/>
      <c r="E58" s="473"/>
      <c r="F58" s="473"/>
      <c r="G58" s="474"/>
      <c r="H58" s="166"/>
      <c r="I58" s="670" t="s">
        <v>1553</v>
      </c>
      <c r="J58" s="670"/>
      <c r="K58" s="670"/>
      <c r="L58" s="670"/>
      <c r="M58" s="671"/>
      <c r="N58" s="89"/>
      <c r="P58" s="505"/>
      <c r="Q58" s="505"/>
      <c r="R58" s="505"/>
      <c r="S58" s="505"/>
      <c r="T58" s="505"/>
    </row>
    <row r="59" spans="2:20" ht="12.95" customHeight="1">
      <c r="B59" s="70"/>
      <c r="C59" s="477"/>
      <c r="D59" s="473"/>
      <c r="E59" s="473"/>
      <c r="F59" s="473"/>
      <c r="G59" s="474"/>
      <c r="H59" s="166"/>
      <c r="I59" s="678" t="s">
        <v>180</v>
      </c>
      <c r="J59" s="678"/>
      <c r="K59" s="678"/>
      <c r="L59" s="678"/>
      <c r="M59" s="679"/>
      <c r="N59" s="89"/>
      <c r="P59" s="505"/>
      <c r="Q59" s="505"/>
      <c r="R59" s="505"/>
      <c r="S59" s="505"/>
      <c r="T59" s="505"/>
    </row>
    <row r="60" spans="2:20" ht="12.95" customHeight="1">
      <c r="B60" s="70"/>
      <c r="C60" s="477"/>
      <c r="D60" s="473"/>
      <c r="E60" s="473"/>
      <c r="F60" s="473"/>
      <c r="G60" s="474"/>
      <c r="H60" s="166"/>
      <c r="I60" s="670" t="s">
        <v>199</v>
      </c>
      <c r="J60" s="670"/>
      <c r="K60" s="670"/>
      <c r="L60" s="670"/>
      <c r="M60" s="671"/>
      <c r="N60" s="89"/>
      <c r="P60" s="505"/>
      <c r="Q60" s="505"/>
      <c r="R60" s="505"/>
      <c r="S60" s="505"/>
      <c r="T60" s="505"/>
    </row>
    <row r="61" spans="2:20" ht="12.95" customHeight="1">
      <c r="B61" s="70"/>
      <c r="C61" s="477"/>
      <c r="D61" s="473"/>
      <c r="E61" s="473"/>
      <c r="F61" s="473"/>
      <c r="G61" s="474"/>
      <c r="H61" s="166"/>
      <c r="I61" s="678" t="s">
        <v>181</v>
      </c>
      <c r="J61" s="678"/>
      <c r="K61" s="678"/>
      <c r="L61" s="678"/>
      <c r="M61" s="679"/>
      <c r="N61" s="89"/>
      <c r="P61" s="505"/>
      <c r="Q61" s="505"/>
      <c r="R61" s="505"/>
      <c r="S61" s="505"/>
      <c r="T61" s="505"/>
    </row>
    <row r="62" spans="2:20" ht="12.95" customHeight="1">
      <c r="B62" s="70"/>
      <c r="C62" s="477"/>
      <c r="D62" s="473"/>
      <c r="E62" s="473"/>
      <c r="F62" s="473"/>
      <c r="G62" s="474"/>
      <c r="H62" s="166"/>
      <c r="I62" s="670" t="s">
        <v>240</v>
      </c>
      <c r="J62" s="670"/>
      <c r="K62" s="670"/>
      <c r="L62" s="670"/>
      <c r="M62" s="671"/>
      <c r="N62" s="89"/>
      <c r="P62" s="505"/>
      <c r="Q62" s="505"/>
      <c r="R62" s="505"/>
      <c r="S62" s="505"/>
      <c r="T62" s="505"/>
    </row>
    <row r="63" spans="2:20" ht="26.1" customHeight="1">
      <c r="B63" s="70"/>
      <c r="C63" s="477"/>
      <c r="D63" s="473"/>
      <c r="E63" s="473"/>
      <c r="F63" s="473"/>
      <c r="G63" s="474"/>
      <c r="H63" s="166"/>
      <c r="I63" s="670" t="s">
        <v>241</v>
      </c>
      <c r="J63" s="670"/>
      <c r="K63" s="670"/>
      <c r="L63" s="670"/>
      <c r="M63" s="671"/>
      <c r="N63" s="89"/>
      <c r="P63" s="505"/>
      <c r="Q63" s="505"/>
      <c r="R63" s="505"/>
      <c r="S63" s="505"/>
      <c r="T63" s="505"/>
    </row>
    <row r="64" spans="2:20" ht="39" customHeight="1">
      <c r="B64" s="70"/>
      <c r="C64" s="477"/>
      <c r="D64" s="473"/>
      <c r="E64" s="473"/>
      <c r="F64" s="473"/>
      <c r="G64" s="474"/>
      <c r="H64" s="166"/>
      <c r="I64" s="670" t="s">
        <v>238</v>
      </c>
      <c r="J64" s="670"/>
      <c r="K64" s="670"/>
      <c r="L64" s="670"/>
      <c r="M64" s="671"/>
      <c r="N64" s="89"/>
      <c r="P64" s="505"/>
      <c r="Q64" s="505"/>
      <c r="R64" s="505"/>
      <c r="S64" s="505"/>
      <c r="T64" s="505"/>
    </row>
    <row r="65" spans="2:20" ht="26.1" customHeight="1">
      <c r="B65" s="70"/>
      <c r="C65" s="477"/>
      <c r="D65" s="473"/>
      <c r="E65" s="473"/>
      <c r="F65" s="473"/>
      <c r="G65" s="474"/>
      <c r="H65" s="166"/>
      <c r="I65" s="680" t="s">
        <v>239</v>
      </c>
      <c r="J65" s="680"/>
      <c r="K65" s="680"/>
      <c r="L65" s="680"/>
      <c r="M65" s="681"/>
      <c r="N65" s="89"/>
      <c r="P65" s="505"/>
      <c r="Q65" s="505"/>
      <c r="R65" s="505"/>
      <c r="S65" s="505"/>
      <c r="T65" s="505"/>
    </row>
    <row r="66" spans="2:20" ht="16.5">
      <c r="B66" s="70"/>
      <c r="C66" s="477"/>
      <c r="D66" s="473"/>
      <c r="E66" s="473"/>
      <c r="F66" s="473"/>
      <c r="G66" s="474"/>
      <c r="H66" s="166"/>
      <c r="I66" s="680" t="s">
        <v>908</v>
      </c>
      <c r="J66" s="680"/>
      <c r="K66" s="680"/>
      <c r="L66" s="680"/>
      <c r="M66" s="681"/>
      <c r="N66" s="89"/>
      <c r="P66" s="505"/>
      <c r="Q66" s="505"/>
      <c r="R66" s="505"/>
      <c r="S66" s="505"/>
      <c r="T66" s="505"/>
    </row>
    <row r="67" spans="2:20" ht="16.5">
      <c r="B67" s="70"/>
      <c r="C67" s="477"/>
      <c r="D67" s="473"/>
      <c r="E67" s="473"/>
      <c r="F67" s="473"/>
      <c r="G67" s="474"/>
      <c r="H67" s="166"/>
      <c r="I67" s="672"/>
      <c r="J67" s="672"/>
      <c r="K67" s="672"/>
      <c r="L67" s="672"/>
      <c r="M67" s="673"/>
      <c r="N67" s="89"/>
      <c r="P67" s="505"/>
      <c r="Q67" s="505"/>
      <c r="R67" s="505"/>
      <c r="S67" s="505"/>
      <c r="T67" s="505"/>
    </row>
    <row r="68" spans="2:20" ht="16.5">
      <c r="B68" s="39"/>
      <c r="C68" s="39"/>
      <c r="D68" s="39"/>
      <c r="E68" s="39"/>
      <c r="F68" s="39"/>
      <c r="G68" s="526"/>
      <c r="H68" s="531" t="s">
        <v>252</v>
      </c>
      <c r="I68" s="674" t="s">
        <v>189</v>
      </c>
      <c r="J68" s="674"/>
      <c r="K68" s="674"/>
      <c r="L68" s="674"/>
      <c r="M68" s="675"/>
      <c r="N68" s="89"/>
      <c r="O68" s="505" t="b">
        <v>0</v>
      </c>
      <c r="P68" s="505" t="b">
        <v>0</v>
      </c>
      <c r="Q68" s="505" t="b">
        <v>0</v>
      </c>
      <c r="R68" s="505" t="b">
        <v>1</v>
      </c>
      <c r="S68" s="505" t="b">
        <v>1</v>
      </c>
      <c r="T68" s="505" t="b">
        <v>0</v>
      </c>
    </row>
    <row r="69" spans="2:20" ht="16.5" customHeight="1">
      <c r="B69" s="70"/>
      <c r="C69" s="477"/>
      <c r="D69" s="473"/>
      <c r="E69" s="473"/>
      <c r="F69" s="473"/>
      <c r="G69" s="474"/>
      <c r="H69" s="166"/>
      <c r="I69" s="676" t="s">
        <v>237</v>
      </c>
      <c r="J69" s="676"/>
      <c r="K69" s="676"/>
      <c r="L69" s="676"/>
      <c r="M69" s="677"/>
      <c r="N69" s="89"/>
      <c r="P69" s="505"/>
      <c r="Q69" s="505"/>
      <c r="R69" s="505"/>
      <c r="S69" s="505"/>
      <c r="T69" s="505"/>
    </row>
    <row r="70" spans="2:20" ht="12.95" customHeight="1">
      <c r="B70" s="70"/>
      <c r="C70" s="477"/>
      <c r="D70" s="473"/>
      <c r="E70" s="473"/>
      <c r="F70" s="473"/>
      <c r="G70" s="474"/>
      <c r="H70" s="166"/>
      <c r="I70" s="678" t="s">
        <v>178</v>
      </c>
      <c r="J70" s="678"/>
      <c r="K70" s="678"/>
      <c r="L70" s="678"/>
      <c r="M70" s="679"/>
      <c r="N70" s="89"/>
      <c r="P70" s="505"/>
      <c r="Q70" s="505"/>
      <c r="R70" s="505"/>
      <c r="S70" s="505"/>
      <c r="T70" s="505"/>
    </row>
    <row r="71" spans="2:20" ht="26.1" customHeight="1">
      <c r="B71" s="70"/>
      <c r="C71" s="477"/>
      <c r="D71" s="473"/>
      <c r="E71" s="473"/>
      <c r="F71" s="473"/>
      <c r="G71" s="474"/>
      <c r="H71" s="166"/>
      <c r="I71" s="670" t="s">
        <v>909</v>
      </c>
      <c r="J71" s="670"/>
      <c r="K71" s="670"/>
      <c r="L71" s="670"/>
      <c r="M71" s="671"/>
      <c r="N71" s="89"/>
      <c r="P71" s="505"/>
      <c r="Q71" s="505"/>
      <c r="R71" s="505"/>
      <c r="S71" s="505"/>
      <c r="T71" s="505"/>
    </row>
    <row r="72" spans="2:20" ht="39" customHeight="1">
      <c r="B72" s="70"/>
      <c r="C72" s="477"/>
      <c r="D72" s="473"/>
      <c r="E72" s="473"/>
      <c r="F72" s="473"/>
      <c r="G72" s="474"/>
      <c r="H72" s="166"/>
      <c r="I72" s="670" t="s">
        <v>910</v>
      </c>
      <c r="J72" s="670"/>
      <c r="K72" s="670"/>
      <c r="L72" s="670"/>
      <c r="M72" s="671"/>
      <c r="N72" s="89"/>
      <c r="P72" s="505"/>
      <c r="Q72" s="505"/>
      <c r="R72" s="505"/>
      <c r="S72" s="505"/>
      <c r="T72" s="505"/>
    </row>
    <row r="73" spans="2:20" ht="12.95" customHeight="1">
      <c r="B73" s="70"/>
      <c r="C73" s="477"/>
      <c r="D73" s="473"/>
      <c r="E73" s="473"/>
      <c r="F73" s="473"/>
      <c r="G73" s="474"/>
      <c r="H73" s="166"/>
      <c r="I73" s="678" t="s">
        <v>179</v>
      </c>
      <c r="J73" s="678"/>
      <c r="K73" s="678"/>
      <c r="L73" s="678"/>
      <c r="M73" s="679"/>
      <c r="N73" s="89"/>
      <c r="P73" s="505"/>
      <c r="Q73" s="505"/>
      <c r="R73" s="505"/>
      <c r="S73" s="505"/>
      <c r="T73" s="505"/>
    </row>
    <row r="74" spans="2:20" ht="12.95" customHeight="1">
      <c r="B74" s="70"/>
      <c r="C74" s="477"/>
      <c r="D74" s="473"/>
      <c r="E74" s="473"/>
      <c r="F74" s="473"/>
      <c r="G74" s="474"/>
      <c r="H74" s="166"/>
      <c r="I74" s="670" t="s">
        <v>1622</v>
      </c>
      <c r="J74" s="670"/>
      <c r="K74" s="670"/>
      <c r="L74" s="670"/>
      <c r="M74" s="671"/>
      <c r="N74" s="89"/>
      <c r="P74" s="505"/>
      <c r="Q74" s="505"/>
      <c r="R74" s="505"/>
      <c r="S74" s="505"/>
      <c r="T74" s="505"/>
    </row>
    <row r="75" spans="2:20" ht="12.95" customHeight="1">
      <c r="B75" s="70"/>
      <c r="C75" s="477"/>
      <c r="D75" s="473"/>
      <c r="E75" s="473"/>
      <c r="F75" s="473"/>
      <c r="G75" s="474"/>
      <c r="H75" s="166"/>
      <c r="I75" s="670" t="s">
        <v>702</v>
      </c>
      <c r="J75" s="670"/>
      <c r="K75" s="670"/>
      <c r="L75" s="670"/>
      <c r="M75" s="671"/>
      <c r="N75" s="89"/>
      <c r="P75" s="505"/>
      <c r="Q75" s="505"/>
      <c r="R75" s="505"/>
      <c r="S75" s="505"/>
      <c r="T75" s="505"/>
    </row>
    <row r="76" spans="2:20" ht="39" customHeight="1">
      <c r="B76" s="70"/>
      <c r="C76" s="477"/>
      <c r="D76" s="473"/>
      <c r="E76" s="473"/>
      <c r="F76" s="473"/>
      <c r="G76" s="474"/>
      <c r="H76" s="166"/>
      <c r="I76" s="680" t="s">
        <v>912</v>
      </c>
      <c r="J76" s="680"/>
      <c r="K76" s="680"/>
      <c r="L76" s="680"/>
      <c r="M76" s="681"/>
      <c r="N76" s="89"/>
      <c r="P76" s="505"/>
      <c r="Q76" s="505"/>
      <c r="R76" s="505"/>
      <c r="S76" s="505"/>
      <c r="T76" s="505"/>
    </row>
    <row r="77" spans="2:20" ht="39" customHeight="1">
      <c r="B77" s="70"/>
      <c r="C77" s="477"/>
      <c r="D77" s="473"/>
      <c r="E77" s="473"/>
      <c r="F77" s="473"/>
      <c r="G77" s="474"/>
      <c r="H77" s="166"/>
      <c r="I77" s="680" t="s">
        <v>911</v>
      </c>
      <c r="J77" s="680"/>
      <c r="K77" s="680"/>
      <c r="L77" s="680"/>
      <c r="M77" s="681"/>
      <c r="N77" s="89"/>
      <c r="P77" s="505"/>
      <c r="Q77" s="505"/>
      <c r="R77" s="505"/>
      <c r="S77" s="505"/>
      <c r="T77" s="505"/>
    </row>
    <row r="78" spans="2:20" ht="16.5">
      <c r="B78" s="70"/>
      <c r="C78" s="477"/>
      <c r="D78" s="473"/>
      <c r="E78" s="473"/>
      <c r="F78" s="473"/>
      <c r="G78" s="474"/>
      <c r="H78" s="166"/>
      <c r="I78" s="670" t="s">
        <v>914</v>
      </c>
      <c r="J78" s="670"/>
      <c r="K78" s="670"/>
      <c r="L78" s="670"/>
      <c r="M78" s="671"/>
      <c r="N78" s="89"/>
      <c r="P78" s="505"/>
      <c r="Q78" s="505"/>
      <c r="R78" s="505"/>
      <c r="S78" s="505"/>
      <c r="T78" s="505"/>
    </row>
    <row r="79" spans="2:20" ht="16.5">
      <c r="B79" s="70"/>
      <c r="C79" s="477"/>
      <c r="D79" s="473"/>
      <c r="E79" s="473"/>
      <c r="F79" s="473"/>
      <c r="G79" s="474"/>
      <c r="H79" s="166"/>
      <c r="I79" s="680" t="s">
        <v>913</v>
      </c>
      <c r="J79" s="680"/>
      <c r="K79" s="680"/>
      <c r="L79" s="680"/>
      <c r="M79" s="681"/>
      <c r="N79" s="89"/>
      <c r="P79" s="505"/>
      <c r="Q79" s="505"/>
      <c r="R79" s="505"/>
      <c r="S79" s="505"/>
      <c r="T79" s="505"/>
    </row>
    <row r="80" spans="2:20" ht="39" customHeight="1">
      <c r="B80" s="70"/>
      <c r="C80" s="477"/>
      <c r="D80" s="473"/>
      <c r="E80" s="473"/>
      <c r="F80" s="473"/>
      <c r="G80" s="474"/>
      <c r="H80" s="166"/>
      <c r="I80" s="686" t="s">
        <v>1398</v>
      </c>
      <c r="J80" s="686"/>
      <c r="K80" s="686"/>
      <c r="L80" s="686"/>
      <c r="M80" s="687"/>
      <c r="N80" s="89"/>
      <c r="P80" s="505"/>
      <c r="Q80" s="505"/>
      <c r="R80" s="505"/>
      <c r="S80" s="505"/>
      <c r="T80" s="505"/>
    </row>
    <row r="81" spans="2:20" ht="12.95" customHeight="1">
      <c r="B81" s="70"/>
      <c r="C81" s="477"/>
      <c r="D81" s="473"/>
      <c r="E81" s="473"/>
      <c r="F81" s="473"/>
      <c r="G81" s="474"/>
      <c r="H81" s="166"/>
      <c r="I81" s="678" t="s">
        <v>180</v>
      </c>
      <c r="J81" s="678"/>
      <c r="K81" s="678"/>
      <c r="L81" s="678"/>
      <c r="M81" s="679"/>
      <c r="N81" s="89"/>
      <c r="P81" s="505"/>
      <c r="Q81" s="505"/>
      <c r="R81" s="505"/>
      <c r="S81" s="505"/>
      <c r="T81" s="505"/>
    </row>
    <row r="82" spans="2:20" ht="26.1" customHeight="1">
      <c r="B82" s="70"/>
      <c r="C82" s="477"/>
      <c r="D82" s="473"/>
      <c r="E82" s="473"/>
      <c r="F82" s="473"/>
      <c r="G82" s="474"/>
      <c r="H82" s="166"/>
      <c r="I82" s="670" t="s">
        <v>1399</v>
      </c>
      <c r="J82" s="670"/>
      <c r="K82" s="670"/>
      <c r="L82" s="670"/>
      <c r="M82" s="671"/>
      <c r="N82" s="89"/>
      <c r="P82" s="505"/>
      <c r="Q82" s="505"/>
      <c r="R82" s="505"/>
      <c r="S82" s="505"/>
      <c r="T82" s="505"/>
    </row>
    <row r="83" spans="2:20" ht="26.1" customHeight="1">
      <c r="B83" s="70"/>
      <c r="C83" s="477"/>
      <c r="D83" s="473"/>
      <c r="E83" s="473"/>
      <c r="F83" s="473"/>
      <c r="G83" s="474"/>
      <c r="H83" s="166"/>
      <c r="I83" s="690" t="s">
        <v>235</v>
      </c>
      <c r="J83" s="690"/>
      <c r="K83" s="690"/>
      <c r="L83" s="690"/>
      <c r="M83" s="691"/>
      <c r="N83" s="89"/>
      <c r="P83" s="505"/>
      <c r="Q83" s="505"/>
      <c r="R83" s="505"/>
      <c r="S83" s="505"/>
      <c r="T83" s="505"/>
    </row>
    <row r="84" spans="2:20" ht="26.1" customHeight="1">
      <c r="B84" s="70"/>
      <c r="C84" s="477"/>
      <c r="D84" s="473"/>
      <c r="E84" s="473"/>
      <c r="F84" s="473"/>
      <c r="G84" s="474"/>
      <c r="H84" s="166"/>
      <c r="I84" s="690" t="s">
        <v>236</v>
      </c>
      <c r="J84" s="690"/>
      <c r="K84" s="690"/>
      <c r="L84" s="690"/>
      <c r="M84" s="691"/>
      <c r="N84" s="89"/>
      <c r="P84" s="505"/>
      <c r="Q84" s="505"/>
      <c r="R84" s="505"/>
      <c r="S84" s="505"/>
      <c r="T84" s="505"/>
    </row>
    <row r="85" spans="2:20" ht="26.1" customHeight="1">
      <c r="B85" s="70"/>
      <c r="C85" s="477"/>
      <c r="D85" s="473"/>
      <c r="E85" s="473"/>
      <c r="F85" s="473"/>
      <c r="G85" s="474"/>
      <c r="H85" s="166"/>
      <c r="I85" s="678" t="s">
        <v>915</v>
      </c>
      <c r="J85" s="678"/>
      <c r="K85" s="678"/>
      <c r="L85" s="678"/>
      <c r="M85" s="679"/>
      <c r="N85" s="89"/>
      <c r="P85" s="505"/>
      <c r="Q85" s="505"/>
      <c r="R85" s="505"/>
      <c r="S85" s="505"/>
      <c r="T85" s="505"/>
    </row>
    <row r="86" spans="2:20" ht="26.1" customHeight="1">
      <c r="B86" s="70"/>
      <c r="C86" s="477"/>
      <c r="D86" s="473"/>
      <c r="E86" s="473"/>
      <c r="F86" s="473"/>
      <c r="G86" s="474"/>
      <c r="H86" s="166"/>
      <c r="I86" s="670" t="s">
        <v>234</v>
      </c>
      <c r="J86" s="670"/>
      <c r="K86" s="670"/>
      <c r="L86" s="670"/>
      <c r="M86" s="671"/>
      <c r="N86" s="89"/>
      <c r="P86" s="505"/>
      <c r="Q86" s="505"/>
      <c r="R86" s="505"/>
      <c r="S86" s="505"/>
      <c r="T86" s="505"/>
    </row>
    <row r="87" spans="2:20" ht="39" customHeight="1">
      <c r="B87" s="70"/>
      <c r="C87" s="477"/>
      <c r="D87" s="473"/>
      <c r="E87" s="473"/>
      <c r="F87" s="473"/>
      <c r="G87" s="474"/>
      <c r="H87" s="166"/>
      <c r="I87" s="680" t="s">
        <v>916</v>
      </c>
      <c r="J87" s="680"/>
      <c r="K87" s="680"/>
      <c r="L87" s="680"/>
      <c r="M87" s="681"/>
      <c r="N87" s="89"/>
      <c r="P87" s="505"/>
      <c r="Q87" s="505"/>
      <c r="R87" s="505"/>
      <c r="S87" s="505"/>
      <c r="T87" s="505"/>
    </row>
    <row r="88" spans="2:20" ht="26.1" customHeight="1">
      <c r="B88" s="70"/>
      <c r="C88" s="477"/>
      <c r="D88" s="473"/>
      <c r="E88" s="473"/>
      <c r="F88" s="473"/>
      <c r="G88" s="474"/>
      <c r="H88" s="166"/>
      <c r="I88" s="670" t="s">
        <v>233</v>
      </c>
      <c r="J88" s="670"/>
      <c r="K88" s="670"/>
      <c r="L88" s="670"/>
      <c r="M88" s="671"/>
      <c r="N88" s="89"/>
      <c r="P88" s="505"/>
      <c r="Q88" s="505"/>
      <c r="R88" s="505"/>
      <c r="S88" s="505"/>
      <c r="T88" s="505"/>
    </row>
    <row r="89" spans="2:20" ht="51.95" customHeight="1">
      <c r="B89" s="70"/>
      <c r="C89" s="477"/>
      <c r="D89" s="473"/>
      <c r="E89" s="473"/>
      <c r="F89" s="473"/>
      <c r="G89" s="474"/>
      <c r="H89" s="166"/>
      <c r="I89" s="680" t="s">
        <v>917</v>
      </c>
      <c r="J89" s="680"/>
      <c r="K89" s="680"/>
      <c r="L89" s="680"/>
      <c r="M89" s="681"/>
      <c r="N89" s="89"/>
      <c r="P89" s="505"/>
      <c r="Q89" s="505"/>
      <c r="R89" s="505"/>
      <c r="S89" s="505"/>
      <c r="T89" s="505"/>
    </row>
    <row r="90" spans="2:20" ht="39" customHeight="1">
      <c r="B90" s="70"/>
      <c r="C90" s="477"/>
      <c r="D90" s="473"/>
      <c r="E90" s="473"/>
      <c r="F90" s="473"/>
      <c r="G90" s="474"/>
      <c r="H90" s="166"/>
      <c r="I90" s="680" t="s">
        <v>918</v>
      </c>
      <c r="J90" s="680"/>
      <c r="K90" s="680"/>
      <c r="L90" s="680"/>
      <c r="M90" s="681"/>
      <c r="N90" s="89"/>
      <c r="P90" s="505"/>
      <c r="Q90" s="505"/>
      <c r="R90" s="505"/>
      <c r="S90" s="505"/>
      <c r="T90" s="505"/>
    </row>
    <row r="91" spans="2:20" ht="39" customHeight="1">
      <c r="B91" s="70"/>
      <c r="C91" s="477"/>
      <c r="D91" s="473"/>
      <c r="E91" s="473"/>
      <c r="F91" s="473"/>
      <c r="G91" s="474"/>
      <c r="H91" s="166"/>
      <c r="I91" s="680" t="s">
        <v>919</v>
      </c>
      <c r="J91" s="680"/>
      <c r="K91" s="680"/>
      <c r="L91" s="680"/>
      <c r="M91" s="681"/>
      <c r="N91" s="89"/>
      <c r="P91" s="505"/>
      <c r="Q91" s="505"/>
      <c r="R91" s="505"/>
      <c r="S91" s="505"/>
      <c r="T91" s="505"/>
    </row>
    <row r="92" spans="2:20" ht="12.95" customHeight="1">
      <c r="B92" s="70"/>
      <c r="C92" s="477"/>
      <c r="D92" s="473"/>
      <c r="E92" s="473"/>
      <c r="F92" s="473"/>
      <c r="G92" s="474"/>
      <c r="H92" s="166"/>
      <c r="I92" s="670" t="s">
        <v>703</v>
      </c>
      <c r="J92" s="670"/>
      <c r="K92" s="670"/>
      <c r="L92" s="670"/>
      <c r="M92" s="671"/>
      <c r="N92" s="89"/>
      <c r="P92" s="505"/>
      <c r="Q92" s="505"/>
      <c r="R92" s="505"/>
      <c r="S92" s="505"/>
      <c r="T92" s="505"/>
    </row>
    <row r="93" spans="2:20" ht="39" customHeight="1">
      <c r="B93" s="70"/>
      <c r="C93" s="477"/>
      <c r="D93" s="473"/>
      <c r="E93" s="473"/>
      <c r="F93" s="473"/>
      <c r="G93" s="474"/>
      <c r="H93" s="166"/>
      <c r="I93" s="680" t="s">
        <v>920</v>
      </c>
      <c r="J93" s="680"/>
      <c r="K93" s="680"/>
      <c r="L93" s="680"/>
      <c r="M93" s="681"/>
      <c r="N93" s="89"/>
      <c r="P93" s="505"/>
      <c r="Q93" s="505"/>
      <c r="R93" s="505"/>
      <c r="S93" s="505"/>
      <c r="T93" s="505"/>
    </row>
    <row r="94" spans="2:20" ht="26.1" customHeight="1">
      <c r="B94" s="70"/>
      <c r="C94" s="477"/>
      <c r="D94" s="473"/>
      <c r="E94" s="473"/>
      <c r="F94" s="473"/>
      <c r="G94" s="474"/>
      <c r="H94" s="166"/>
      <c r="I94" s="680" t="s">
        <v>231</v>
      </c>
      <c r="J94" s="680"/>
      <c r="K94" s="680"/>
      <c r="L94" s="680"/>
      <c r="M94" s="681"/>
      <c r="N94" s="89"/>
      <c r="P94" s="505"/>
      <c r="Q94" s="505"/>
      <c r="R94" s="505"/>
      <c r="S94" s="505"/>
      <c r="T94" s="505"/>
    </row>
    <row r="95" spans="2:20" ht="26.1" customHeight="1">
      <c r="B95" s="70"/>
      <c r="C95" s="477"/>
      <c r="D95" s="473"/>
      <c r="E95" s="473"/>
      <c r="F95" s="473"/>
      <c r="G95" s="474"/>
      <c r="H95" s="166"/>
      <c r="I95" s="680" t="s">
        <v>232</v>
      </c>
      <c r="J95" s="680"/>
      <c r="K95" s="680"/>
      <c r="L95" s="680"/>
      <c r="M95" s="681"/>
      <c r="N95" s="89"/>
      <c r="P95" s="505"/>
      <c r="Q95" s="505"/>
      <c r="R95" s="505"/>
      <c r="S95" s="505"/>
      <c r="T95" s="505"/>
    </row>
    <row r="96" spans="2:20" ht="16.5">
      <c r="B96" s="70"/>
      <c r="C96" s="477"/>
      <c r="D96" s="473"/>
      <c r="E96" s="473"/>
      <c r="F96" s="473"/>
      <c r="G96" s="474"/>
      <c r="H96" s="166"/>
      <c r="I96" s="670" t="s">
        <v>200</v>
      </c>
      <c r="J96" s="670"/>
      <c r="K96" s="670"/>
      <c r="L96" s="670"/>
      <c r="M96" s="671"/>
      <c r="N96" s="89"/>
      <c r="P96" s="505"/>
      <c r="Q96" s="505"/>
      <c r="R96" s="505"/>
      <c r="S96" s="505"/>
      <c r="T96" s="505"/>
    </row>
    <row r="97" spans="2:20" ht="26.1" customHeight="1">
      <c r="B97" s="70"/>
      <c r="C97" s="477"/>
      <c r="D97" s="473"/>
      <c r="E97" s="473"/>
      <c r="F97" s="473"/>
      <c r="G97" s="474"/>
      <c r="H97" s="166"/>
      <c r="I97" s="670" t="s">
        <v>704</v>
      </c>
      <c r="J97" s="670"/>
      <c r="K97" s="670"/>
      <c r="L97" s="670"/>
      <c r="M97" s="671"/>
      <c r="N97" s="89"/>
      <c r="P97" s="505"/>
      <c r="Q97" s="505"/>
      <c r="R97" s="505"/>
      <c r="S97" s="505"/>
      <c r="T97" s="505"/>
    </row>
    <row r="98" spans="2:20" ht="51.95" customHeight="1">
      <c r="B98" s="70"/>
      <c r="C98" s="477"/>
      <c r="D98" s="473"/>
      <c r="E98" s="473"/>
      <c r="F98" s="473"/>
      <c r="G98" s="474"/>
      <c r="H98" s="166"/>
      <c r="I98" s="680" t="s">
        <v>1400</v>
      </c>
      <c r="J98" s="680"/>
      <c r="K98" s="680"/>
      <c r="L98" s="680"/>
      <c r="M98" s="681"/>
      <c r="N98" s="89"/>
      <c r="P98" s="505"/>
      <c r="Q98" s="505"/>
      <c r="R98" s="505"/>
      <c r="S98" s="505"/>
      <c r="T98" s="505"/>
    </row>
    <row r="99" spans="2:20" ht="12.95" customHeight="1">
      <c r="B99" s="70"/>
      <c r="C99" s="477"/>
      <c r="D99" s="473"/>
      <c r="E99" s="473"/>
      <c r="F99" s="473"/>
      <c r="G99" s="474"/>
      <c r="H99" s="166"/>
      <c r="I99" s="670" t="s">
        <v>201</v>
      </c>
      <c r="J99" s="670"/>
      <c r="K99" s="670"/>
      <c r="L99" s="670"/>
      <c r="M99" s="671"/>
      <c r="N99" s="89"/>
      <c r="P99" s="505"/>
      <c r="Q99" s="505"/>
      <c r="R99" s="505"/>
      <c r="S99" s="505"/>
      <c r="T99" s="505"/>
    </row>
    <row r="100" spans="2:20" ht="51.95" customHeight="1">
      <c r="B100" s="70"/>
      <c r="C100" s="477"/>
      <c r="D100" s="473"/>
      <c r="E100" s="473"/>
      <c r="F100" s="473"/>
      <c r="G100" s="474"/>
      <c r="H100" s="166"/>
      <c r="I100" s="670" t="s">
        <v>1401</v>
      </c>
      <c r="J100" s="670"/>
      <c r="K100" s="670"/>
      <c r="L100" s="670"/>
      <c r="M100" s="671"/>
      <c r="N100" s="89"/>
      <c r="P100" s="505"/>
      <c r="Q100" s="505"/>
      <c r="R100" s="505"/>
      <c r="S100" s="505"/>
      <c r="T100" s="505"/>
    </row>
    <row r="101" spans="2:20" ht="26.1" customHeight="1">
      <c r="B101" s="70"/>
      <c r="C101" s="477"/>
      <c r="D101" s="473"/>
      <c r="E101" s="473"/>
      <c r="F101" s="473"/>
      <c r="G101" s="474"/>
      <c r="H101" s="166"/>
      <c r="I101" s="670" t="s">
        <v>921</v>
      </c>
      <c r="J101" s="670"/>
      <c r="K101" s="670"/>
      <c r="L101" s="670"/>
      <c r="M101" s="671"/>
      <c r="N101" s="89"/>
      <c r="P101" s="505"/>
      <c r="Q101" s="505"/>
      <c r="R101" s="505"/>
      <c r="S101" s="505"/>
      <c r="T101" s="505"/>
    </row>
    <row r="102" spans="2:20" ht="26.1" customHeight="1">
      <c r="B102" s="70"/>
      <c r="C102" s="477"/>
      <c r="D102" s="473"/>
      <c r="E102" s="473"/>
      <c r="F102" s="473"/>
      <c r="G102" s="474"/>
      <c r="H102" s="166"/>
      <c r="I102" s="670" t="s">
        <v>922</v>
      </c>
      <c r="J102" s="670"/>
      <c r="K102" s="670"/>
      <c r="L102" s="670"/>
      <c r="M102" s="671"/>
      <c r="N102" s="89"/>
      <c r="P102" s="505"/>
      <c r="Q102" s="505"/>
      <c r="R102" s="505"/>
      <c r="S102" s="505"/>
      <c r="T102" s="505"/>
    </row>
    <row r="103" spans="2:20" ht="51.95" customHeight="1">
      <c r="B103" s="70"/>
      <c r="C103" s="477"/>
      <c r="D103" s="473"/>
      <c r="E103" s="473"/>
      <c r="F103" s="473"/>
      <c r="G103" s="474"/>
      <c r="H103" s="166"/>
      <c r="I103" s="670" t="s">
        <v>202</v>
      </c>
      <c r="J103" s="670"/>
      <c r="K103" s="670"/>
      <c r="L103" s="670"/>
      <c r="M103" s="671"/>
      <c r="N103" s="89"/>
      <c r="P103" s="505"/>
      <c r="Q103" s="505"/>
      <c r="R103" s="505"/>
      <c r="S103" s="505"/>
      <c r="T103" s="505"/>
    </row>
    <row r="104" spans="2:20" ht="16.5">
      <c r="B104" s="70"/>
      <c r="C104" s="477"/>
      <c r="D104" s="473"/>
      <c r="E104" s="473"/>
      <c r="F104" s="473"/>
      <c r="G104" s="474"/>
      <c r="H104" s="166"/>
      <c r="I104" s="688" t="s">
        <v>923</v>
      </c>
      <c r="J104" s="688"/>
      <c r="K104" s="688"/>
      <c r="L104" s="688"/>
      <c r="M104" s="689"/>
      <c r="N104" s="89"/>
      <c r="P104" s="505"/>
      <c r="Q104" s="505"/>
      <c r="R104" s="505"/>
      <c r="S104" s="505"/>
      <c r="T104" s="505"/>
    </row>
    <row r="105" spans="2:20" ht="16.5">
      <c r="B105" s="70"/>
      <c r="C105" s="477"/>
      <c r="D105" s="473"/>
      <c r="E105" s="473"/>
      <c r="F105" s="473"/>
      <c r="G105" s="474"/>
      <c r="H105" s="166"/>
      <c r="I105" s="672"/>
      <c r="J105" s="672"/>
      <c r="K105" s="672"/>
      <c r="L105" s="672"/>
      <c r="M105" s="673"/>
      <c r="N105" s="89"/>
      <c r="P105" s="505"/>
      <c r="Q105" s="505"/>
      <c r="R105" s="505"/>
      <c r="S105" s="505"/>
      <c r="T105" s="505"/>
    </row>
    <row r="106" spans="2:20" ht="16.5" customHeight="1">
      <c r="B106" s="39"/>
      <c r="C106" s="39"/>
      <c r="D106" s="39"/>
      <c r="E106" s="39"/>
      <c r="F106" s="39"/>
      <c r="G106" s="39"/>
      <c r="H106" s="531" t="s">
        <v>254</v>
      </c>
      <c r="I106" s="674" t="s">
        <v>188</v>
      </c>
      <c r="J106" s="674"/>
      <c r="K106" s="674"/>
      <c r="L106" s="674"/>
      <c r="M106" s="675"/>
      <c r="N106" s="89"/>
      <c r="O106" s="505" t="b">
        <v>0</v>
      </c>
      <c r="P106" s="505" t="b">
        <v>0</v>
      </c>
      <c r="Q106" s="505" t="b">
        <v>0</v>
      </c>
      <c r="R106" s="505" t="b">
        <v>1</v>
      </c>
      <c r="S106" s="505" t="b">
        <v>1</v>
      </c>
      <c r="T106" s="505" t="b">
        <v>1</v>
      </c>
    </row>
    <row r="107" spans="2:20" ht="16.5">
      <c r="B107" s="70"/>
      <c r="C107" s="477"/>
      <c r="D107" s="473"/>
      <c r="E107" s="473"/>
      <c r="F107" s="473"/>
      <c r="G107" s="474"/>
      <c r="H107" s="166"/>
      <c r="I107" s="676" t="s">
        <v>1402</v>
      </c>
      <c r="J107" s="676"/>
      <c r="K107" s="676"/>
      <c r="L107" s="676"/>
      <c r="M107" s="677"/>
      <c r="N107" s="89"/>
      <c r="P107" s="505"/>
      <c r="Q107" s="505"/>
      <c r="R107" s="505"/>
      <c r="S107" s="505"/>
      <c r="T107" s="505"/>
    </row>
    <row r="108" spans="2:20" ht="51.95" customHeight="1">
      <c r="B108" s="70"/>
      <c r="C108" s="477"/>
      <c r="D108" s="473"/>
      <c r="E108" s="473"/>
      <c r="F108" s="473"/>
      <c r="G108" s="474"/>
      <c r="H108" s="166"/>
      <c r="I108" s="670" t="s">
        <v>1554</v>
      </c>
      <c r="J108" s="670"/>
      <c r="K108" s="670"/>
      <c r="L108" s="670"/>
      <c r="M108" s="671"/>
      <c r="N108" s="89"/>
      <c r="P108" s="505"/>
      <c r="Q108" s="505"/>
      <c r="R108" s="505"/>
      <c r="S108" s="505"/>
      <c r="T108" s="505"/>
    </row>
    <row r="109" spans="2:20" ht="12.95" customHeight="1">
      <c r="B109" s="70"/>
      <c r="C109" s="477"/>
      <c r="D109" s="473"/>
      <c r="E109" s="473"/>
      <c r="F109" s="473"/>
      <c r="G109" s="474"/>
      <c r="H109" s="166"/>
      <c r="I109" s="678" t="s">
        <v>178</v>
      </c>
      <c r="J109" s="678"/>
      <c r="K109" s="678"/>
      <c r="L109" s="678"/>
      <c r="M109" s="679"/>
      <c r="N109" s="89"/>
      <c r="P109" s="505"/>
      <c r="Q109" s="505"/>
      <c r="R109" s="505"/>
      <c r="S109" s="505"/>
      <c r="T109" s="505"/>
    </row>
    <row r="110" spans="2:20" ht="26.1" customHeight="1">
      <c r="B110" s="70"/>
      <c r="C110" s="477"/>
      <c r="D110" s="473"/>
      <c r="E110" s="473"/>
      <c r="F110" s="473"/>
      <c r="G110" s="474"/>
      <c r="H110" s="166"/>
      <c r="I110" s="670" t="s">
        <v>909</v>
      </c>
      <c r="J110" s="670"/>
      <c r="K110" s="670"/>
      <c r="L110" s="670"/>
      <c r="M110" s="671"/>
      <c r="N110" s="89"/>
      <c r="P110" s="505"/>
      <c r="Q110" s="505"/>
      <c r="R110" s="505"/>
      <c r="S110" s="505"/>
      <c r="T110" s="505"/>
    </row>
    <row r="111" spans="2:20" ht="39" customHeight="1">
      <c r="B111" s="70"/>
      <c r="C111" s="477"/>
      <c r="D111" s="473"/>
      <c r="E111" s="473"/>
      <c r="F111" s="473"/>
      <c r="G111" s="474"/>
      <c r="H111" s="166"/>
      <c r="I111" s="670" t="s">
        <v>924</v>
      </c>
      <c r="J111" s="670"/>
      <c r="K111" s="670"/>
      <c r="L111" s="670"/>
      <c r="M111" s="671"/>
      <c r="N111" s="89"/>
      <c r="P111" s="505"/>
      <c r="Q111" s="505"/>
      <c r="R111" s="505"/>
      <c r="S111" s="505"/>
      <c r="T111" s="505"/>
    </row>
    <row r="112" spans="2:20" ht="12.95" customHeight="1">
      <c r="B112" s="70"/>
      <c r="C112" s="477"/>
      <c r="D112" s="473"/>
      <c r="E112" s="473"/>
      <c r="F112" s="473"/>
      <c r="G112" s="474"/>
      <c r="H112" s="166"/>
      <c r="I112" s="678" t="s">
        <v>179</v>
      </c>
      <c r="J112" s="678"/>
      <c r="K112" s="678"/>
      <c r="L112" s="678"/>
      <c r="M112" s="679"/>
      <c r="N112" s="89"/>
      <c r="P112" s="505"/>
      <c r="Q112" s="505"/>
      <c r="R112" s="505"/>
      <c r="S112" s="505"/>
      <c r="T112" s="505"/>
    </row>
    <row r="113" spans="2:20" ht="26.1" customHeight="1">
      <c r="B113" s="70"/>
      <c r="C113" s="477"/>
      <c r="D113" s="473"/>
      <c r="E113" s="473"/>
      <c r="F113" s="473"/>
      <c r="G113" s="474"/>
      <c r="H113" s="166"/>
      <c r="I113" s="670" t="s">
        <v>203</v>
      </c>
      <c r="J113" s="670"/>
      <c r="K113" s="670"/>
      <c r="L113" s="670"/>
      <c r="M113" s="671"/>
      <c r="N113" s="89"/>
      <c r="P113" s="505"/>
      <c r="Q113" s="505"/>
      <c r="R113" s="505"/>
      <c r="S113" s="505"/>
      <c r="T113" s="505"/>
    </row>
    <row r="114" spans="2:20" ht="12.95" customHeight="1">
      <c r="B114" s="70"/>
      <c r="C114" s="477"/>
      <c r="D114" s="473"/>
      <c r="E114" s="473"/>
      <c r="F114" s="473"/>
      <c r="G114" s="474"/>
      <c r="H114" s="166"/>
      <c r="I114" s="678" t="s">
        <v>180</v>
      </c>
      <c r="J114" s="678"/>
      <c r="K114" s="678"/>
      <c r="L114" s="678"/>
      <c r="M114" s="679"/>
      <c r="N114" s="89"/>
      <c r="P114" s="505"/>
      <c r="Q114" s="505"/>
      <c r="R114" s="505"/>
      <c r="S114" s="505"/>
      <c r="T114" s="505"/>
    </row>
    <row r="115" spans="2:20" ht="26.1" customHeight="1">
      <c r="B115" s="70"/>
      <c r="C115" s="477"/>
      <c r="D115" s="473"/>
      <c r="E115" s="473"/>
      <c r="F115" s="473"/>
      <c r="G115" s="474"/>
      <c r="H115" s="166"/>
      <c r="I115" s="670" t="s">
        <v>204</v>
      </c>
      <c r="J115" s="670"/>
      <c r="K115" s="670"/>
      <c r="L115" s="670"/>
      <c r="M115" s="671"/>
      <c r="N115" s="89"/>
      <c r="P115" s="505"/>
      <c r="Q115" s="505"/>
      <c r="R115" s="505"/>
      <c r="S115" s="505"/>
      <c r="T115" s="505"/>
    </row>
    <row r="116" spans="2:20" ht="12.95" customHeight="1">
      <c r="B116" s="70"/>
      <c r="C116" s="477"/>
      <c r="D116" s="473"/>
      <c r="E116" s="473"/>
      <c r="F116" s="473"/>
      <c r="G116" s="474"/>
      <c r="H116" s="166"/>
      <c r="I116" s="678" t="s">
        <v>181</v>
      </c>
      <c r="J116" s="678"/>
      <c r="K116" s="678"/>
      <c r="L116" s="678"/>
      <c r="M116" s="679"/>
      <c r="N116" s="89"/>
      <c r="P116" s="505"/>
      <c r="Q116" s="505"/>
      <c r="R116" s="505"/>
      <c r="S116" s="505"/>
      <c r="T116" s="505"/>
    </row>
    <row r="117" spans="2:20" ht="12.95" customHeight="1">
      <c r="B117" s="70"/>
      <c r="C117" s="477"/>
      <c r="D117" s="473"/>
      <c r="E117" s="473"/>
      <c r="F117" s="473"/>
      <c r="G117" s="474"/>
      <c r="H117" s="166"/>
      <c r="I117" s="670" t="s">
        <v>227</v>
      </c>
      <c r="J117" s="670"/>
      <c r="K117" s="670"/>
      <c r="L117" s="670"/>
      <c r="M117" s="671"/>
      <c r="N117" s="89"/>
      <c r="P117" s="505"/>
      <c r="Q117" s="505"/>
      <c r="R117" s="505"/>
      <c r="S117" s="505"/>
      <c r="T117" s="505"/>
    </row>
    <row r="118" spans="2:20" ht="12.95" customHeight="1">
      <c r="B118" s="70"/>
      <c r="C118" s="477"/>
      <c r="D118" s="473"/>
      <c r="E118" s="473"/>
      <c r="F118" s="473"/>
      <c r="G118" s="474"/>
      <c r="H118" s="166"/>
      <c r="I118" s="670" t="s">
        <v>228</v>
      </c>
      <c r="J118" s="670"/>
      <c r="K118" s="670"/>
      <c r="L118" s="670"/>
      <c r="M118" s="671"/>
      <c r="N118" s="89"/>
      <c r="P118" s="505"/>
      <c r="Q118" s="505"/>
      <c r="R118" s="505"/>
      <c r="S118" s="505"/>
      <c r="T118" s="505"/>
    </row>
    <row r="119" spans="2:20" ht="51.95" customHeight="1">
      <c r="B119" s="70"/>
      <c r="C119" s="477"/>
      <c r="D119" s="473"/>
      <c r="E119" s="473"/>
      <c r="F119" s="473"/>
      <c r="G119" s="474"/>
      <c r="H119" s="166"/>
      <c r="I119" s="670" t="s">
        <v>925</v>
      </c>
      <c r="J119" s="670"/>
      <c r="K119" s="670"/>
      <c r="L119" s="670"/>
      <c r="M119" s="671"/>
      <c r="N119" s="89"/>
      <c r="P119" s="505"/>
      <c r="Q119" s="505"/>
      <c r="R119" s="505"/>
      <c r="S119" s="505"/>
      <c r="T119" s="505"/>
    </row>
    <row r="120" spans="2:20" ht="39" customHeight="1">
      <c r="B120" s="70"/>
      <c r="C120" s="477"/>
      <c r="D120" s="473"/>
      <c r="E120" s="473"/>
      <c r="F120" s="473"/>
      <c r="G120" s="474"/>
      <c r="H120" s="166"/>
      <c r="I120" s="680" t="s">
        <v>926</v>
      </c>
      <c r="J120" s="680"/>
      <c r="K120" s="680"/>
      <c r="L120" s="680"/>
      <c r="M120" s="681"/>
      <c r="N120" s="89"/>
      <c r="P120" s="505"/>
      <c r="Q120" s="505"/>
      <c r="R120" s="505"/>
      <c r="S120" s="505"/>
      <c r="T120" s="505"/>
    </row>
    <row r="121" spans="2:20" ht="51.95" customHeight="1">
      <c r="B121" s="70"/>
      <c r="C121" s="477"/>
      <c r="D121" s="473"/>
      <c r="E121" s="473"/>
      <c r="F121" s="473"/>
      <c r="G121" s="474"/>
      <c r="H121" s="166"/>
      <c r="I121" s="680" t="s">
        <v>1548</v>
      </c>
      <c r="J121" s="680"/>
      <c r="K121" s="680"/>
      <c r="L121" s="680"/>
      <c r="M121" s="681"/>
      <c r="N121" s="89"/>
      <c r="P121" s="505"/>
      <c r="Q121" s="505"/>
      <c r="R121" s="505"/>
      <c r="S121" s="505"/>
      <c r="T121" s="505"/>
    </row>
    <row r="122" spans="2:20" ht="26.1" customHeight="1">
      <c r="B122" s="70"/>
      <c r="C122" s="477"/>
      <c r="D122" s="473"/>
      <c r="E122" s="473"/>
      <c r="F122" s="473"/>
      <c r="G122" s="474"/>
      <c r="H122" s="166"/>
      <c r="I122" s="670" t="s">
        <v>229</v>
      </c>
      <c r="J122" s="670"/>
      <c r="K122" s="670"/>
      <c r="L122" s="670"/>
      <c r="M122" s="671"/>
      <c r="N122" s="89"/>
      <c r="P122" s="505"/>
      <c r="Q122" s="505"/>
      <c r="R122" s="505"/>
      <c r="S122" s="505"/>
      <c r="T122" s="505"/>
    </row>
    <row r="123" spans="2:20" ht="26.1" customHeight="1">
      <c r="B123" s="70"/>
      <c r="C123" s="477"/>
      <c r="D123" s="473"/>
      <c r="E123" s="473"/>
      <c r="F123" s="473"/>
      <c r="G123" s="474"/>
      <c r="H123" s="166"/>
      <c r="I123" s="670" t="s">
        <v>1403</v>
      </c>
      <c r="J123" s="670"/>
      <c r="K123" s="670"/>
      <c r="L123" s="670"/>
      <c r="M123" s="671"/>
      <c r="N123" s="89"/>
      <c r="P123" s="505"/>
      <c r="Q123" s="505"/>
      <c r="R123" s="505"/>
      <c r="S123" s="505"/>
      <c r="T123" s="505"/>
    </row>
    <row r="124" spans="2:20" ht="12.95" customHeight="1">
      <c r="B124" s="70"/>
      <c r="C124" s="477"/>
      <c r="D124" s="473"/>
      <c r="E124" s="473"/>
      <c r="F124" s="473"/>
      <c r="G124" s="474"/>
      <c r="H124" s="166"/>
      <c r="I124" s="670" t="s">
        <v>1532</v>
      </c>
      <c r="J124" s="670"/>
      <c r="K124" s="670"/>
      <c r="L124" s="670"/>
      <c r="M124" s="671"/>
      <c r="N124" s="89"/>
      <c r="P124" s="505"/>
      <c r="Q124" s="505"/>
      <c r="R124" s="505"/>
      <c r="S124" s="505"/>
      <c r="T124" s="505"/>
    </row>
    <row r="125" spans="2:20" ht="39" customHeight="1">
      <c r="B125" s="70"/>
      <c r="C125" s="477"/>
      <c r="D125" s="473"/>
      <c r="E125" s="473"/>
      <c r="F125" s="473"/>
      <c r="G125" s="474"/>
      <c r="H125" s="166"/>
      <c r="I125" s="680" t="s">
        <v>705</v>
      </c>
      <c r="J125" s="680"/>
      <c r="K125" s="680"/>
      <c r="L125" s="680"/>
      <c r="M125" s="681"/>
      <c r="N125" s="89"/>
      <c r="P125" s="505"/>
      <c r="Q125" s="505"/>
      <c r="R125" s="505"/>
      <c r="S125" s="505"/>
      <c r="T125" s="505"/>
    </row>
    <row r="126" spans="2:20" ht="16.5">
      <c r="B126" s="70"/>
      <c r="C126" s="477"/>
      <c r="D126" s="473"/>
      <c r="E126" s="473"/>
      <c r="F126" s="473"/>
      <c r="G126" s="474"/>
      <c r="H126" s="166"/>
      <c r="I126" s="680" t="s">
        <v>1404</v>
      </c>
      <c r="J126" s="680"/>
      <c r="K126" s="680"/>
      <c r="L126" s="680"/>
      <c r="M126" s="681"/>
      <c r="N126" s="89"/>
      <c r="P126" s="505"/>
      <c r="Q126" s="505"/>
      <c r="R126" s="505"/>
      <c r="S126" s="505"/>
      <c r="T126" s="505"/>
    </row>
    <row r="127" spans="2:20" ht="26.1" customHeight="1">
      <c r="B127" s="70"/>
      <c r="C127" s="477"/>
      <c r="D127" s="473"/>
      <c r="E127" s="473"/>
      <c r="F127" s="473"/>
      <c r="G127" s="474"/>
      <c r="H127" s="166"/>
      <c r="I127" s="670" t="s">
        <v>927</v>
      </c>
      <c r="J127" s="670"/>
      <c r="K127" s="670"/>
      <c r="L127" s="670"/>
      <c r="M127" s="671"/>
      <c r="N127" s="89"/>
      <c r="P127" s="505"/>
      <c r="Q127" s="505"/>
      <c r="R127" s="505"/>
      <c r="S127" s="505"/>
      <c r="T127" s="505"/>
    </row>
    <row r="128" spans="2:20" ht="26.1" customHeight="1">
      <c r="B128" s="70"/>
      <c r="C128" s="477"/>
      <c r="D128" s="473"/>
      <c r="E128" s="473"/>
      <c r="F128" s="473"/>
      <c r="G128" s="474"/>
      <c r="H128" s="166"/>
      <c r="I128" s="670" t="s">
        <v>230</v>
      </c>
      <c r="J128" s="670"/>
      <c r="K128" s="670"/>
      <c r="L128" s="670"/>
      <c r="M128" s="671"/>
      <c r="N128" s="89"/>
      <c r="P128" s="505"/>
      <c r="Q128" s="505"/>
      <c r="R128" s="505"/>
      <c r="S128" s="505"/>
      <c r="T128" s="505"/>
    </row>
    <row r="129" spans="2:20" ht="39" customHeight="1">
      <c r="B129" s="70"/>
      <c r="C129" s="477"/>
      <c r="D129" s="473"/>
      <c r="E129" s="473"/>
      <c r="F129" s="473"/>
      <c r="G129" s="474"/>
      <c r="H129" s="166"/>
      <c r="I129" s="670" t="s">
        <v>928</v>
      </c>
      <c r="J129" s="670"/>
      <c r="K129" s="670"/>
      <c r="L129" s="670"/>
      <c r="M129" s="671"/>
      <c r="N129" s="89"/>
      <c r="P129" s="505"/>
      <c r="Q129" s="505"/>
      <c r="R129" s="505"/>
      <c r="S129" s="505"/>
      <c r="T129" s="505"/>
    </row>
    <row r="130" spans="2:20" ht="24.75" customHeight="1">
      <c r="B130" s="70"/>
      <c r="C130" s="477"/>
      <c r="D130" s="473"/>
      <c r="E130" s="473"/>
      <c r="F130" s="473"/>
      <c r="G130" s="474"/>
      <c r="H130" s="166"/>
      <c r="I130" s="670" t="s">
        <v>929</v>
      </c>
      <c r="J130" s="670"/>
      <c r="K130" s="670"/>
      <c r="L130" s="670"/>
      <c r="M130" s="671"/>
      <c r="N130" s="89"/>
      <c r="P130" s="505"/>
      <c r="Q130" s="505"/>
      <c r="R130" s="505"/>
      <c r="S130" s="505"/>
      <c r="T130" s="505"/>
    </row>
    <row r="131" spans="2:20" ht="26.1" customHeight="1">
      <c r="B131" s="70"/>
      <c r="C131" s="477"/>
      <c r="D131" s="473"/>
      <c r="E131" s="473"/>
      <c r="F131" s="473"/>
      <c r="G131" s="474"/>
      <c r="H131" s="166"/>
      <c r="I131" s="680" t="s">
        <v>930</v>
      </c>
      <c r="J131" s="680"/>
      <c r="K131" s="680"/>
      <c r="L131" s="680"/>
      <c r="M131" s="681"/>
      <c r="N131" s="89"/>
      <c r="P131" s="505"/>
      <c r="Q131" s="505"/>
      <c r="R131" s="505"/>
      <c r="S131" s="505"/>
      <c r="T131" s="505"/>
    </row>
    <row r="132" spans="2:20" ht="26.1" customHeight="1">
      <c r="B132" s="70"/>
      <c r="C132" s="477"/>
      <c r="D132" s="473"/>
      <c r="E132" s="473"/>
      <c r="F132" s="473"/>
      <c r="G132" s="474"/>
      <c r="H132" s="166"/>
      <c r="I132" s="680" t="s">
        <v>931</v>
      </c>
      <c r="J132" s="680"/>
      <c r="K132" s="680"/>
      <c r="L132" s="680"/>
      <c r="M132" s="681"/>
      <c r="N132" s="89"/>
      <c r="P132" s="505"/>
      <c r="Q132" s="505"/>
      <c r="R132" s="505"/>
      <c r="S132" s="505"/>
      <c r="T132" s="505"/>
    </row>
    <row r="133" spans="2:20" ht="26.1" customHeight="1">
      <c r="B133" s="70"/>
      <c r="C133" s="477"/>
      <c r="D133" s="473"/>
      <c r="E133" s="473"/>
      <c r="F133" s="473"/>
      <c r="G133" s="474"/>
      <c r="H133" s="166"/>
      <c r="I133" s="680" t="s">
        <v>932</v>
      </c>
      <c r="J133" s="680"/>
      <c r="K133" s="680"/>
      <c r="L133" s="680"/>
      <c r="M133" s="681"/>
      <c r="N133" s="89"/>
      <c r="P133" s="505"/>
      <c r="Q133" s="505"/>
      <c r="R133" s="505"/>
      <c r="S133" s="505"/>
      <c r="T133" s="505"/>
    </row>
    <row r="134" spans="2:20" ht="51.95" customHeight="1">
      <c r="B134" s="70"/>
      <c r="C134" s="477"/>
      <c r="D134" s="473"/>
      <c r="E134" s="473"/>
      <c r="F134" s="473"/>
      <c r="G134" s="474"/>
      <c r="H134" s="166"/>
      <c r="I134" s="670" t="s">
        <v>933</v>
      </c>
      <c r="J134" s="670"/>
      <c r="K134" s="670"/>
      <c r="L134" s="670"/>
      <c r="M134" s="671"/>
      <c r="N134" s="89"/>
      <c r="P134" s="505"/>
      <c r="Q134" s="505"/>
      <c r="R134" s="505"/>
      <c r="S134" s="505"/>
      <c r="T134" s="505"/>
    </row>
    <row r="135" spans="2:20" ht="76.5" customHeight="1">
      <c r="B135" s="70"/>
      <c r="C135" s="477"/>
      <c r="D135" s="473"/>
      <c r="E135" s="473"/>
      <c r="F135" s="473"/>
      <c r="G135" s="474"/>
      <c r="H135" s="166"/>
      <c r="I135" s="670" t="s">
        <v>1533</v>
      </c>
      <c r="J135" s="670"/>
      <c r="K135" s="670"/>
      <c r="L135" s="670"/>
      <c r="M135" s="671"/>
      <c r="N135" s="89"/>
      <c r="P135" s="505"/>
      <c r="Q135" s="505"/>
      <c r="R135" s="505"/>
      <c r="S135" s="505"/>
      <c r="T135" s="505"/>
    </row>
    <row r="136" spans="2:20" ht="39" customHeight="1">
      <c r="B136" s="70"/>
      <c r="C136" s="477"/>
      <c r="D136" s="473"/>
      <c r="E136" s="473"/>
      <c r="F136" s="473"/>
      <c r="G136" s="474"/>
      <c r="H136" s="166"/>
      <c r="I136" s="670" t="s">
        <v>1534</v>
      </c>
      <c r="J136" s="670"/>
      <c r="K136" s="670"/>
      <c r="L136" s="670"/>
      <c r="M136" s="671"/>
      <c r="N136" s="89"/>
      <c r="P136" s="505"/>
      <c r="Q136" s="505"/>
      <c r="R136" s="505"/>
      <c r="S136" s="505"/>
      <c r="T136" s="505"/>
    </row>
    <row r="137" spans="2:20" ht="26.1" customHeight="1">
      <c r="B137" s="70"/>
      <c r="C137" s="477"/>
      <c r="D137" s="473"/>
      <c r="E137" s="473"/>
      <c r="F137" s="473"/>
      <c r="G137" s="474"/>
      <c r="H137" s="166"/>
      <c r="I137" s="670" t="s">
        <v>934</v>
      </c>
      <c r="J137" s="670"/>
      <c r="K137" s="670"/>
      <c r="L137" s="670"/>
      <c r="M137" s="671"/>
      <c r="N137" s="89"/>
      <c r="P137" s="505"/>
      <c r="Q137" s="505"/>
      <c r="R137" s="505"/>
      <c r="S137" s="505"/>
      <c r="T137" s="505"/>
    </row>
    <row r="138" spans="2:20" ht="16.5">
      <c r="B138" s="70"/>
      <c r="C138" s="477"/>
      <c r="D138" s="473"/>
      <c r="E138" s="473"/>
      <c r="F138" s="473"/>
      <c r="G138" s="474"/>
      <c r="H138" s="166"/>
      <c r="I138" s="672"/>
      <c r="J138" s="672"/>
      <c r="K138" s="672"/>
      <c r="L138" s="672"/>
      <c r="M138" s="673"/>
      <c r="N138" s="89"/>
      <c r="P138" s="505"/>
      <c r="Q138" s="505"/>
      <c r="R138" s="505"/>
      <c r="S138" s="505"/>
      <c r="T138" s="505"/>
    </row>
    <row r="139" spans="2:20" ht="16.5" customHeight="1">
      <c r="B139" s="526"/>
      <c r="C139" s="39"/>
      <c r="D139" s="39"/>
      <c r="E139" s="39"/>
      <c r="F139" s="39"/>
      <c r="G139" s="526"/>
      <c r="H139" s="531" t="s">
        <v>255</v>
      </c>
      <c r="I139" s="674" t="s">
        <v>187</v>
      </c>
      <c r="J139" s="674"/>
      <c r="K139" s="674"/>
      <c r="L139" s="674"/>
      <c r="M139" s="675"/>
      <c r="N139" s="89"/>
      <c r="O139" s="505" t="b">
        <v>0</v>
      </c>
      <c r="P139" s="505" t="b">
        <v>0</v>
      </c>
      <c r="Q139" s="505" t="b">
        <v>0</v>
      </c>
      <c r="R139" s="505" t="b">
        <v>1</v>
      </c>
      <c r="S139" s="505" t="b">
        <v>1</v>
      </c>
      <c r="T139" s="505" t="b">
        <v>1</v>
      </c>
    </row>
    <row r="140" spans="2:20" ht="16.5">
      <c r="B140" s="70"/>
      <c r="C140" s="477"/>
      <c r="D140" s="473"/>
      <c r="E140" s="473"/>
      <c r="F140" s="473"/>
      <c r="G140" s="474"/>
      <c r="H140" s="166"/>
      <c r="I140" s="676" t="s">
        <v>1</v>
      </c>
      <c r="J140" s="676"/>
      <c r="K140" s="676"/>
      <c r="L140" s="676"/>
      <c r="M140" s="677"/>
      <c r="N140" s="89"/>
      <c r="P140" s="505"/>
      <c r="Q140" s="505"/>
      <c r="R140" s="505"/>
      <c r="S140" s="505"/>
      <c r="T140" s="505"/>
    </row>
    <row r="141" spans="2:20" ht="12.95" customHeight="1">
      <c r="B141" s="70"/>
      <c r="C141" s="477"/>
      <c r="D141" s="473"/>
      <c r="E141" s="473"/>
      <c r="F141" s="473"/>
      <c r="G141" s="474"/>
      <c r="H141" s="166"/>
      <c r="I141" s="678" t="s">
        <v>178</v>
      </c>
      <c r="J141" s="678"/>
      <c r="K141" s="678"/>
      <c r="L141" s="678"/>
      <c r="M141" s="679"/>
      <c r="N141" s="89"/>
      <c r="P141" s="505"/>
      <c r="Q141" s="505"/>
      <c r="R141" s="505"/>
      <c r="S141" s="505"/>
      <c r="T141" s="505"/>
    </row>
    <row r="142" spans="2:20" ht="12.95" customHeight="1">
      <c r="B142" s="70"/>
      <c r="C142" s="477"/>
      <c r="D142" s="473"/>
      <c r="E142" s="473"/>
      <c r="F142" s="473"/>
      <c r="G142" s="474"/>
      <c r="H142" s="166"/>
      <c r="I142" s="670" t="s">
        <v>205</v>
      </c>
      <c r="J142" s="670"/>
      <c r="K142" s="670"/>
      <c r="L142" s="670"/>
      <c r="M142" s="671"/>
      <c r="N142" s="89"/>
      <c r="P142" s="505"/>
      <c r="Q142" s="505"/>
      <c r="R142" s="505"/>
      <c r="S142" s="505"/>
      <c r="T142" s="505"/>
    </row>
    <row r="143" spans="2:20" ht="12.95" customHeight="1">
      <c r="B143" s="70"/>
      <c r="C143" s="477"/>
      <c r="D143" s="473"/>
      <c r="E143" s="473"/>
      <c r="F143" s="473"/>
      <c r="G143" s="474"/>
      <c r="H143" s="166"/>
      <c r="I143" s="678" t="s">
        <v>179</v>
      </c>
      <c r="J143" s="678"/>
      <c r="K143" s="678"/>
      <c r="L143" s="678"/>
      <c r="M143" s="679"/>
      <c r="N143" s="89"/>
      <c r="P143" s="505"/>
      <c r="Q143" s="505"/>
      <c r="R143" s="505"/>
      <c r="S143" s="505"/>
      <c r="T143" s="505"/>
    </row>
    <row r="144" spans="2:20" ht="26.1" customHeight="1">
      <c r="B144" s="70"/>
      <c r="C144" s="477"/>
      <c r="D144" s="473"/>
      <c r="E144" s="473"/>
      <c r="F144" s="473"/>
      <c r="G144" s="474"/>
      <c r="H144" s="166"/>
      <c r="I144" s="670" t="s">
        <v>1555</v>
      </c>
      <c r="J144" s="670"/>
      <c r="K144" s="670"/>
      <c r="L144" s="670"/>
      <c r="M144" s="671"/>
      <c r="N144" s="89"/>
      <c r="P144" s="505"/>
      <c r="Q144" s="505"/>
      <c r="R144" s="505"/>
      <c r="S144" s="505"/>
      <c r="T144" s="505"/>
    </row>
    <row r="145" spans="2:20" ht="12.95" customHeight="1">
      <c r="B145" s="70"/>
      <c r="C145" s="477"/>
      <c r="D145" s="473"/>
      <c r="E145" s="473"/>
      <c r="F145" s="473"/>
      <c r="G145" s="474"/>
      <c r="H145" s="166"/>
      <c r="I145" s="678" t="s">
        <v>180</v>
      </c>
      <c r="J145" s="678"/>
      <c r="K145" s="678"/>
      <c r="L145" s="678"/>
      <c r="M145" s="679"/>
      <c r="N145" s="89"/>
      <c r="P145" s="505"/>
      <c r="Q145" s="505"/>
      <c r="R145" s="505"/>
      <c r="S145" s="505"/>
      <c r="T145" s="505"/>
    </row>
    <row r="146" spans="2:20" ht="39" customHeight="1">
      <c r="B146" s="70"/>
      <c r="C146" s="477"/>
      <c r="D146" s="473"/>
      <c r="E146" s="473"/>
      <c r="F146" s="473"/>
      <c r="G146" s="474"/>
      <c r="H146" s="166"/>
      <c r="I146" s="670" t="s">
        <v>206</v>
      </c>
      <c r="J146" s="670"/>
      <c r="K146" s="670"/>
      <c r="L146" s="670"/>
      <c r="M146" s="671"/>
      <c r="N146" s="89"/>
      <c r="P146" s="505"/>
      <c r="Q146" s="505"/>
      <c r="R146" s="505"/>
      <c r="S146" s="505"/>
      <c r="T146" s="505"/>
    </row>
    <row r="147" spans="2:20" ht="12.95" customHeight="1">
      <c r="B147" s="70"/>
      <c r="C147" s="477"/>
      <c r="D147" s="473"/>
      <c r="E147" s="473"/>
      <c r="F147" s="473"/>
      <c r="G147" s="474"/>
      <c r="H147" s="166"/>
      <c r="I147" s="678" t="s">
        <v>181</v>
      </c>
      <c r="J147" s="678"/>
      <c r="K147" s="678"/>
      <c r="L147" s="678"/>
      <c r="M147" s="679"/>
      <c r="N147" s="89"/>
      <c r="P147" s="505"/>
      <c r="Q147" s="505"/>
      <c r="R147" s="505"/>
      <c r="S147" s="505"/>
      <c r="T147" s="505"/>
    </row>
    <row r="148" spans="2:20" ht="26.1" customHeight="1">
      <c r="B148" s="70"/>
      <c r="C148" s="477"/>
      <c r="D148" s="473"/>
      <c r="E148" s="473"/>
      <c r="F148" s="473"/>
      <c r="G148" s="474"/>
      <c r="H148" s="166"/>
      <c r="I148" s="670" t="s">
        <v>935</v>
      </c>
      <c r="J148" s="670"/>
      <c r="K148" s="670"/>
      <c r="L148" s="670"/>
      <c r="M148" s="671"/>
      <c r="N148" s="89"/>
      <c r="P148" s="505"/>
      <c r="Q148" s="505"/>
      <c r="R148" s="505"/>
      <c r="S148" s="505"/>
      <c r="T148" s="505"/>
    </row>
    <row r="149" spans="2:20" ht="26.1" customHeight="1">
      <c r="B149" s="70"/>
      <c r="C149" s="477"/>
      <c r="D149" s="473"/>
      <c r="E149" s="473"/>
      <c r="F149" s="473"/>
      <c r="G149" s="474"/>
      <c r="H149" s="166"/>
      <c r="I149" s="670" t="s">
        <v>706</v>
      </c>
      <c r="J149" s="670"/>
      <c r="K149" s="670"/>
      <c r="L149" s="670"/>
      <c r="M149" s="671"/>
      <c r="N149" s="89"/>
      <c r="P149" s="505"/>
      <c r="Q149" s="505"/>
      <c r="R149" s="505"/>
      <c r="S149" s="505"/>
      <c r="T149" s="505"/>
    </row>
    <row r="150" spans="2:20" ht="16.5">
      <c r="B150" s="70"/>
      <c r="C150" s="477"/>
      <c r="D150" s="473"/>
      <c r="E150" s="473"/>
      <c r="F150" s="473"/>
      <c r="G150" s="474"/>
      <c r="H150" s="166"/>
      <c r="I150" s="670" t="s">
        <v>936</v>
      </c>
      <c r="J150" s="670"/>
      <c r="K150" s="670"/>
      <c r="L150" s="670"/>
      <c r="M150" s="671"/>
      <c r="N150" s="89"/>
      <c r="P150" s="505"/>
      <c r="Q150" s="505"/>
      <c r="R150" s="505"/>
      <c r="S150" s="505"/>
      <c r="T150" s="505"/>
    </row>
    <row r="151" spans="2:20" ht="16.5">
      <c r="B151" s="70"/>
      <c r="C151" s="477"/>
      <c r="D151" s="473"/>
      <c r="E151" s="473"/>
      <c r="F151" s="473"/>
      <c r="G151" s="474"/>
      <c r="H151" s="166"/>
      <c r="I151" s="672"/>
      <c r="J151" s="672"/>
      <c r="K151" s="672"/>
      <c r="L151" s="672"/>
      <c r="M151" s="673"/>
      <c r="N151" s="89"/>
      <c r="P151" s="505"/>
      <c r="Q151" s="505"/>
      <c r="R151" s="505"/>
      <c r="S151" s="505"/>
      <c r="T151" s="505"/>
    </row>
    <row r="152" spans="2:20" ht="16.5" customHeight="1">
      <c r="B152" s="39"/>
      <c r="C152" s="39"/>
      <c r="D152" s="39"/>
      <c r="E152" s="39"/>
      <c r="F152" s="39"/>
      <c r="G152" s="39"/>
      <c r="H152" s="531" t="s">
        <v>256</v>
      </c>
      <c r="I152" s="674" t="s">
        <v>1405</v>
      </c>
      <c r="J152" s="674"/>
      <c r="K152" s="674"/>
      <c r="L152" s="674"/>
      <c r="M152" s="675"/>
      <c r="N152" s="89"/>
      <c r="O152" s="505" t="b">
        <v>0</v>
      </c>
      <c r="P152" s="505" t="b">
        <v>0</v>
      </c>
      <c r="Q152" s="505" t="b">
        <v>0</v>
      </c>
      <c r="R152" s="505" t="b">
        <v>1</v>
      </c>
      <c r="S152" s="505" t="b">
        <v>1</v>
      </c>
      <c r="T152" s="505" t="b">
        <v>1</v>
      </c>
    </row>
    <row r="153" spans="2:20" ht="16.5">
      <c r="B153" s="70"/>
      <c r="C153" s="477"/>
      <c r="D153" s="473"/>
      <c r="E153" s="473"/>
      <c r="F153" s="473"/>
      <c r="G153" s="474"/>
      <c r="H153" s="166"/>
      <c r="I153" s="676" t="s">
        <v>937</v>
      </c>
      <c r="J153" s="676"/>
      <c r="K153" s="676"/>
      <c r="L153" s="676"/>
      <c r="M153" s="677"/>
      <c r="N153" s="89"/>
      <c r="P153" s="505"/>
      <c r="Q153" s="505"/>
      <c r="R153" s="505"/>
      <c r="S153" s="505"/>
      <c r="T153" s="505"/>
    </row>
    <row r="154" spans="2:20" ht="16.5">
      <c r="B154" s="70"/>
      <c r="C154" s="477"/>
      <c r="D154" s="473"/>
      <c r="E154" s="473"/>
      <c r="F154" s="473"/>
      <c r="G154" s="474"/>
      <c r="H154" s="166"/>
      <c r="I154" s="682" t="s">
        <v>938</v>
      </c>
      <c r="J154" s="682"/>
      <c r="K154" s="682"/>
      <c r="L154" s="682"/>
      <c r="M154" s="683"/>
      <c r="N154" s="89"/>
      <c r="P154" s="505"/>
      <c r="Q154" s="505"/>
      <c r="R154" s="505"/>
      <c r="S154" s="505"/>
      <c r="T154" s="505"/>
    </row>
    <row r="155" spans="2:20" ht="12.95" customHeight="1">
      <c r="B155" s="70"/>
      <c r="C155" s="477"/>
      <c r="D155" s="473"/>
      <c r="E155" s="473"/>
      <c r="F155" s="473"/>
      <c r="G155" s="474"/>
      <c r="H155" s="166"/>
      <c r="I155" s="678" t="s">
        <v>178</v>
      </c>
      <c r="J155" s="678"/>
      <c r="K155" s="678"/>
      <c r="L155" s="678"/>
      <c r="M155" s="679"/>
      <c r="N155" s="89"/>
      <c r="P155" s="505"/>
      <c r="Q155" s="505"/>
      <c r="R155" s="505"/>
      <c r="S155" s="505"/>
      <c r="T155" s="505"/>
    </row>
    <row r="156" spans="2:20" ht="39" customHeight="1">
      <c r="B156" s="70"/>
      <c r="C156" s="477"/>
      <c r="D156" s="473"/>
      <c r="E156" s="473"/>
      <c r="F156" s="473"/>
      <c r="G156" s="474"/>
      <c r="H156" s="166"/>
      <c r="I156" s="670" t="s">
        <v>939</v>
      </c>
      <c r="J156" s="670"/>
      <c r="K156" s="670"/>
      <c r="L156" s="670"/>
      <c r="M156" s="671"/>
      <c r="N156" s="89"/>
      <c r="P156" s="505"/>
      <c r="Q156" s="505"/>
      <c r="R156" s="505"/>
      <c r="S156" s="505"/>
      <c r="T156" s="505"/>
    </row>
    <row r="157" spans="2:20" ht="12.95" customHeight="1">
      <c r="B157" s="70"/>
      <c r="C157" s="477"/>
      <c r="D157" s="473"/>
      <c r="E157" s="473"/>
      <c r="F157" s="473"/>
      <c r="G157" s="474"/>
      <c r="H157" s="166"/>
      <c r="I157" s="678" t="s">
        <v>179</v>
      </c>
      <c r="J157" s="678"/>
      <c r="K157" s="678"/>
      <c r="L157" s="678"/>
      <c r="M157" s="679"/>
      <c r="N157" s="89"/>
      <c r="P157" s="505"/>
      <c r="Q157" s="505"/>
      <c r="R157" s="505"/>
      <c r="S157" s="505"/>
      <c r="T157" s="505"/>
    </row>
    <row r="158" spans="2:20" ht="26.1" customHeight="1">
      <c r="B158" s="70"/>
      <c r="C158" s="477"/>
      <c r="D158" s="473"/>
      <c r="E158" s="473"/>
      <c r="F158" s="473"/>
      <c r="G158" s="474"/>
      <c r="H158" s="166"/>
      <c r="I158" s="670" t="s">
        <v>1623</v>
      </c>
      <c r="J158" s="670"/>
      <c r="K158" s="670"/>
      <c r="L158" s="670"/>
      <c r="M158" s="671"/>
      <c r="N158" s="89"/>
      <c r="P158" s="505"/>
      <c r="Q158" s="505"/>
      <c r="R158" s="505"/>
      <c r="S158" s="505"/>
      <c r="T158" s="505"/>
    </row>
    <row r="159" spans="2:20" ht="26.1" customHeight="1">
      <c r="B159" s="70"/>
      <c r="C159" s="477"/>
      <c r="D159" s="473"/>
      <c r="E159" s="473"/>
      <c r="F159" s="473"/>
      <c r="G159" s="474"/>
      <c r="H159" s="166"/>
      <c r="I159" s="670" t="s">
        <v>225</v>
      </c>
      <c r="J159" s="670"/>
      <c r="K159" s="670"/>
      <c r="L159" s="670"/>
      <c r="M159" s="671"/>
      <c r="N159" s="89"/>
      <c r="P159" s="505"/>
      <c r="Q159" s="505"/>
      <c r="R159" s="505"/>
      <c r="S159" s="505"/>
      <c r="T159" s="505"/>
    </row>
    <row r="160" spans="2:20" ht="12.95" customHeight="1">
      <c r="B160" s="70"/>
      <c r="C160" s="477"/>
      <c r="D160" s="473"/>
      <c r="E160" s="473"/>
      <c r="F160" s="473"/>
      <c r="G160" s="474"/>
      <c r="H160" s="166"/>
      <c r="I160" s="670" t="s">
        <v>226</v>
      </c>
      <c r="J160" s="670"/>
      <c r="K160" s="670"/>
      <c r="L160" s="670"/>
      <c r="M160" s="671"/>
      <c r="N160" s="89"/>
      <c r="P160" s="505"/>
      <c r="Q160" s="505"/>
      <c r="R160" s="505"/>
      <c r="S160" s="505"/>
      <c r="T160" s="505"/>
    </row>
    <row r="161" spans="2:20" ht="12.95" customHeight="1">
      <c r="B161" s="70"/>
      <c r="C161" s="477"/>
      <c r="D161" s="473"/>
      <c r="E161" s="473"/>
      <c r="F161" s="473"/>
      <c r="G161" s="474"/>
      <c r="H161" s="166"/>
      <c r="I161" s="678" t="s">
        <v>180</v>
      </c>
      <c r="J161" s="678"/>
      <c r="K161" s="678"/>
      <c r="L161" s="678"/>
      <c r="M161" s="679"/>
      <c r="N161" s="89"/>
      <c r="P161" s="505"/>
      <c r="Q161" s="505"/>
      <c r="R161" s="505"/>
      <c r="S161" s="505"/>
      <c r="T161" s="505"/>
    </row>
    <row r="162" spans="2:20" ht="26.1" customHeight="1">
      <c r="B162" s="70"/>
      <c r="C162" s="477"/>
      <c r="D162" s="473"/>
      <c r="E162" s="473"/>
      <c r="F162" s="473"/>
      <c r="G162" s="474"/>
      <c r="H162" s="166"/>
      <c r="I162" s="670" t="s">
        <v>1556</v>
      </c>
      <c r="J162" s="670"/>
      <c r="K162" s="670"/>
      <c r="L162" s="670"/>
      <c r="M162" s="671"/>
      <c r="N162" s="89"/>
      <c r="P162" s="505"/>
      <c r="Q162" s="505"/>
      <c r="R162" s="505"/>
      <c r="S162" s="505"/>
      <c r="T162" s="505"/>
    </row>
    <row r="163" spans="2:20" ht="26.1" customHeight="1">
      <c r="B163" s="70"/>
      <c r="C163" s="477"/>
      <c r="D163" s="473"/>
      <c r="E163" s="473"/>
      <c r="F163" s="473"/>
      <c r="G163" s="474"/>
      <c r="H163" s="166"/>
      <c r="I163" s="670" t="s">
        <v>221</v>
      </c>
      <c r="J163" s="670"/>
      <c r="K163" s="670"/>
      <c r="L163" s="670"/>
      <c r="M163" s="671"/>
      <c r="N163" s="89"/>
      <c r="P163" s="505"/>
      <c r="Q163" s="505"/>
      <c r="R163" s="505"/>
      <c r="S163" s="505"/>
      <c r="T163" s="505"/>
    </row>
    <row r="164" spans="2:20" ht="12.95" customHeight="1">
      <c r="B164" s="70"/>
      <c r="C164" s="477"/>
      <c r="D164" s="473"/>
      <c r="E164" s="473"/>
      <c r="F164" s="473"/>
      <c r="G164" s="474"/>
      <c r="H164" s="166"/>
      <c r="I164" s="670" t="s">
        <v>222</v>
      </c>
      <c r="J164" s="670"/>
      <c r="K164" s="670"/>
      <c r="L164" s="670"/>
      <c r="M164" s="671"/>
      <c r="N164" s="89"/>
      <c r="P164" s="505"/>
      <c r="Q164" s="505"/>
      <c r="R164" s="505"/>
      <c r="S164" s="505"/>
      <c r="T164" s="505"/>
    </row>
    <row r="165" spans="2:20" ht="12.95" customHeight="1">
      <c r="B165" s="70"/>
      <c r="C165" s="477"/>
      <c r="D165" s="473"/>
      <c r="E165" s="473"/>
      <c r="F165" s="473"/>
      <c r="G165" s="474"/>
      <c r="H165" s="166"/>
      <c r="I165" s="670" t="s">
        <v>223</v>
      </c>
      <c r="J165" s="670"/>
      <c r="K165" s="670"/>
      <c r="L165" s="670"/>
      <c r="M165" s="671"/>
      <c r="N165" s="89"/>
      <c r="P165" s="505"/>
      <c r="Q165" s="505"/>
      <c r="R165" s="505"/>
      <c r="S165" s="505"/>
      <c r="T165" s="505"/>
    </row>
    <row r="166" spans="2:20" ht="26.1" customHeight="1">
      <c r="B166" s="70"/>
      <c r="C166" s="477"/>
      <c r="D166" s="473"/>
      <c r="E166" s="473"/>
      <c r="F166" s="473"/>
      <c r="G166" s="474"/>
      <c r="H166" s="166"/>
      <c r="I166" s="670" t="s">
        <v>224</v>
      </c>
      <c r="J166" s="670"/>
      <c r="K166" s="670"/>
      <c r="L166" s="670"/>
      <c r="M166" s="671"/>
      <c r="N166" s="89"/>
      <c r="P166" s="505"/>
      <c r="Q166" s="505"/>
      <c r="R166" s="505"/>
      <c r="S166" s="505"/>
      <c r="T166" s="505"/>
    </row>
    <row r="167" spans="2:20" ht="12.95" customHeight="1">
      <c r="B167" s="70"/>
      <c r="C167" s="477"/>
      <c r="D167" s="473"/>
      <c r="E167" s="473"/>
      <c r="F167" s="473"/>
      <c r="G167" s="474"/>
      <c r="H167" s="166"/>
      <c r="I167" s="678" t="s">
        <v>181</v>
      </c>
      <c r="J167" s="678"/>
      <c r="K167" s="678"/>
      <c r="L167" s="678"/>
      <c r="M167" s="679"/>
      <c r="N167" s="89"/>
      <c r="P167" s="505"/>
      <c r="Q167" s="505"/>
      <c r="R167" s="505"/>
      <c r="S167" s="505"/>
      <c r="T167" s="505"/>
    </row>
    <row r="168" spans="2:20" ht="26.1" customHeight="1">
      <c r="B168" s="70"/>
      <c r="C168" s="477"/>
      <c r="D168" s="473"/>
      <c r="E168" s="473"/>
      <c r="F168" s="473"/>
      <c r="G168" s="474"/>
      <c r="H168" s="166"/>
      <c r="I168" s="670" t="s">
        <v>707</v>
      </c>
      <c r="J168" s="670"/>
      <c r="K168" s="670"/>
      <c r="L168" s="670"/>
      <c r="M168" s="671"/>
      <c r="N168" s="89"/>
      <c r="P168" s="505"/>
      <c r="Q168" s="505"/>
      <c r="R168" s="505"/>
      <c r="S168" s="505"/>
      <c r="T168" s="505"/>
    </row>
    <row r="169" spans="2:20" ht="53.1" customHeight="1">
      <c r="B169" s="70"/>
      <c r="C169" s="477"/>
      <c r="D169" s="473"/>
      <c r="E169" s="473"/>
      <c r="F169" s="473"/>
      <c r="G169" s="474"/>
      <c r="H169" s="166"/>
      <c r="I169" s="680" t="s">
        <v>940</v>
      </c>
      <c r="J169" s="680"/>
      <c r="K169" s="680"/>
      <c r="L169" s="680"/>
      <c r="M169" s="681"/>
      <c r="N169" s="89"/>
      <c r="P169" s="505"/>
      <c r="Q169" s="505"/>
      <c r="R169" s="505"/>
      <c r="S169" s="505"/>
      <c r="T169" s="505"/>
    </row>
    <row r="170" spans="2:20" ht="27" customHeight="1">
      <c r="B170" s="70"/>
      <c r="C170" s="477"/>
      <c r="D170" s="473"/>
      <c r="E170" s="473"/>
      <c r="F170" s="473"/>
      <c r="G170" s="474"/>
      <c r="H170" s="166"/>
      <c r="I170" s="680" t="s">
        <v>941</v>
      </c>
      <c r="J170" s="680"/>
      <c r="K170" s="680"/>
      <c r="L170" s="680"/>
      <c r="M170" s="681"/>
      <c r="N170" s="89"/>
      <c r="P170" s="505"/>
      <c r="Q170" s="505"/>
      <c r="R170" s="505"/>
      <c r="S170" s="505"/>
      <c r="T170" s="505"/>
    </row>
    <row r="171" spans="2:20" ht="39" customHeight="1">
      <c r="B171" s="70"/>
      <c r="C171" s="477"/>
      <c r="D171" s="473"/>
      <c r="E171" s="473"/>
      <c r="F171" s="473"/>
      <c r="G171" s="474"/>
      <c r="H171" s="166"/>
      <c r="I171" s="670" t="s">
        <v>942</v>
      </c>
      <c r="J171" s="670"/>
      <c r="K171" s="670"/>
      <c r="L171" s="670"/>
      <c r="M171" s="671"/>
      <c r="N171" s="89"/>
      <c r="P171" s="505"/>
      <c r="Q171" s="505"/>
      <c r="R171" s="505"/>
      <c r="S171" s="505"/>
      <c r="T171" s="505"/>
    </row>
    <row r="172" spans="2:20" ht="26.1" customHeight="1">
      <c r="B172" s="70"/>
      <c r="C172" s="477"/>
      <c r="D172" s="473"/>
      <c r="E172" s="473"/>
      <c r="F172" s="473"/>
      <c r="G172" s="474"/>
      <c r="H172" s="166"/>
      <c r="I172" s="670" t="s">
        <v>943</v>
      </c>
      <c r="J172" s="670"/>
      <c r="K172" s="670"/>
      <c r="L172" s="670"/>
      <c r="M172" s="671"/>
      <c r="N172" s="89"/>
      <c r="P172" s="505"/>
      <c r="Q172" s="505"/>
      <c r="R172" s="505"/>
      <c r="S172" s="505"/>
      <c r="T172" s="505"/>
    </row>
    <row r="173" spans="2:20" ht="26.1" customHeight="1">
      <c r="B173" s="70"/>
      <c r="C173" s="477"/>
      <c r="D173" s="473"/>
      <c r="E173" s="473"/>
      <c r="F173" s="473"/>
      <c r="G173" s="474"/>
      <c r="H173" s="166"/>
      <c r="I173" s="670" t="s">
        <v>944</v>
      </c>
      <c r="J173" s="670"/>
      <c r="K173" s="670"/>
      <c r="L173" s="670"/>
      <c r="M173" s="671"/>
      <c r="N173" s="89"/>
      <c r="P173" s="505"/>
      <c r="Q173" s="505"/>
      <c r="R173" s="505"/>
      <c r="S173" s="505"/>
      <c r="T173" s="505"/>
    </row>
    <row r="174" spans="2:20" ht="39" customHeight="1">
      <c r="B174" s="70"/>
      <c r="C174" s="477"/>
      <c r="D174" s="473"/>
      <c r="E174" s="473"/>
      <c r="F174" s="473"/>
      <c r="G174" s="474"/>
      <c r="H174" s="166"/>
      <c r="I174" s="680" t="s">
        <v>945</v>
      </c>
      <c r="J174" s="680"/>
      <c r="K174" s="680"/>
      <c r="L174" s="680"/>
      <c r="M174" s="681"/>
      <c r="N174" s="89"/>
      <c r="P174" s="505"/>
      <c r="Q174" s="505"/>
      <c r="R174" s="505"/>
      <c r="S174" s="505"/>
      <c r="T174" s="505"/>
    </row>
    <row r="175" spans="2:20" ht="39" customHeight="1">
      <c r="B175" s="70"/>
      <c r="C175" s="477"/>
      <c r="D175" s="473"/>
      <c r="E175" s="473"/>
      <c r="F175" s="473"/>
      <c r="G175" s="474"/>
      <c r="H175" s="166"/>
      <c r="I175" s="680" t="s">
        <v>946</v>
      </c>
      <c r="J175" s="680"/>
      <c r="K175" s="680"/>
      <c r="L175" s="680"/>
      <c r="M175" s="681"/>
      <c r="N175" s="89"/>
      <c r="P175" s="505"/>
      <c r="Q175" s="505"/>
      <c r="R175" s="505"/>
      <c r="S175" s="505"/>
      <c r="T175" s="505"/>
    </row>
    <row r="176" spans="2:20" ht="51.95" customHeight="1">
      <c r="B176" s="70"/>
      <c r="C176" s="477"/>
      <c r="D176" s="473"/>
      <c r="E176" s="473"/>
      <c r="F176" s="473"/>
      <c r="G176" s="474"/>
      <c r="H176" s="166"/>
      <c r="I176" s="680" t="s">
        <v>947</v>
      </c>
      <c r="J176" s="680"/>
      <c r="K176" s="680"/>
      <c r="L176" s="680"/>
      <c r="M176" s="681"/>
      <c r="N176" s="89"/>
      <c r="P176" s="505"/>
      <c r="Q176" s="505"/>
      <c r="R176" s="505"/>
      <c r="S176" s="505"/>
      <c r="T176" s="505"/>
    </row>
    <row r="177" spans="2:20" ht="39" customHeight="1">
      <c r="B177" s="70"/>
      <c r="C177" s="477"/>
      <c r="D177" s="473"/>
      <c r="E177" s="473"/>
      <c r="F177" s="473"/>
      <c r="G177" s="474"/>
      <c r="H177" s="166"/>
      <c r="I177" s="686" t="s">
        <v>948</v>
      </c>
      <c r="J177" s="686"/>
      <c r="K177" s="686"/>
      <c r="L177" s="686"/>
      <c r="M177" s="687"/>
      <c r="N177" s="89"/>
      <c r="P177" s="505"/>
      <c r="Q177" s="505"/>
      <c r="R177" s="505"/>
      <c r="S177" s="505"/>
      <c r="T177" s="505"/>
    </row>
    <row r="178" spans="2:20" ht="39" customHeight="1">
      <c r="B178" s="70"/>
      <c r="C178" s="477"/>
      <c r="D178" s="473"/>
      <c r="E178" s="473"/>
      <c r="F178" s="473"/>
      <c r="G178" s="474"/>
      <c r="H178" s="166"/>
      <c r="I178" s="670" t="s">
        <v>949</v>
      </c>
      <c r="J178" s="670"/>
      <c r="K178" s="670"/>
      <c r="L178" s="670"/>
      <c r="M178" s="671"/>
      <c r="N178" s="89"/>
      <c r="P178" s="505"/>
      <c r="Q178" s="505"/>
      <c r="R178" s="505"/>
      <c r="S178" s="505"/>
      <c r="T178" s="505"/>
    </row>
    <row r="179" spans="2:20" ht="16.5">
      <c r="B179" s="70"/>
      <c r="C179" s="477"/>
      <c r="D179" s="473"/>
      <c r="E179" s="473"/>
      <c r="F179" s="473"/>
      <c r="G179" s="474"/>
      <c r="H179" s="166"/>
      <c r="I179" s="672"/>
      <c r="J179" s="672"/>
      <c r="K179" s="672"/>
      <c r="L179" s="672"/>
      <c r="M179" s="673"/>
      <c r="N179" s="89"/>
      <c r="P179" s="505"/>
      <c r="Q179" s="505"/>
      <c r="R179" s="505"/>
      <c r="S179" s="505"/>
      <c r="T179" s="505"/>
    </row>
    <row r="180" spans="2:20" ht="16.5" customHeight="1">
      <c r="B180" s="39"/>
      <c r="C180" s="39"/>
      <c r="D180" s="39"/>
      <c r="E180" s="39"/>
      <c r="F180" s="39"/>
      <c r="G180" s="39"/>
      <c r="H180" s="531" t="s">
        <v>257</v>
      </c>
      <c r="I180" s="674" t="s">
        <v>1549</v>
      </c>
      <c r="J180" s="674"/>
      <c r="K180" s="674"/>
      <c r="L180" s="674"/>
      <c r="M180" s="675"/>
      <c r="N180" s="89"/>
      <c r="O180" s="505" t="b">
        <v>0</v>
      </c>
      <c r="P180" s="505" t="b">
        <v>0</v>
      </c>
      <c r="Q180" s="505" t="b">
        <v>0</v>
      </c>
      <c r="R180" s="505" t="b">
        <v>1</v>
      </c>
      <c r="S180" s="505" t="b">
        <v>1</v>
      </c>
      <c r="T180" s="505" t="b">
        <v>1</v>
      </c>
    </row>
    <row r="181" spans="2:20" ht="16.5">
      <c r="B181" s="70"/>
      <c r="C181" s="477"/>
      <c r="D181" s="473"/>
      <c r="E181" s="473"/>
      <c r="F181" s="473"/>
      <c r="G181" s="474"/>
      <c r="H181" s="166"/>
      <c r="I181" s="676" t="s">
        <v>186</v>
      </c>
      <c r="J181" s="676"/>
      <c r="K181" s="676"/>
      <c r="L181" s="676"/>
      <c r="M181" s="677"/>
      <c r="N181" s="89"/>
      <c r="P181" s="505"/>
      <c r="Q181" s="505"/>
      <c r="R181" s="505"/>
      <c r="S181" s="505"/>
      <c r="T181" s="505"/>
    </row>
    <row r="182" spans="2:20" ht="12.95" customHeight="1">
      <c r="B182" s="70"/>
      <c r="C182" s="477"/>
      <c r="D182" s="473"/>
      <c r="E182" s="473"/>
      <c r="F182" s="473"/>
      <c r="G182" s="474"/>
      <c r="H182" s="166"/>
      <c r="I182" s="678" t="s">
        <v>178</v>
      </c>
      <c r="J182" s="678"/>
      <c r="K182" s="678"/>
      <c r="L182" s="678"/>
      <c r="M182" s="679"/>
      <c r="N182" s="89"/>
      <c r="P182" s="505"/>
      <c r="Q182" s="505"/>
      <c r="R182" s="505"/>
      <c r="S182" s="505"/>
      <c r="T182" s="505"/>
    </row>
    <row r="183" spans="2:20" ht="51.95" customHeight="1">
      <c r="B183" s="70"/>
      <c r="C183" s="477"/>
      <c r="D183" s="473"/>
      <c r="E183" s="473"/>
      <c r="F183" s="473"/>
      <c r="G183" s="474"/>
      <c r="H183" s="166"/>
      <c r="I183" s="670" t="s">
        <v>950</v>
      </c>
      <c r="J183" s="670"/>
      <c r="K183" s="670"/>
      <c r="L183" s="670"/>
      <c r="M183" s="671"/>
      <c r="N183" s="89"/>
      <c r="P183" s="505"/>
      <c r="Q183" s="505"/>
      <c r="R183" s="505"/>
      <c r="S183" s="505"/>
      <c r="T183" s="505"/>
    </row>
    <row r="184" spans="2:20" ht="12.95" customHeight="1">
      <c r="B184" s="70"/>
      <c r="C184" s="477"/>
      <c r="D184" s="473"/>
      <c r="E184" s="473"/>
      <c r="F184" s="473"/>
      <c r="G184" s="474"/>
      <c r="H184" s="166"/>
      <c r="I184" s="678" t="s">
        <v>179</v>
      </c>
      <c r="J184" s="678"/>
      <c r="K184" s="678"/>
      <c r="L184" s="678"/>
      <c r="M184" s="679"/>
      <c r="N184" s="89"/>
      <c r="P184" s="505"/>
      <c r="Q184" s="505"/>
      <c r="R184" s="505"/>
      <c r="S184" s="505"/>
      <c r="T184" s="505"/>
    </row>
    <row r="185" spans="2:20" ht="26.1" customHeight="1">
      <c r="B185" s="70"/>
      <c r="C185" s="477"/>
      <c r="D185" s="473"/>
      <c r="E185" s="473"/>
      <c r="F185" s="473"/>
      <c r="G185" s="474"/>
      <c r="H185" s="166"/>
      <c r="I185" s="670" t="s">
        <v>951</v>
      </c>
      <c r="J185" s="670"/>
      <c r="K185" s="670"/>
      <c r="L185" s="670"/>
      <c r="M185" s="671"/>
      <c r="N185" s="89"/>
      <c r="P185" s="505"/>
      <c r="Q185" s="505"/>
      <c r="R185" s="505"/>
      <c r="S185" s="505"/>
      <c r="T185" s="505"/>
    </row>
    <row r="186" spans="2:20" ht="39" customHeight="1">
      <c r="B186" s="70"/>
      <c r="C186" s="477"/>
      <c r="D186" s="473"/>
      <c r="E186" s="473"/>
      <c r="F186" s="473"/>
      <c r="G186" s="474"/>
      <c r="H186" s="166"/>
      <c r="I186" s="670" t="s">
        <v>952</v>
      </c>
      <c r="J186" s="670"/>
      <c r="K186" s="670"/>
      <c r="L186" s="670"/>
      <c r="M186" s="671"/>
      <c r="N186" s="89"/>
      <c r="P186" s="505"/>
      <c r="Q186" s="505"/>
      <c r="R186" s="505"/>
      <c r="S186" s="505"/>
      <c r="T186" s="505"/>
    </row>
    <row r="187" spans="2:20" ht="12.95" customHeight="1">
      <c r="B187" s="70"/>
      <c r="C187" s="477"/>
      <c r="D187" s="473"/>
      <c r="E187" s="473"/>
      <c r="F187" s="473"/>
      <c r="G187" s="474"/>
      <c r="H187" s="166"/>
      <c r="I187" s="678" t="s">
        <v>180</v>
      </c>
      <c r="J187" s="678"/>
      <c r="K187" s="678"/>
      <c r="L187" s="678"/>
      <c r="M187" s="679"/>
      <c r="N187" s="89"/>
      <c r="P187" s="505"/>
      <c r="Q187" s="505"/>
      <c r="R187" s="505"/>
      <c r="S187" s="505"/>
      <c r="T187" s="505"/>
    </row>
    <row r="188" spans="2:20" ht="39" customHeight="1">
      <c r="B188" s="70"/>
      <c r="C188" s="477"/>
      <c r="D188" s="473"/>
      <c r="E188" s="473"/>
      <c r="F188" s="473"/>
      <c r="G188" s="474"/>
      <c r="H188" s="166"/>
      <c r="I188" s="670" t="s">
        <v>953</v>
      </c>
      <c r="J188" s="670"/>
      <c r="K188" s="670"/>
      <c r="L188" s="670"/>
      <c r="M188" s="671"/>
      <c r="N188" s="89"/>
      <c r="P188" s="505"/>
      <c r="Q188" s="505"/>
      <c r="R188" s="505"/>
      <c r="S188" s="505"/>
      <c r="T188" s="505"/>
    </row>
    <row r="189" spans="2:20" ht="12.95" customHeight="1">
      <c r="B189" s="70"/>
      <c r="C189" s="477"/>
      <c r="D189" s="473"/>
      <c r="E189" s="473"/>
      <c r="F189" s="473"/>
      <c r="G189" s="474"/>
      <c r="H189" s="166"/>
      <c r="I189" s="678" t="s">
        <v>207</v>
      </c>
      <c r="J189" s="678"/>
      <c r="K189" s="678"/>
      <c r="L189" s="678"/>
      <c r="M189" s="679"/>
      <c r="N189" s="89"/>
      <c r="P189" s="505"/>
      <c r="Q189" s="505"/>
      <c r="R189" s="505"/>
      <c r="S189" s="505"/>
      <c r="T189" s="505"/>
    </row>
    <row r="190" spans="2:20" ht="26.1" customHeight="1">
      <c r="B190" s="70"/>
      <c r="C190" s="477"/>
      <c r="D190" s="473"/>
      <c r="E190" s="473"/>
      <c r="F190" s="473"/>
      <c r="G190" s="474"/>
      <c r="H190" s="166"/>
      <c r="I190" s="670" t="s">
        <v>708</v>
      </c>
      <c r="J190" s="670"/>
      <c r="K190" s="670"/>
      <c r="L190" s="670"/>
      <c r="M190" s="671"/>
      <c r="N190" s="89"/>
      <c r="P190" s="505"/>
      <c r="Q190" s="505"/>
      <c r="R190" s="505"/>
      <c r="S190" s="505"/>
      <c r="T190" s="505"/>
    </row>
    <row r="191" spans="2:20" ht="39" customHeight="1">
      <c r="B191" s="70"/>
      <c r="C191" s="477"/>
      <c r="D191" s="473"/>
      <c r="E191" s="473"/>
      <c r="F191" s="473"/>
      <c r="G191" s="474"/>
      <c r="H191" s="166"/>
      <c r="I191" s="670" t="s">
        <v>1557</v>
      </c>
      <c r="J191" s="670"/>
      <c r="K191" s="670"/>
      <c r="L191" s="670"/>
      <c r="M191" s="671"/>
      <c r="N191" s="89"/>
      <c r="P191" s="505"/>
      <c r="Q191" s="505"/>
      <c r="R191" s="505"/>
      <c r="S191" s="505"/>
      <c r="T191" s="505"/>
    </row>
    <row r="192" spans="2:20" ht="26.1" customHeight="1">
      <c r="B192" s="70"/>
      <c r="C192" s="477"/>
      <c r="D192" s="473"/>
      <c r="E192" s="473"/>
      <c r="F192" s="473"/>
      <c r="G192" s="474"/>
      <c r="H192" s="166"/>
      <c r="I192" s="670" t="s">
        <v>709</v>
      </c>
      <c r="J192" s="670"/>
      <c r="K192" s="670"/>
      <c r="L192" s="670"/>
      <c r="M192" s="671"/>
      <c r="N192" s="89"/>
      <c r="P192" s="505"/>
      <c r="Q192" s="505"/>
      <c r="R192" s="505"/>
      <c r="S192" s="505"/>
      <c r="T192" s="505"/>
    </row>
    <row r="193" spans="2:20" ht="51.95" customHeight="1">
      <c r="B193" s="70"/>
      <c r="C193" s="477"/>
      <c r="D193" s="473"/>
      <c r="E193" s="473"/>
      <c r="F193" s="473"/>
      <c r="G193" s="474"/>
      <c r="H193" s="166"/>
      <c r="I193" s="670" t="s">
        <v>710</v>
      </c>
      <c r="J193" s="670"/>
      <c r="K193" s="670"/>
      <c r="L193" s="670"/>
      <c r="M193" s="671"/>
      <c r="N193" s="89"/>
      <c r="P193" s="505"/>
      <c r="Q193" s="505"/>
      <c r="R193" s="505"/>
      <c r="S193" s="505"/>
      <c r="T193" s="505"/>
    </row>
    <row r="194" spans="2:20" ht="26.1" customHeight="1">
      <c r="B194" s="70"/>
      <c r="C194" s="477"/>
      <c r="D194" s="473"/>
      <c r="E194" s="473"/>
      <c r="F194" s="473"/>
      <c r="G194" s="474"/>
      <c r="H194" s="166"/>
      <c r="I194" s="670" t="s">
        <v>711</v>
      </c>
      <c r="J194" s="670"/>
      <c r="K194" s="670"/>
      <c r="L194" s="670"/>
      <c r="M194" s="671"/>
      <c r="N194" s="89"/>
      <c r="P194" s="505"/>
      <c r="Q194" s="505"/>
      <c r="R194" s="505"/>
      <c r="S194" s="505"/>
      <c r="T194" s="505"/>
    </row>
    <row r="195" spans="2:20" ht="12.95" customHeight="1">
      <c r="B195" s="70"/>
      <c r="C195" s="477"/>
      <c r="D195" s="473"/>
      <c r="E195" s="473"/>
      <c r="F195" s="473"/>
      <c r="G195" s="474"/>
      <c r="H195" s="166"/>
      <c r="I195" s="678" t="s">
        <v>181</v>
      </c>
      <c r="J195" s="678"/>
      <c r="K195" s="678"/>
      <c r="L195" s="678"/>
      <c r="M195" s="679"/>
      <c r="N195" s="89"/>
      <c r="P195" s="505"/>
      <c r="Q195" s="505"/>
      <c r="R195" s="505"/>
      <c r="S195" s="505"/>
      <c r="T195" s="505"/>
    </row>
    <row r="196" spans="2:20" ht="12.95" customHeight="1">
      <c r="B196" s="70"/>
      <c r="C196" s="477"/>
      <c r="D196" s="473"/>
      <c r="E196" s="473"/>
      <c r="F196" s="473"/>
      <c r="G196" s="474"/>
      <c r="H196" s="166"/>
      <c r="I196" s="670" t="s">
        <v>699</v>
      </c>
      <c r="J196" s="670"/>
      <c r="K196" s="670"/>
      <c r="L196" s="670"/>
      <c r="M196" s="671"/>
      <c r="N196" s="89"/>
      <c r="P196" s="505"/>
      <c r="Q196" s="505"/>
      <c r="R196" s="505"/>
      <c r="S196" s="505"/>
      <c r="T196" s="505"/>
    </row>
    <row r="197" spans="2:20" ht="39" customHeight="1">
      <c r="B197" s="70"/>
      <c r="C197" s="477"/>
      <c r="D197" s="473"/>
      <c r="E197" s="473"/>
      <c r="F197" s="473"/>
      <c r="G197" s="474"/>
      <c r="H197" s="166"/>
      <c r="I197" s="670" t="s">
        <v>1550</v>
      </c>
      <c r="J197" s="670"/>
      <c r="K197" s="670"/>
      <c r="L197" s="670"/>
      <c r="M197" s="671"/>
      <c r="N197" s="89"/>
      <c r="P197" s="505"/>
      <c r="Q197" s="505"/>
      <c r="R197" s="505"/>
      <c r="S197" s="505"/>
      <c r="T197" s="505"/>
    </row>
    <row r="198" spans="2:20" ht="26.1" customHeight="1">
      <c r="B198" s="70"/>
      <c r="C198" s="477"/>
      <c r="D198" s="473"/>
      <c r="E198" s="473"/>
      <c r="F198" s="473"/>
      <c r="G198" s="474"/>
      <c r="H198" s="166"/>
      <c r="I198" s="670" t="s">
        <v>954</v>
      </c>
      <c r="J198" s="670"/>
      <c r="K198" s="670"/>
      <c r="L198" s="670"/>
      <c r="M198" s="671"/>
      <c r="N198" s="89"/>
      <c r="P198" s="505"/>
      <c r="Q198" s="505"/>
      <c r="R198" s="505"/>
      <c r="S198" s="505"/>
      <c r="T198" s="505"/>
    </row>
    <row r="199" spans="2:20" ht="26.1" customHeight="1">
      <c r="B199" s="70"/>
      <c r="C199" s="477"/>
      <c r="D199" s="473"/>
      <c r="E199" s="473"/>
      <c r="F199" s="473"/>
      <c r="G199" s="474"/>
      <c r="H199" s="166"/>
      <c r="I199" s="680" t="s">
        <v>957</v>
      </c>
      <c r="J199" s="680"/>
      <c r="K199" s="680"/>
      <c r="L199" s="680"/>
      <c r="M199" s="681"/>
      <c r="N199" s="89"/>
      <c r="P199" s="505"/>
      <c r="Q199" s="505"/>
      <c r="R199" s="505"/>
      <c r="S199" s="505"/>
      <c r="T199" s="505"/>
    </row>
    <row r="200" spans="2:20" ht="51.95" customHeight="1">
      <c r="B200" s="70"/>
      <c r="C200" s="477"/>
      <c r="D200" s="473"/>
      <c r="E200" s="473"/>
      <c r="F200" s="473"/>
      <c r="G200" s="474"/>
      <c r="H200" s="166"/>
      <c r="I200" s="680" t="s">
        <v>958</v>
      </c>
      <c r="J200" s="680"/>
      <c r="K200" s="680"/>
      <c r="L200" s="680"/>
      <c r="M200" s="681"/>
      <c r="N200" s="89"/>
      <c r="P200" s="505"/>
      <c r="Q200" s="505"/>
      <c r="R200" s="505"/>
      <c r="S200" s="505"/>
      <c r="T200" s="505"/>
    </row>
    <row r="201" spans="2:20" ht="51.95" customHeight="1">
      <c r="B201" s="70"/>
      <c r="C201" s="477"/>
      <c r="D201" s="473"/>
      <c r="E201" s="473"/>
      <c r="F201" s="473"/>
      <c r="G201" s="474"/>
      <c r="H201" s="166"/>
      <c r="I201" s="680" t="s">
        <v>955</v>
      </c>
      <c r="J201" s="680"/>
      <c r="K201" s="680"/>
      <c r="L201" s="680"/>
      <c r="M201" s="681"/>
      <c r="N201" s="89"/>
      <c r="P201" s="505"/>
      <c r="Q201" s="505"/>
      <c r="R201" s="505"/>
      <c r="S201" s="505"/>
      <c r="T201" s="505"/>
    </row>
    <row r="202" spans="2:20" ht="51.95" customHeight="1">
      <c r="B202" s="70"/>
      <c r="C202" s="477"/>
      <c r="D202" s="473"/>
      <c r="E202" s="473"/>
      <c r="F202" s="473"/>
      <c r="G202" s="474"/>
      <c r="H202" s="166"/>
      <c r="I202" s="670" t="s">
        <v>956</v>
      </c>
      <c r="J202" s="670"/>
      <c r="K202" s="670"/>
      <c r="L202" s="670"/>
      <c r="M202" s="671"/>
      <c r="N202" s="89"/>
      <c r="P202" s="505"/>
      <c r="Q202" s="505"/>
      <c r="R202" s="505"/>
      <c r="S202" s="505"/>
      <c r="T202" s="505"/>
    </row>
    <row r="203" spans="2:20" ht="12.95" customHeight="1">
      <c r="B203" s="70"/>
      <c r="C203" s="477"/>
      <c r="D203" s="473"/>
      <c r="E203" s="473"/>
      <c r="F203" s="473"/>
      <c r="G203" s="474"/>
      <c r="H203" s="166"/>
      <c r="I203" s="678" t="s">
        <v>208</v>
      </c>
      <c r="J203" s="678"/>
      <c r="K203" s="678"/>
      <c r="L203" s="678"/>
      <c r="M203" s="679"/>
      <c r="N203" s="89"/>
      <c r="P203" s="505"/>
      <c r="Q203" s="505"/>
      <c r="R203" s="505"/>
      <c r="S203" s="505"/>
      <c r="T203" s="505"/>
    </row>
    <row r="204" spans="2:20" ht="26.1" customHeight="1">
      <c r="B204" s="70"/>
      <c r="C204" s="477"/>
      <c r="D204" s="473"/>
      <c r="E204" s="473"/>
      <c r="F204" s="473"/>
      <c r="G204" s="474"/>
      <c r="H204" s="166"/>
      <c r="I204" s="670" t="s">
        <v>959</v>
      </c>
      <c r="J204" s="670"/>
      <c r="K204" s="670"/>
      <c r="L204" s="670"/>
      <c r="M204" s="671"/>
      <c r="N204" s="89"/>
      <c r="P204" s="505"/>
      <c r="Q204" s="505"/>
      <c r="R204" s="505"/>
      <c r="S204" s="505"/>
      <c r="T204" s="505"/>
    </row>
    <row r="205" spans="2:20" ht="26.1" customHeight="1">
      <c r="B205" s="70"/>
      <c r="C205" s="477"/>
      <c r="D205" s="473"/>
      <c r="E205" s="473"/>
      <c r="F205" s="473"/>
      <c r="G205" s="474"/>
      <c r="H205" s="166"/>
      <c r="I205" s="680" t="s">
        <v>962</v>
      </c>
      <c r="J205" s="680"/>
      <c r="K205" s="680"/>
      <c r="L205" s="680"/>
      <c r="M205" s="681"/>
      <c r="N205" s="89"/>
      <c r="P205" s="505"/>
      <c r="Q205" s="505"/>
      <c r="R205" s="505"/>
      <c r="S205" s="505"/>
      <c r="T205" s="505"/>
    </row>
    <row r="206" spans="2:20" ht="39" customHeight="1">
      <c r="B206" s="70"/>
      <c r="C206" s="477"/>
      <c r="D206" s="473"/>
      <c r="E206" s="473"/>
      <c r="F206" s="473"/>
      <c r="G206" s="474"/>
      <c r="H206" s="166"/>
      <c r="I206" s="680" t="s">
        <v>1406</v>
      </c>
      <c r="J206" s="680"/>
      <c r="K206" s="680"/>
      <c r="L206" s="680"/>
      <c r="M206" s="681"/>
      <c r="N206" s="89"/>
      <c r="P206" s="505"/>
      <c r="Q206" s="505"/>
      <c r="R206" s="505"/>
      <c r="S206" s="505"/>
      <c r="T206" s="505"/>
    </row>
    <row r="207" spans="2:20" ht="26.1" customHeight="1">
      <c r="B207" s="70"/>
      <c r="C207" s="477"/>
      <c r="D207" s="473"/>
      <c r="E207" s="473"/>
      <c r="F207" s="473"/>
      <c r="G207" s="474"/>
      <c r="H207" s="166"/>
      <c r="I207" s="680" t="s">
        <v>1407</v>
      </c>
      <c r="J207" s="680"/>
      <c r="K207" s="680"/>
      <c r="L207" s="680"/>
      <c r="M207" s="681"/>
      <c r="N207" s="89"/>
      <c r="P207" s="505"/>
      <c r="Q207" s="505"/>
      <c r="R207" s="505"/>
      <c r="S207" s="505"/>
      <c r="T207" s="505"/>
    </row>
    <row r="208" spans="2:20" ht="39" customHeight="1">
      <c r="B208" s="70"/>
      <c r="C208" s="477"/>
      <c r="D208" s="473"/>
      <c r="E208" s="473"/>
      <c r="F208" s="473"/>
      <c r="G208" s="474"/>
      <c r="H208" s="166"/>
      <c r="I208" s="680" t="s">
        <v>1408</v>
      </c>
      <c r="J208" s="680"/>
      <c r="K208" s="680"/>
      <c r="L208" s="680"/>
      <c r="M208" s="681"/>
      <c r="N208" s="89"/>
      <c r="P208" s="505"/>
      <c r="Q208" s="505"/>
      <c r="R208" s="505"/>
      <c r="S208" s="505"/>
      <c r="T208" s="505"/>
    </row>
    <row r="209" spans="2:20" ht="26.1" customHeight="1">
      <c r="B209" s="70"/>
      <c r="C209" s="477"/>
      <c r="D209" s="473"/>
      <c r="E209" s="473"/>
      <c r="F209" s="473"/>
      <c r="G209" s="474"/>
      <c r="H209" s="166"/>
      <c r="I209" s="670" t="s">
        <v>960</v>
      </c>
      <c r="J209" s="670"/>
      <c r="K209" s="670"/>
      <c r="L209" s="670"/>
      <c r="M209" s="671"/>
      <c r="N209" s="89"/>
      <c r="P209" s="505"/>
      <c r="Q209" s="505"/>
      <c r="R209" s="505"/>
      <c r="S209" s="505"/>
      <c r="T209" s="505"/>
    </row>
    <row r="210" spans="2:20" ht="12.95" customHeight="1">
      <c r="B210" s="70"/>
      <c r="C210" s="477"/>
      <c r="D210" s="473"/>
      <c r="E210" s="473"/>
      <c r="F210" s="473"/>
      <c r="G210" s="474"/>
      <c r="H210" s="166"/>
      <c r="I210" s="670" t="s">
        <v>961</v>
      </c>
      <c r="J210" s="670"/>
      <c r="K210" s="670"/>
      <c r="L210" s="670"/>
      <c r="M210" s="671"/>
      <c r="N210" s="89"/>
      <c r="P210" s="505"/>
      <c r="Q210" s="505"/>
      <c r="R210" s="505"/>
      <c r="S210" s="505"/>
      <c r="T210" s="505"/>
    </row>
    <row r="211" spans="2:20" ht="16.5">
      <c r="B211" s="70"/>
      <c r="C211" s="477"/>
      <c r="D211" s="473"/>
      <c r="E211" s="473"/>
      <c r="F211" s="473"/>
      <c r="G211" s="474"/>
      <c r="H211" s="166"/>
      <c r="I211" s="672"/>
      <c r="J211" s="672"/>
      <c r="K211" s="672"/>
      <c r="L211" s="672"/>
      <c r="M211" s="673"/>
      <c r="N211" s="89"/>
      <c r="P211" s="505"/>
      <c r="Q211" s="505"/>
      <c r="R211" s="505"/>
      <c r="S211" s="505"/>
      <c r="T211" s="505"/>
    </row>
    <row r="212" spans="2:20" ht="16.5">
      <c r="B212" s="39"/>
      <c r="C212" s="39"/>
      <c r="D212" s="39"/>
      <c r="E212" s="39"/>
      <c r="F212" s="39"/>
      <c r="G212" s="39"/>
      <c r="H212" s="539" t="s">
        <v>217</v>
      </c>
      <c r="I212" s="674" t="s">
        <v>1409</v>
      </c>
      <c r="J212" s="674"/>
      <c r="K212" s="674"/>
      <c r="L212" s="674"/>
      <c r="M212" s="675"/>
      <c r="N212" s="89"/>
      <c r="O212" s="505" t="b">
        <v>0</v>
      </c>
      <c r="P212" s="505" t="b">
        <v>0</v>
      </c>
      <c r="Q212" s="505" t="b">
        <v>0</v>
      </c>
      <c r="R212" s="505" t="b">
        <v>1</v>
      </c>
      <c r="S212" s="505" t="b">
        <v>1</v>
      </c>
      <c r="T212" s="505" t="b">
        <v>1</v>
      </c>
    </row>
    <row r="213" spans="2:20" ht="16.5">
      <c r="B213" s="70"/>
      <c r="C213" s="477"/>
      <c r="D213" s="473"/>
      <c r="E213" s="473"/>
      <c r="F213" s="473"/>
      <c r="G213" s="474"/>
      <c r="H213" s="166"/>
      <c r="I213" s="676" t="s">
        <v>1</v>
      </c>
      <c r="J213" s="676"/>
      <c r="K213" s="676"/>
      <c r="L213" s="676"/>
      <c r="M213" s="677"/>
      <c r="N213" s="89"/>
      <c r="P213" s="505"/>
      <c r="Q213" s="505"/>
      <c r="R213" s="505"/>
      <c r="S213" s="505"/>
      <c r="T213" s="505"/>
    </row>
    <row r="214" spans="2:20" ht="12.95" customHeight="1">
      <c r="B214" s="70"/>
      <c r="C214" s="477"/>
      <c r="D214" s="473"/>
      <c r="E214" s="473"/>
      <c r="F214" s="473"/>
      <c r="G214" s="474"/>
      <c r="H214" s="166"/>
      <c r="I214" s="678" t="s">
        <v>178</v>
      </c>
      <c r="J214" s="678"/>
      <c r="K214" s="678"/>
      <c r="L214" s="678"/>
      <c r="M214" s="679"/>
      <c r="N214" s="89"/>
      <c r="P214" s="505"/>
      <c r="Q214" s="505"/>
      <c r="R214" s="505"/>
      <c r="S214" s="505"/>
      <c r="T214" s="505"/>
    </row>
    <row r="215" spans="2:20" ht="26.1" customHeight="1">
      <c r="B215" s="70"/>
      <c r="C215" s="477"/>
      <c r="D215" s="473"/>
      <c r="E215" s="473"/>
      <c r="F215" s="473"/>
      <c r="G215" s="474"/>
      <c r="H215" s="166"/>
      <c r="I215" s="670" t="s">
        <v>963</v>
      </c>
      <c r="J215" s="670"/>
      <c r="K215" s="670"/>
      <c r="L215" s="670"/>
      <c r="M215" s="671"/>
      <c r="N215" s="89"/>
      <c r="P215" s="505"/>
      <c r="Q215" s="505"/>
      <c r="R215" s="505"/>
      <c r="S215" s="505"/>
      <c r="T215" s="505"/>
    </row>
    <row r="216" spans="2:20" ht="26.1" customHeight="1">
      <c r="B216" s="70"/>
      <c r="C216" s="477"/>
      <c r="D216" s="473"/>
      <c r="E216" s="473"/>
      <c r="F216" s="473"/>
      <c r="G216" s="474"/>
      <c r="H216" s="166"/>
      <c r="I216" s="670" t="s">
        <v>964</v>
      </c>
      <c r="J216" s="670"/>
      <c r="K216" s="670"/>
      <c r="L216" s="670"/>
      <c r="M216" s="671"/>
      <c r="N216" s="89"/>
      <c r="P216" s="505"/>
      <c r="Q216" s="505"/>
      <c r="R216" s="505"/>
      <c r="S216" s="505"/>
      <c r="T216" s="505"/>
    </row>
    <row r="217" spans="2:20" ht="12.95" customHeight="1">
      <c r="B217" s="70"/>
      <c r="C217" s="477"/>
      <c r="D217" s="473"/>
      <c r="E217" s="473"/>
      <c r="F217" s="473"/>
      <c r="G217" s="474"/>
      <c r="H217" s="166"/>
      <c r="I217" s="678" t="s">
        <v>179</v>
      </c>
      <c r="J217" s="678"/>
      <c r="K217" s="678"/>
      <c r="L217" s="678"/>
      <c r="M217" s="679"/>
      <c r="N217" s="89"/>
      <c r="P217" s="505"/>
      <c r="Q217" s="505"/>
      <c r="R217" s="505"/>
      <c r="S217" s="505"/>
      <c r="T217" s="505"/>
    </row>
    <row r="218" spans="2:20" ht="26.1" customHeight="1">
      <c r="B218" s="70"/>
      <c r="C218" s="477"/>
      <c r="D218" s="473"/>
      <c r="E218" s="473"/>
      <c r="F218" s="473"/>
      <c r="G218" s="474"/>
      <c r="H218" s="166"/>
      <c r="I218" s="670" t="s">
        <v>209</v>
      </c>
      <c r="J218" s="670"/>
      <c r="K218" s="670"/>
      <c r="L218" s="670"/>
      <c r="M218" s="671"/>
      <c r="N218" s="89"/>
      <c r="P218" s="505"/>
      <c r="Q218" s="505"/>
      <c r="R218" s="505"/>
      <c r="S218" s="505"/>
      <c r="T218" s="505"/>
    </row>
    <row r="219" spans="2:20" ht="12.95" customHeight="1">
      <c r="B219" s="70"/>
      <c r="C219" s="477"/>
      <c r="D219" s="473"/>
      <c r="E219" s="473"/>
      <c r="F219" s="473"/>
      <c r="G219" s="474"/>
      <c r="H219" s="166"/>
      <c r="I219" s="678" t="s">
        <v>180</v>
      </c>
      <c r="J219" s="678"/>
      <c r="K219" s="678"/>
      <c r="L219" s="678"/>
      <c r="M219" s="679"/>
      <c r="N219" s="89"/>
      <c r="P219" s="505"/>
      <c r="Q219" s="505"/>
      <c r="R219" s="505"/>
      <c r="S219" s="505"/>
      <c r="T219" s="505"/>
    </row>
    <row r="220" spans="2:20" ht="39" customHeight="1">
      <c r="B220" s="70"/>
      <c r="C220" s="477"/>
      <c r="D220" s="473"/>
      <c r="E220" s="473"/>
      <c r="F220" s="473"/>
      <c r="G220" s="474"/>
      <c r="H220" s="166"/>
      <c r="I220" s="670" t="s">
        <v>965</v>
      </c>
      <c r="J220" s="670"/>
      <c r="K220" s="670"/>
      <c r="L220" s="670"/>
      <c r="M220" s="671"/>
      <c r="N220" s="89"/>
      <c r="P220" s="505"/>
      <c r="Q220" s="505"/>
      <c r="R220" s="505"/>
      <c r="S220" s="505"/>
      <c r="T220" s="505"/>
    </row>
    <row r="221" spans="2:20" ht="39" customHeight="1">
      <c r="B221" s="70"/>
      <c r="C221" s="477"/>
      <c r="D221" s="473"/>
      <c r="E221" s="473"/>
      <c r="F221" s="473"/>
      <c r="G221" s="474"/>
      <c r="H221" s="166"/>
      <c r="I221" s="670" t="s">
        <v>966</v>
      </c>
      <c r="J221" s="670"/>
      <c r="K221" s="670"/>
      <c r="L221" s="670"/>
      <c r="M221" s="671"/>
      <c r="N221" s="89"/>
      <c r="P221" s="505"/>
      <c r="Q221" s="505"/>
      <c r="R221" s="505"/>
      <c r="S221" s="505"/>
      <c r="T221" s="505"/>
    </row>
    <row r="222" spans="2:20" ht="12.95" customHeight="1">
      <c r="B222" s="70"/>
      <c r="C222" s="477"/>
      <c r="D222" s="473"/>
      <c r="E222" s="473"/>
      <c r="F222" s="473"/>
      <c r="G222" s="474"/>
      <c r="H222" s="166"/>
      <c r="I222" s="678" t="s">
        <v>181</v>
      </c>
      <c r="J222" s="678"/>
      <c r="K222" s="678"/>
      <c r="L222" s="678"/>
      <c r="M222" s="679"/>
      <c r="N222" s="89"/>
      <c r="P222" s="505"/>
      <c r="Q222" s="505"/>
      <c r="R222" s="505"/>
      <c r="S222" s="505"/>
      <c r="T222" s="505"/>
    </row>
    <row r="223" spans="2:20" ht="26.1" customHeight="1">
      <c r="B223" s="70"/>
      <c r="C223" s="477"/>
      <c r="D223" s="473"/>
      <c r="E223" s="473"/>
      <c r="F223" s="473"/>
      <c r="G223" s="474"/>
      <c r="H223" s="166"/>
      <c r="I223" s="670" t="s">
        <v>967</v>
      </c>
      <c r="J223" s="670"/>
      <c r="K223" s="670"/>
      <c r="L223" s="670"/>
      <c r="M223" s="671"/>
      <c r="N223" s="89"/>
      <c r="P223" s="505"/>
      <c r="Q223" s="505"/>
      <c r="R223" s="505"/>
      <c r="S223" s="505"/>
      <c r="T223" s="505"/>
    </row>
    <row r="224" spans="2:20" ht="51.95" customHeight="1">
      <c r="B224" s="70"/>
      <c r="C224" s="477"/>
      <c r="D224" s="473"/>
      <c r="E224" s="473"/>
      <c r="F224" s="473"/>
      <c r="G224" s="474"/>
      <c r="H224" s="166"/>
      <c r="I224" s="670" t="s">
        <v>968</v>
      </c>
      <c r="J224" s="670"/>
      <c r="K224" s="670"/>
      <c r="L224" s="670"/>
      <c r="M224" s="671"/>
      <c r="N224" s="89"/>
      <c r="P224" s="505"/>
      <c r="Q224" s="505"/>
      <c r="R224" s="505"/>
      <c r="S224" s="505"/>
      <c r="T224" s="505"/>
    </row>
    <row r="225" spans="2:20" ht="26.1" customHeight="1">
      <c r="B225" s="70"/>
      <c r="C225" s="477"/>
      <c r="D225" s="473"/>
      <c r="E225" s="473"/>
      <c r="F225" s="473"/>
      <c r="G225" s="474"/>
      <c r="H225" s="166"/>
      <c r="I225" s="670" t="s">
        <v>969</v>
      </c>
      <c r="J225" s="670"/>
      <c r="K225" s="670"/>
      <c r="L225" s="670"/>
      <c r="M225" s="671"/>
      <c r="N225" s="89"/>
      <c r="P225" s="505"/>
      <c r="Q225" s="505"/>
      <c r="R225" s="505"/>
      <c r="S225" s="505"/>
      <c r="T225" s="505"/>
    </row>
    <row r="226" spans="2:20" ht="26.1" customHeight="1">
      <c r="B226" s="70"/>
      <c r="C226" s="477"/>
      <c r="D226" s="473"/>
      <c r="E226" s="473"/>
      <c r="F226" s="473"/>
      <c r="G226" s="474"/>
      <c r="H226" s="166"/>
      <c r="I226" s="670" t="s">
        <v>970</v>
      </c>
      <c r="J226" s="670"/>
      <c r="K226" s="670"/>
      <c r="L226" s="670"/>
      <c r="M226" s="671"/>
      <c r="N226" s="89"/>
      <c r="P226" s="505"/>
      <c r="Q226" s="505"/>
      <c r="R226" s="505"/>
      <c r="S226" s="505"/>
      <c r="T226" s="505"/>
    </row>
    <row r="227" spans="2:20" ht="16.5">
      <c r="B227" s="70"/>
      <c r="C227" s="477"/>
      <c r="D227" s="473"/>
      <c r="E227" s="473"/>
      <c r="F227" s="473"/>
      <c r="G227" s="474"/>
      <c r="H227" s="166"/>
      <c r="I227" s="670" t="s">
        <v>971</v>
      </c>
      <c r="J227" s="670"/>
      <c r="K227" s="670"/>
      <c r="L227" s="670"/>
      <c r="M227" s="671"/>
      <c r="N227" s="89"/>
      <c r="P227" s="505"/>
      <c r="Q227" s="505"/>
      <c r="R227" s="505"/>
      <c r="S227" s="505"/>
      <c r="T227" s="505"/>
    </row>
    <row r="228" spans="2:20" ht="39" customHeight="1">
      <c r="B228" s="70"/>
      <c r="C228" s="477"/>
      <c r="D228" s="473"/>
      <c r="E228" s="473"/>
      <c r="F228" s="473"/>
      <c r="G228" s="474"/>
      <c r="H228" s="166"/>
      <c r="I228" s="670" t="s">
        <v>972</v>
      </c>
      <c r="J228" s="670"/>
      <c r="K228" s="670"/>
      <c r="L228" s="670"/>
      <c r="M228" s="671"/>
      <c r="N228" s="89"/>
      <c r="P228" s="505"/>
      <c r="Q228" s="505"/>
      <c r="R228" s="505"/>
      <c r="S228" s="505"/>
      <c r="T228" s="505"/>
    </row>
    <row r="229" spans="2:20" ht="16.5">
      <c r="B229" s="70"/>
      <c r="C229" s="477"/>
      <c r="D229" s="473"/>
      <c r="E229" s="473"/>
      <c r="F229" s="473"/>
      <c r="G229" s="474"/>
      <c r="H229" s="166"/>
      <c r="I229" s="672"/>
      <c r="J229" s="672"/>
      <c r="K229" s="672"/>
      <c r="L229" s="672"/>
      <c r="M229" s="673"/>
      <c r="N229" s="89"/>
      <c r="P229" s="505"/>
      <c r="Q229" s="505"/>
      <c r="R229" s="505"/>
      <c r="S229" s="505"/>
      <c r="T229" s="505"/>
    </row>
    <row r="230" spans="2:20" ht="16.5" customHeight="1">
      <c r="B230" s="39"/>
      <c r="C230" s="39"/>
      <c r="D230" s="39"/>
      <c r="E230" s="39"/>
      <c r="F230" s="39"/>
      <c r="G230" s="526"/>
      <c r="H230" s="531" t="s">
        <v>216</v>
      </c>
      <c r="I230" s="674" t="s">
        <v>185</v>
      </c>
      <c r="J230" s="674"/>
      <c r="K230" s="674"/>
      <c r="L230" s="674"/>
      <c r="M230" s="675"/>
      <c r="N230" s="89"/>
      <c r="O230" s="505" t="b">
        <v>0</v>
      </c>
      <c r="P230" s="505" t="b">
        <v>0</v>
      </c>
      <c r="Q230" s="505" t="b">
        <v>0</v>
      </c>
      <c r="R230" s="505" t="b">
        <v>1</v>
      </c>
      <c r="S230" s="505" t="b">
        <v>1</v>
      </c>
      <c r="T230" s="505" t="b">
        <v>1</v>
      </c>
    </row>
    <row r="231" spans="2:20" ht="16.5" customHeight="1">
      <c r="B231" s="70"/>
      <c r="C231" s="477"/>
      <c r="D231" s="473"/>
      <c r="E231" s="473"/>
      <c r="F231" s="473"/>
      <c r="G231" s="474"/>
      <c r="H231" s="166"/>
      <c r="I231" s="676" t="s">
        <v>1410</v>
      </c>
      <c r="J231" s="676"/>
      <c r="K231" s="676"/>
      <c r="L231" s="676"/>
      <c r="M231" s="677"/>
      <c r="N231" s="89"/>
      <c r="P231" s="505"/>
      <c r="Q231" s="505"/>
      <c r="R231" s="505"/>
      <c r="S231" s="505"/>
      <c r="T231" s="505"/>
    </row>
    <row r="232" spans="2:20" ht="12.95" customHeight="1">
      <c r="B232" s="70"/>
      <c r="C232" s="477"/>
      <c r="D232" s="473"/>
      <c r="E232" s="473"/>
      <c r="F232" s="473"/>
      <c r="G232" s="474"/>
      <c r="H232" s="166"/>
      <c r="I232" s="678" t="s">
        <v>178</v>
      </c>
      <c r="J232" s="678"/>
      <c r="K232" s="678"/>
      <c r="L232" s="678"/>
      <c r="M232" s="679"/>
      <c r="N232" s="89"/>
      <c r="P232" s="505"/>
      <c r="Q232" s="505"/>
      <c r="R232" s="505"/>
      <c r="S232" s="505"/>
      <c r="T232" s="505"/>
    </row>
    <row r="233" spans="2:20" ht="26.1" customHeight="1">
      <c r="B233" s="70"/>
      <c r="C233" s="477"/>
      <c r="D233" s="473"/>
      <c r="E233" s="473"/>
      <c r="F233" s="473"/>
      <c r="G233" s="474"/>
      <c r="H233" s="166"/>
      <c r="I233" s="670" t="s">
        <v>973</v>
      </c>
      <c r="J233" s="670"/>
      <c r="K233" s="670"/>
      <c r="L233" s="670"/>
      <c r="M233" s="671"/>
      <c r="N233" s="89"/>
      <c r="P233" s="505"/>
      <c r="Q233" s="505"/>
      <c r="R233" s="505"/>
      <c r="S233" s="505"/>
      <c r="T233" s="505"/>
    </row>
    <row r="234" spans="2:20" ht="12.95" customHeight="1">
      <c r="B234" s="70"/>
      <c r="C234" s="477"/>
      <c r="D234" s="473"/>
      <c r="E234" s="473"/>
      <c r="F234" s="473"/>
      <c r="G234" s="474"/>
      <c r="H234" s="166"/>
      <c r="I234" s="678" t="s">
        <v>179</v>
      </c>
      <c r="J234" s="678"/>
      <c r="K234" s="678"/>
      <c r="L234" s="678"/>
      <c r="M234" s="679"/>
      <c r="N234" s="89"/>
      <c r="P234" s="505"/>
      <c r="Q234" s="505"/>
      <c r="R234" s="505"/>
      <c r="S234" s="505"/>
      <c r="T234" s="505"/>
    </row>
    <row r="235" spans="2:20" ht="26.1" customHeight="1">
      <c r="B235" s="70"/>
      <c r="C235" s="477"/>
      <c r="D235" s="473"/>
      <c r="E235" s="473"/>
      <c r="F235" s="473"/>
      <c r="G235" s="474"/>
      <c r="H235" s="166"/>
      <c r="I235" s="670" t="s">
        <v>210</v>
      </c>
      <c r="J235" s="670"/>
      <c r="K235" s="670"/>
      <c r="L235" s="670"/>
      <c r="M235" s="671"/>
      <c r="N235" s="89"/>
      <c r="P235" s="505"/>
      <c r="Q235" s="505"/>
      <c r="R235" s="505"/>
      <c r="S235" s="505"/>
      <c r="T235" s="505"/>
    </row>
    <row r="236" spans="2:20" ht="12.95" customHeight="1">
      <c r="B236" s="70"/>
      <c r="C236" s="477"/>
      <c r="D236" s="473"/>
      <c r="E236" s="473"/>
      <c r="F236" s="473"/>
      <c r="G236" s="474"/>
      <c r="H236" s="166"/>
      <c r="I236" s="678" t="s">
        <v>180</v>
      </c>
      <c r="J236" s="678"/>
      <c r="K236" s="678"/>
      <c r="L236" s="678"/>
      <c r="M236" s="679"/>
      <c r="N236" s="89"/>
      <c r="P236" s="505"/>
      <c r="Q236" s="505"/>
      <c r="R236" s="505"/>
      <c r="S236" s="505"/>
      <c r="T236" s="505"/>
    </row>
    <row r="237" spans="2:20" ht="26.1" customHeight="1">
      <c r="B237" s="70"/>
      <c r="C237" s="477"/>
      <c r="D237" s="473"/>
      <c r="E237" s="473"/>
      <c r="F237" s="473"/>
      <c r="G237" s="474"/>
      <c r="H237" s="166"/>
      <c r="I237" s="670" t="s">
        <v>974</v>
      </c>
      <c r="J237" s="670"/>
      <c r="K237" s="670"/>
      <c r="L237" s="670"/>
      <c r="M237" s="671"/>
      <c r="N237" s="89"/>
      <c r="P237" s="505"/>
      <c r="Q237" s="505"/>
      <c r="R237" s="505"/>
      <c r="S237" s="505"/>
      <c r="T237" s="505"/>
    </row>
    <row r="238" spans="2:20" ht="12.95" customHeight="1">
      <c r="B238" s="70"/>
      <c r="C238" s="477"/>
      <c r="D238" s="473"/>
      <c r="E238" s="473"/>
      <c r="F238" s="473"/>
      <c r="G238" s="474"/>
      <c r="H238" s="166"/>
      <c r="I238" s="678" t="s">
        <v>181</v>
      </c>
      <c r="J238" s="678"/>
      <c r="K238" s="678"/>
      <c r="L238" s="678"/>
      <c r="M238" s="679"/>
      <c r="N238" s="89"/>
      <c r="P238" s="505"/>
      <c r="Q238" s="505"/>
      <c r="R238" s="505"/>
      <c r="S238" s="505"/>
      <c r="T238" s="505"/>
    </row>
    <row r="239" spans="2:20" ht="12.95" customHeight="1">
      <c r="B239" s="70"/>
      <c r="C239" s="477"/>
      <c r="D239" s="473"/>
      <c r="E239" s="473"/>
      <c r="F239" s="473"/>
      <c r="G239" s="474"/>
      <c r="H239" s="166"/>
      <c r="I239" s="678" t="s">
        <v>220</v>
      </c>
      <c r="J239" s="678"/>
      <c r="K239" s="678"/>
      <c r="L239" s="678"/>
      <c r="M239" s="679"/>
      <c r="N239" s="89"/>
      <c r="P239" s="505"/>
      <c r="Q239" s="505"/>
      <c r="R239" s="505"/>
      <c r="S239" s="505"/>
      <c r="T239" s="505"/>
    </row>
    <row r="240" spans="2:20" ht="39" customHeight="1">
      <c r="B240" s="70"/>
      <c r="C240" s="477"/>
      <c r="D240" s="473"/>
      <c r="E240" s="473"/>
      <c r="F240" s="473"/>
      <c r="G240" s="474"/>
      <c r="H240" s="166"/>
      <c r="I240" s="670" t="s">
        <v>712</v>
      </c>
      <c r="J240" s="670"/>
      <c r="K240" s="670"/>
      <c r="L240" s="670"/>
      <c r="M240" s="671"/>
      <c r="N240" s="89"/>
      <c r="P240" s="505"/>
      <c r="Q240" s="505"/>
      <c r="R240" s="505"/>
      <c r="S240" s="505"/>
      <c r="T240" s="505"/>
    </row>
    <row r="241" spans="2:20" ht="39" customHeight="1">
      <c r="B241" s="70"/>
      <c r="C241" s="477"/>
      <c r="D241" s="473"/>
      <c r="E241" s="473"/>
      <c r="F241" s="473"/>
      <c r="G241" s="474"/>
      <c r="H241" s="166"/>
      <c r="I241" s="670" t="s">
        <v>713</v>
      </c>
      <c r="J241" s="670"/>
      <c r="K241" s="670"/>
      <c r="L241" s="670"/>
      <c r="M241" s="671"/>
      <c r="N241" s="89"/>
      <c r="P241" s="505"/>
      <c r="Q241" s="505"/>
      <c r="R241" s="505"/>
      <c r="S241" s="505"/>
      <c r="T241" s="505"/>
    </row>
    <row r="242" spans="2:20" ht="39" customHeight="1">
      <c r="B242" s="70"/>
      <c r="C242" s="477"/>
      <c r="D242" s="473"/>
      <c r="E242" s="473"/>
      <c r="F242" s="473"/>
      <c r="G242" s="474"/>
      <c r="H242" s="166"/>
      <c r="I242" s="670" t="s">
        <v>211</v>
      </c>
      <c r="J242" s="670"/>
      <c r="K242" s="670"/>
      <c r="L242" s="670"/>
      <c r="M242" s="671"/>
      <c r="N242" s="89"/>
      <c r="P242" s="505"/>
      <c r="Q242" s="505"/>
      <c r="R242" s="505"/>
      <c r="S242" s="505"/>
      <c r="T242" s="505"/>
    </row>
    <row r="243" spans="2:20" ht="39" customHeight="1">
      <c r="B243" s="70"/>
      <c r="C243" s="477"/>
      <c r="D243" s="473"/>
      <c r="E243" s="473"/>
      <c r="F243" s="473"/>
      <c r="G243" s="474"/>
      <c r="H243" s="166"/>
      <c r="I243" s="670" t="s">
        <v>714</v>
      </c>
      <c r="J243" s="670"/>
      <c r="K243" s="670"/>
      <c r="L243" s="670"/>
      <c r="M243" s="671"/>
      <c r="N243" s="89"/>
      <c r="P243" s="505"/>
      <c r="Q243" s="505"/>
      <c r="R243" s="505"/>
      <c r="S243" s="505"/>
      <c r="T243" s="505"/>
    </row>
    <row r="244" spans="2:20" ht="27" customHeight="1">
      <c r="B244" s="70"/>
      <c r="C244" s="477"/>
      <c r="D244" s="473"/>
      <c r="E244" s="473"/>
      <c r="F244" s="473"/>
      <c r="G244" s="474"/>
      <c r="H244" s="166"/>
      <c r="I244" s="670" t="s">
        <v>219</v>
      </c>
      <c r="J244" s="670"/>
      <c r="K244" s="670"/>
      <c r="L244" s="670"/>
      <c r="M244" s="671"/>
      <c r="N244" s="89"/>
      <c r="P244" s="505"/>
      <c r="Q244" s="505"/>
      <c r="R244" s="505"/>
      <c r="S244" s="505"/>
      <c r="T244" s="505"/>
    </row>
    <row r="245" spans="2:20" ht="26.1" customHeight="1">
      <c r="B245" s="70"/>
      <c r="C245" s="477"/>
      <c r="D245" s="473"/>
      <c r="E245" s="473"/>
      <c r="F245" s="473"/>
      <c r="G245" s="474"/>
      <c r="H245" s="166"/>
      <c r="I245" s="670" t="s">
        <v>1411</v>
      </c>
      <c r="J245" s="670"/>
      <c r="K245" s="670"/>
      <c r="L245" s="670"/>
      <c r="M245" s="671"/>
      <c r="N245" s="89"/>
      <c r="P245" s="505"/>
      <c r="Q245" s="505"/>
      <c r="R245" s="505"/>
      <c r="S245" s="505"/>
      <c r="T245" s="505"/>
    </row>
    <row r="246" spans="2:20" ht="16.5">
      <c r="B246" s="70"/>
      <c r="C246" s="477"/>
      <c r="D246" s="473"/>
      <c r="E246" s="473"/>
      <c r="F246" s="473"/>
      <c r="G246" s="474"/>
      <c r="H246" s="166"/>
      <c r="I246" s="670" t="s">
        <v>1558</v>
      </c>
      <c r="J246" s="670"/>
      <c r="K246" s="670"/>
      <c r="L246" s="670"/>
      <c r="M246" s="671"/>
      <c r="N246" s="89"/>
      <c r="P246" s="505"/>
      <c r="Q246" s="505"/>
      <c r="R246" s="505"/>
      <c r="S246" s="505"/>
      <c r="T246" s="505"/>
    </row>
    <row r="247" spans="2:20" ht="26.1" customHeight="1">
      <c r="B247" s="70"/>
      <c r="C247" s="477"/>
      <c r="D247" s="473"/>
      <c r="E247" s="473"/>
      <c r="F247" s="473"/>
      <c r="G247" s="474"/>
      <c r="H247" s="166"/>
      <c r="I247" s="670" t="s">
        <v>1412</v>
      </c>
      <c r="J247" s="670"/>
      <c r="K247" s="670"/>
      <c r="L247" s="670"/>
      <c r="M247" s="671"/>
      <c r="N247" s="89"/>
      <c r="P247" s="505"/>
      <c r="Q247" s="505"/>
      <c r="R247" s="505"/>
      <c r="S247" s="505"/>
      <c r="T247" s="505"/>
    </row>
    <row r="248" spans="2:20" ht="39" customHeight="1">
      <c r="B248" s="70"/>
      <c r="C248" s="477"/>
      <c r="D248" s="473"/>
      <c r="E248" s="473"/>
      <c r="F248" s="473"/>
      <c r="G248" s="474"/>
      <c r="H248" s="166"/>
      <c r="I248" s="670" t="s">
        <v>975</v>
      </c>
      <c r="J248" s="670"/>
      <c r="K248" s="670"/>
      <c r="L248" s="670"/>
      <c r="M248" s="671"/>
      <c r="N248" s="89"/>
      <c r="P248" s="505"/>
      <c r="Q248" s="505"/>
      <c r="R248" s="505"/>
      <c r="S248" s="505"/>
      <c r="T248" s="505"/>
    </row>
    <row r="249" spans="2:20" ht="39" customHeight="1">
      <c r="B249" s="70"/>
      <c r="C249" s="477"/>
      <c r="D249" s="473"/>
      <c r="E249" s="473"/>
      <c r="F249" s="473"/>
      <c r="G249" s="474"/>
      <c r="H249" s="166"/>
      <c r="I249" s="678" t="s">
        <v>976</v>
      </c>
      <c r="J249" s="678"/>
      <c r="K249" s="678"/>
      <c r="L249" s="678"/>
      <c r="M249" s="679"/>
      <c r="N249" s="89"/>
      <c r="P249" s="505"/>
      <c r="Q249" s="505"/>
      <c r="R249" s="505"/>
      <c r="S249" s="505"/>
      <c r="T249" s="505"/>
    </row>
    <row r="250" spans="2:20" ht="16.5">
      <c r="B250" s="70"/>
      <c r="C250" s="472"/>
      <c r="D250" s="475"/>
      <c r="E250" s="475"/>
      <c r="F250" s="475"/>
      <c r="G250" s="476"/>
      <c r="H250" s="166"/>
      <c r="I250" s="672"/>
      <c r="J250" s="672"/>
      <c r="K250" s="672"/>
      <c r="L250" s="672"/>
      <c r="M250" s="673"/>
      <c r="N250" s="89"/>
      <c r="P250" s="505"/>
      <c r="Q250" s="505"/>
      <c r="R250" s="505"/>
      <c r="S250" s="505"/>
      <c r="T250" s="505"/>
    </row>
    <row r="251" spans="2:20" ht="16.5" customHeight="1">
      <c r="B251" s="526"/>
      <c r="C251" s="39"/>
      <c r="D251" s="39"/>
      <c r="E251" s="39"/>
      <c r="F251" s="39"/>
      <c r="G251" s="526"/>
      <c r="H251" s="531" t="s">
        <v>1503</v>
      </c>
      <c r="I251" s="674" t="s">
        <v>1504</v>
      </c>
      <c r="J251" s="674"/>
      <c r="K251" s="674"/>
      <c r="L251" s="674"/>
      <c r="M251" s="675"/>
      <c r="N251" s="89"/>
      <c r="O251" s="505" t="b">
        <v>0</v>
      </c>
      <c r="P251" s="505" t="b">
        <v>0</v>
      </c>
      <c r="Q251" s="505" t="b">
        <v>0</v>
      </c>
      <c r="R251" s="505" t="b">
        <v>0</v>
      </c>
      <c r="S251" s="505" t="b">
        <v>0</v>
      </c>
      <c r="T251" s="505" t="b">
        <v>0</v>
      </c>
    </row>
    <row r="252" spans="2:20" ht="16.5" customHeight="1">
      <c r="B252" s="70"/>
      <c r="C252" s="477"/>
      <c r="D252" s="473"/>
      <c r="E252" s="473"/>
      <c r="F252" s="473"/>
      <c r="G252" s="474"/>
      <c r="H252" s="166"/>
      <c r="I252" s="676" t="s">
        <v>1</v>
      </c>
      <c r="J252" s="676"/>
      <c r="K252" s="676"/>
      <c r="L252" s="676"/>
      <c r="M252" s="677"/>
      <c r="N252" s="89"/>
      <c r="P252" s="505"/>
      <c r="Q252" s="505"/>
      <c r="R252" s="505"/>
      <c r="S252" s="505"/>
      <c r="T252" s="505"/>
    </row>
    <row r="253" spans="2:20" ht="12.95" customHeight="1">
      <c r="B253" s="70"/>
      <c r="C253" s="477"/>
      <c r="D253" s="473"/>
      <c r="E253" s="473"/>
      <c r="F253" s="473"/>
      <c r="G253" s="474"/>
      <c r="H253" s="166"/>
      <c r="I253" s="678" t="s">
        <v>178</v>
      </c>
      <c r="J253" s="678"/>
      <c r="K253" s="678"/>
      <c r="L253" s="678"/>
      <c r="M253" s="679"/>
      <c r="N253" s="89"/>
      <c r="P253" s="505"/>
      <c r="Q253" s="505"/>
      <c r="R253" s="505"/>
      <c r="S253" s="505"/>
      <c r="T253" s="505"/>
    </row>
    <row r="254" spans="2:20" ht="26.1" customHeight="1">
      <c r="B254" s="70"/>
      <c r="C254" s="477"/>
      <c r="D254" s="473"/>
      <c r="E254" s="473"/>
      <c r="F254" s="473"/>
      <c r="G254" s="474"/>
      <c r="H254" s="166"/>
      <c r="I254" s="670" t="s">
        <v>1505</v>
      </c>
      <c r="J254" s="670"/>
      <c r="K254" s="670"/>
      <c r="L254" s="670"/>
      <c r="M254" s="671"/>
      <c r="N254" s="89"/>
      <c r="P254" s="505"/>
      <c r="Q254" s="505"/>
      <c r="R254" s="505"/>
      <c r="S254" s="505"/>
      <c r="T254" s="505"/>
    </row>
    <row r="255" spans="2:20" ht="26.1" customHeight="1">
      <c r="B255" s="70"/>
      <c r="C255" s="477"/>
      <c r="D255" s="473"/>
      <c r="E255" s="473"/>
      <c r="F255" s="473"/>
      <c r="G255" s="474"/>
      <c r="H255" s="166"/>
      <c r="I255" s="670" t="s">
        <v>1506</v>
      </c>
      <c r="J255" s="670"/>
      <c r="K255" s="670"/>
      <c r="L255" s="670"/>
      <c r="M255" s="671"/>
      <c r="N255" s="89"/>
      <c r="P255" s="505"/>
      <c r="Q255" s="505"/>
      <c r="R255" s="505"/>
      <c r="S255" s="505"/>
      <c r="T255" s="505"/>
    </row>
    <row r="256" spans="2:20" ht="12.95" customHeight="1">
      <c r="B256" s="70"/>
      <c r="C256" s="477"/>
      <c r="D256" s="473"/>
      <c r="E256" s="473"/>
      <c r="F256" s="473"/>
      <c r="G256" s="474"/>
      <c r="H256" s="166"/>
      <c r="I256" s="678" t="s">
        <v>179</v>
      </c>
      <c r="J256" s="678"/>
      <c r="K256" s="678"/>
      <c r="L256" s="678"/>
      <c r="M256" s="679"/>
      <c r="N256" s="89"/>
      <c r="P256" s="505"/>
      <c r="Q256" s="505"/>
      <c r="R256" s="505"/>
      <c r="S256" s="505"/>
      <c r="T256" s="505"/>
    </row>
    <row r="257" spans="2:20" ht="26.1" customHeight="1">
      <c r="B257" s="70"/>
      <c r="C257" s="477"/>
      <c r="D257" s="473"/>
      <c r="E257" s="473"/>
      <c r="F257" s="473"/>
      <c r="G257" s="474"/>
      <c r="H257" s="166"/>
      <c r="I257" s="670" t="s">
        <v>1507</v>
      </c>
      <c r="J257" s="670"/>
      <c r="K257" s="670"/>
      <c r="L257" s="670"/>
      <c r="M257" s="671"/>
      <c r="N257" s="89"/>
      <c r="P257" s="505"/>
      <c r="Q257" s="505"/>
      <c r="R257" s="505"/>
      <c r="S257" s="505"/>
      <c r="T257" s="505"/>
    </row>
    <row r="258" spans="2:20" ht="12.95" customHeight="1">
      <c r="B258" s="70"/>
      <c r="C258" s="477"/>
      <c r="D258" s="473"/>
      <c r="E258" s="473"/>
      <c r="F258" s="473"/>
      <c r="G258" s="474"/>
      <c r="H258" s="166"/>
      <c r="I258" s="678" t="s">
        <v>180</v>
      </c>
      <c r="J258" s="678"/>
      <c r="K258" s="678"/>
      <c r="L258" s="678"/>
      <c r="M258" s="679"/>
      <c r="N258" s="89"/>
      <c r="P258" s="505"/>
      <c r="Q258" s="505"/>
      <c r="R258" s="505"/>
      <c r="S258" s="505"/>
      <c r="T258" s="505"/>
    </row>
    <row r="259" spans="2:20" ht="12.95" customHeight="1">
      <c r="B259" s="70"/>
      <c r="C259" s="477"/>
      <c r="D259" s="473"/>
      <c r="E259" s="473"/>
      <c r="F259" s="473"/>
      <c r="G259" s="474"/>
      <c r="H259" s="166"/>
      <c r="I259" s="670" t="s">
        <v>1508</v>
      </c>
      <c r="J259" s="670"/>
      <c r="K259" s="670"/>
      <c r="L259" s="670"/>
      <c r="M259" s="671"/>
      <c r="N259" s="89"/>
      <c r="P259" s="505"/>
      <c r="Q259" s="505"/>
      <c r="R259" s="505"/>
      <c r="S259" s="505"/>
      <c r="T259" s="505"/>
    </row>
    <row r="260" spans="2:20" ht="12.95" customHeight="1">
      <c r="B260" s="70"/>
      <c r="C260" s="477"/>
      <c r="D260" s="473"/>
      <c r="E260" s="473"/>
      <c r="F260" s="473"/>
      <c r="G260" s="474"/>
      <c r="H260" s="166"/>
      <c r="I260" s="678" t="s">
        <v>181</v>
      </c>
      <c r="J260" s="678"/>
      <c r="K260" s="678"/>
      <c r="L260" s="678"/>
      <c r="M260" s="679"/>
      <c r="N260" s="89"/>
      <c r="P260" s="505"/>
      <c r="Q260" s="505"/>
      <c r="R260" s="505"/>
      <c r="S260" s="505"/>
      <c r="T260" s="505"/>
    </row>
    <row r="261" spans="2:20" ht="26.1" customHeight="1">
      <c r="B261" s="70"/>
      <c r="C261" s="477"/>
      <c r="D261" s="473"/>
      <c r="E261" s="473"/>
      <c r="F261" s="473"/>
      <c r="G261" s="474"/>
      <c r="H261" s="166"/>
      <c r="I261" s="670" t="s">
        <v>1509</v>
      </c>
      <c r="J261" s="670"/>
      <c r="K261" s="670"/>
      <c r="L261" s="670"/>
      <c r="M261" s="671"/>
      <c r="N261" s="89"/>
      <c r="P261" s="505"/>
      <c r="Q261" s="505"/>
      <c r="R261" s="505"/>
      <c r="S261" s="505"/>
      <c r="T261" s="505"/>
    </row>
    <row r="262" spans="2:20" ht="39" customHeight="1">
      <c r="B262" s="70"/>
      <c r="C262" s="477"/>
      <c r="D262" s="473"/>
      <c r="E262" s="473"/>
      <c r="F262" s="473"/>
      <c r="G262" s="474"/>
      <c r="H262" s="166"/>
      <c r="I262" s="680" t="s">
        <v>1510</v>
      </c>
      <c r="J262" s="680"/>
      <c r="K262" s="680"/>
      <c r="L262" s="680"/>
      <c r="M262" s="681"/>
      <c r="N262" s="89"/>
      <c r="P262" s="505"/>
      <c r="Q262" s="505"/>
      <c r="R262" s="505"/>
      <c r="S262" s="505"/>
      <c r="T262" s="505"/>
    </row>
    <row r="263" spans="2:20" ht="26.1" customHeight="1">
      <c r="B263" s="70"/>
      <c r="C263" s="477"/>
      <c r="D263" s="473"/>
      <c r="E263" s="473"/>
      <c r="F263" s="473"/>
      <c r="G263" s="474"/>
      <c r="H263" s="166"/>
      <c r="I263" s="670" t="s">
        <v>1511</v>
      </c>
      <c r="J263" s="670"/>
      <c r="K263" s="670"/>
      <c r="L263" s="670"/>
      <c r="M263" s="671"/>
      <c r="N263" s="89"/>
      <c r="P263" s="505"/>
      <c r="Q263" s="505"/>
      <c r="R263" s="505"/>
      <c r="S263" s="505"/>
      <c r="T263" s="505"/>
    </row>
    <row r="264" spans="2:20" ht="12.95" customHeight="1">
      <c r="B264" s="70"/>
      <c r="C264" s="477"/>
      <c r="D264" s="473"/>
      <c r="E264" s="473"/>
      <c r="F264" s="473"/>
      <c r="G264" s="474"/>
      <c r="H264" s="166"/>
      <c r="I264" s="670" t="s">
        <v>1512</v>
      </c>
      <c r="J264" s="670"/>
      <c r="K264" s="670"/>
      <c r="L264" s="670"/>
      <c r="M264" s="671"/>
      <c r="N264" s="89"/>
      <c r="P264" s="505"/>
      <c r="Q264" s="505"/>
      <c r="R264" s="505"/>
      <c r="S264" s="505"/>
      <c r="T264" s="505"/>
    </row>
    <row r="265" spans="2:20" ht="39" customHeight="1">
      <c r="B265" s="70"/>
      <c r="C265" s="477"/>
      <c r="D265" s="473"/>
      <c r="E265" s="473"/>
      <c r="F265" s="473"/>
      <c r="G265" s="474"/>
      <c r="H265" s="166"/>
      <c r="I265" s="680" t="s">
        <v>1513</v>
      </c>
      <c r="J265" s="680"/>
      <c r="K265" s="680"/>
      <c r="L265" s="680"/>
      <c r="M265" s="681"/>
      <c r="N265" s="89"/>
      <c r="P265" s="505"/>
      <c r="Q265" s="505"/>
      <c r="R265" s="505"/>
      <c r="S265" s="505"/>
      <c r="T265" s="505"/>
    </row>
    <row r="266" spans="2:20" ht="26.1" customHeight="1">
      <c r="B266" s="70"/>
      <c r="C266" s="477"/>
      <c r="D266" s="473"/>
      <c r="E266" s="473"/>
      <c r="F266" s="473"/>
      <c r="G266" s="474"/>
      <c r="H266" s="166"/>
      <c r="I266" s="670" t="s">
        <v>1514</v>
      </c>
      <c r="J266" s="670"/>
      <c r="K266" s="670"/>
      <c r="L266" s="670"/>
      <c r="M266" s="671"/>
      <c r="N266" s="89"/>
      <c r="P266" s="505"/>
      <c r="Q266" s="505"/>
      <c r="R266" s="505"/>
      <c r="S266" s="505"/>
      <c r="T266" s="505"/>
    </row>
    <row r="267" spans="2:20" ht="16.5">
      <c r="B267" s="70"/>
      <c r="C267" s="472"/>
      <c r="D267" s="475"/>
      <c r="E267" s="475"/>
      <c r="F267" s="475"/>
      <c r="G267" s="476"/>
      <c r="H267" s="166"/>
      <c r="I267" s="672"/>
      <c r="J267" s="672"/>
      <c r="K267" s="672"/>
      <c r="L267" s="672"/>
      <c r="M267" s="673"/>
      <c r="N267" s="89"/>
      <c r="P267" s="505"/>
      <c r="Q267" s="505"/>
      <c r="R267" s="505"/>
      <c r="S267" s="505"/>
      <c r="T267" s="505"/>
    </row>
    <row r="268" spans="2:20" ht="16.5" customHeight="1">
      <c r="B268" s="526"/>
      <c r="C268" s="526"/>
      <c r="D268" s="526"/>
      <c r="E268" s="526"/>
      <c r="F268" s="526"/>
      <c r="G268" s="39"/>
      <c r="H268" s="531" t="s">
        <v>1502</v>
      </c>
      <c r="I268" s="674" t="s">
        <v>1520</v>
      </c>
      <c r="J268" s="674"/>
      <c r="K268" s="674"/>
      <c r="L268" s="674"/>
      <c r="M268" s="675"/>
      <c r="N268" s="89"/>
      <c r="O268" s="505" t="b">
        <v>0</v>
      </c>
      <c r="P268" s="505" t="b">
        <v>0</v>
      </c>
      <c r="Q268" s="505" t="b">
        <v>0</v>
      </c>
      <c r="R268" s="505" t="b">
        <v>0</v>
      </c>
      <c r="S268" s="505" t="b">
        <v>0</v>
      </c>
      <c r="T268" s="505" t="b">
        <v>1</v>
      </c>
    </row>
    <row r="269" spans="2:20" ht="16.5" customHeight="1">
      <c r="B269" s="70"/>
      <c r="C269" s="477"/>
      <c r="D269" s="473"/>
      <c r="E269" s="473"/>
      <c r="F269" s="473"/>
      <c r="G269" s="474"/>
      <c r="H269" s="166"/>
      <c r="I269" s="676" t="s">
        <v>1521</v>
      </c>
      <c r="J269" s="676"/>
      <c r="K269" s="676"/>
      <c r="L269" s="676"/>
      <c r="M269" s="677"/>
      <c r="N269" s="89"/>
      <c r="P269" s="505"/>
      <c r="Q269" s="505"/>
      <c r="R269" s="505"/>
      <c r="S269" s="505"/>
      <c r="T269" s="505"/>
    </row>
    <row r="270" spans="2:20" ht="12.95" customHeight="1">
      <c r="B270" s="70"/>
      <c r="C270" s="477"/>
      <c r="D270" s="473"/>
      <c r="E270" s="473"/>
      <c r="F270" s="473"/>
      <c r="G270" s="474"/>
      <c r="H270" s="166"/>
      <c r="I270" s="678" t="s">
        <v>178</v>
      </c>
      <c r="J270" s="678"/>
      <c r="K270" s="678"/>
      <c r="L270" s="678"/>
      <c r="M270" s="679"/>
      <c r="N270" s="89"/>
      <c r="P270" s="505"/>
      <c r="Q270" s="505"/>
      <c r="R270" s="505"/>
      <c r="S270" s="505"/>
      <c r="T270" s="505"/>
    </row>
    <row r="271" spans="2:20" ht="12.95" customHeight="1">
      <c r="B271" s="70"/>
      <c r="C271" s="477"/>
      <c r="D271" s="473"/>
      <c r="E271" s="473"/>
      <c r="F271" s="473"/>
      <c r="G271" s="474"/>
      <c r="H271" s="166"/>
      <c r="I271" s="670" t="s">
        <v>1515</v>
      </c>
      <c r="J271" s="670"/>
      <c r="K271" s="670"/>
      <c r="L271" s="670"/>
      <c r="M271" s="671"/>
      <c r="N271" s="89"/>
      <c r="P271" s="505"/>
      <c r="Q271" s="505"/>
      <c r="R271" s="505"/>
      <c r="S271" s="505"/>
      <c r="T271" s="505"/>
    </row>
    <row r="272" spans="2:20" ht="12.95" customHeight="1">
      <c r="B272" s="70"/>
      <c r="C272" s="477"/>
      <c r="D272" s="473"/>
      <c r="E272" s="473"/>
      <c r="F272" s="473"/>
      <c r="G272" s="474"/>
      <c r="H272" s="166"/>
      <c r="I272" s="678" t="s">
        <v>179</v>
      </c>
      <c r="J272" s="678"/>
      <c r="K272" s="678"/>
      <c r="L272" s="678"/>
      <c r="M272" s="679"/>
      <c r="N272" s="89"/>
      <c r="P272" s="505"/>
      <c r="Q272" s="505"/>
      <c r="R272" s="505"/>
      <c r="S272" s="505"/>
      <c r="T272" s="505"/>
    </row>
    <row r="273" spans="2:20" ht="12.95" customHeight="1">
      <c r="B273" s="70"/>
      <c r="C273" s="477"/>
      <c r="D273" s="473"/>
      <c r="E273" s="473"/>
      <c r="F273" s="473"/>
      <c r="G273" s="474"/>
      <c r="H273" s="166"/>
      <c r="I273" s="670" t="s">
        <v>1516</v>
      </c>
      <c r="J273" s="670"/>
      <c r="K273" s="670"/>
      <c r="L273" s="670"/>
      <c r="M273" s="671"/>
      <c r="N273" s="89"/>
      <c r="P273" s="505"/>
      <c r="Q273" s="505"/>
      <c r="R273" s="505"/>
      <c r="S273" s="505"/>
      <c r="T273" s="505"/>
    </row>
    <row r="274" spans="2:20" ht="12.95" customHeight="1">
      <c r="B274" s="70"/>
      <c r="C274" s="477"/>
      <c r="D274" s="473"/>
      <c r="E274" s="473"/>
      <c r="F274" s="473"/>
      <c r="G274" s="474"/>
      <c r="H274" s="166"/>
      <c r="I274" s="678" t="s">
        <v>180</v>
      </c>
      <c r="J274" s="678"/>
      <c r="K274" s="678"/>
      <c r="L274" s="678"/>
      <c r="M274" s="679"/>
      <c r="N274" s="89"/>
      <c r="P274" s="505"/>
      <c r="Q274" s="505"/>
      <c r="R274" s="505"/>
      <c r="S274" s="505"/>
      <c r="T274" s="505"/>
    </row>
    <row r="275" spans="2:20" ht="12.95" customHeight="1">
      <c r="B275" s="70"/>
      <c r="C275" s="477"/>
      <c r="D275" s="473"/>
      <c r="E275" s="473"/>
      <c r="F275" s="473"/>
      <c r="G275" s="474"/>
      <c r="H275" s="166"/>
      <c r="I275" s="670" t="s">
        <v>601</v>
      </c>
      <c r="J275" s="670"/>
      <c r="K275" s="670"/>
      <c r="L275" s="670"/>
      <c r="M275" s="671"/>
      <c r="N275" s="89"/>
      <c r="P275" s="505"/>
      <c r="Q275" s="505"/>
      <c r="R275" s="505"/>
      <c r="S275" s="505"/>
      <c r="T275" s="505"/>
    </row>
    <row r="276" spans="2:20" ht="12.95" customHeight="1">
      <c r="B276" s="70"/>
      <c r="C276" s="477"/>
      <c r="D276" s="473"/>
      <c r="E276" s="473"/>
      <c r="F276" s="473"/>
      <c r="G276" s="474"/>
      <c r="H276" s="166"/>
      <c r="I276" s="678" t="s">
        <v>181</v>
      </c>
      <c r="J276" s="678"/>
      <c r="K276" s="678"/>
      <c r="L276" s="678"/>
      <c r="M276" s="679"/>
      <c r="N276" s="89"/>
      <c r="P276" s="505"/>
      <c r="Q276" s="505"/>
      <c r="R276" s="505"/>
      <c r="S276" s="505"/>
      <c r="T276" s="505"/>
    </row>
    <row r="277" spans="2:20" ht="39" customHeight="1">
      <c r="B277" s="70"/>
      <c r="C277" s="477"/>
      <c r="D277" s="473"/>
      <c r="E277" s="473"/>
      <c r="F277" s="473"/>
      <c r="G277" s="474"/>
      <c r="H277" s="166"/>
      <c r="I277" s="670" t="s">
        <v>1517</v>
      </c>
      <c r="J277" s="670"/>
      <c r="K277" s="670"/>
      <c r="L277" s="670"/>
      <c r="M277" s="671"/>
      <c r="N277" s="89"/>
      <c r="P277" s="505"/>
      <c r="Q277" s="505"/>
      <c r="R277" s="505"/>
      <c r="S277" s="505"/>
      <c r="T277" s="505"/>
    </row>
    <row r="278" spans="2:20" ht="12.95" customHeight="1">
      <c r="B278" s="70"/>
      <c r="C278" s="477"/>
      <c r="D278" s="473"/>
      <c r="E278" s="473"/>
      <c r="F278" s="473"/>
      <c r="G278" s="474"/>
      <c r="H278" s="166"/>
      <c r="I278" s="670" t="s">
        <v>1518</v>
      </c>
      <c r="J278" s="670"/>
      <c r="K278" s="670"/>
      <c r="L278" s="670"/>
      <c r="M278" s="671"/>
      <c r="N278" s="89"/>
      <c r="P278" s="505"/>
      <c r="Q278" s="505"/>
      <c r="R278" s="505"/>
      <c r="S278" s="505"/>
      <c r="T278" s="505"/>
    </row>
    <row r="279" spans="2:20" ht="39" customHeight="1">
      <c r="B279" s="70"/>
      <c r="C279" s="477"/>
      <c r="D279" s="473"/>
      <c r="E279" s="473"/>
      <c r="F279" s="473"/>
      <c r="G279" s="474"/>
      <c r="H279" s="166"/>
      <c r="I279" s="670" t="s">
        <v>1519</v>
      </c>
      <c r="J279" s="670"/>
      <c r="K279" s="670"/>
      <c r="L279" s="670"/>
      <c r="M279" s="671"/>
      <c r="N279" s="89"/>
      <c r="P279" s="505"/>
      <c r="Q279" s="505"/>
      <c r="R279" s="505"/>
      <c r="S279" s="505"/>
      <c r="T279" s="505"/>
    </row>
    <row r="280" spans="2:20" ht="16.5">
      <c r="B280" s="70"/>
      <c r="C280" s="472"/>
      <c r="D280" s="475"/>
      <c r="E280" s="475"/>
      <c r="F280" s="475"/>
      <c r="G280" s="476"/>
      <c r="H280" s="166"/>
      <c r="I280" s="719"/>
      <c r="J280" s="719"/>
      <c r="K280" s="719"/>
      <c r="L280" s="719"/>
      <c r="M280" s="720"/>
      <c r="N280" s="89"/>
      <c r="P280" s="505"/>
      <c r="Q280" s="505"/>
      <c r="R280" s="505"/>
      <c r="S280" s="505"/>
      <c r="T280" s="505"/>
    </row>
    <row r="281" spans="2:20" ht="22.7" customHeight="1">
      <c r="B281" s="194"/>
      <c r="C281" s="345" t="s">
        <v>1</v>
      </c>
      <c r="D281" s="195"/>
      <c r="E281" s="195"/>
      <c r="F281" s="195"/>
      <c r="G281" s="196"/>
      <c r="H281" s="196"/>
      <c r="I281" s="165" t="s">
        <v>798</v>
      </c>
      <c r="J281" s="165"/>
      <c r="K281" s="165"/>
      <c r="L281" s="496"/>
      <c r="M281" s="569"/>
    </row>
    <row r="282" spans="2:20" ht="16.5">
      <c r="B282" s="199"/>
      <c r="C282" s="343"/>
      <c r="D282" s="84"/>
      <c r="E282" s="84"/>
      <c r="F282" s="84"/>
      <c r="G282" s="84"/>
      <c r="H282" s="84"/>
      <c r="I282" s="85"/>
      <c r="J282" s="85"/>
      <c r="K282" s="85"/>
      <c r="L282" s="200"/>
      <c r="M282" s="568"/>
    </row>
    <row r="283" spans="2:20" ht="12.75" customHeight="1"/>
    <row r="284" spans="2:20" ht="12.75" customHeight="1"/>
    <row r="285" spans="2:20" ht="12.75" hidden="1" customHeight="1"/>
    <row r="286" spans="2:20" ht="12.75" hidden="1" customHeight="1"/>
    <row r="287" spans="2:20" ht="12.75" hidden="1" customHeight="1"/>
    <row r="288" spans="2:20" ht="12.75" hidden="1" customHeight="1"/>
    <row r="289" spans="2:20" ht="12.75" hidden="1" customHeight="1"/>
    <row r="290" spans="2:20" s="192" customFormat="1" ht="12.75" hidden="1" customHeight="1">
      <c r="B290" s="86"/>
      <c r="C290" s="86"/>
      <c r="D290" s="86"/>
      <c r="E290" s="86"/>
      <c r="F290" s="86"/>
      <c r="G290" s="86"/>
      <c r="H290" s="86"/>
      <c r="I290" s="86"/>
      <c r="J290" s="86"/>
      <c r="K290" s="86"/>
      <c r="L290" s="86"/>
      <c r="M290" s="87"/>
      <c r="N290" s="82"/>
      <c r="O290" s="505"/>
      <c r="P290" s="83"/>
      <c r="Q290" s="83"/>
      <c r="R290" s="83"/>
      <c r="S290" s="83"/>
      <c r="T290" s="83"/>
    </row>
    <row r="291" spans="2:20" s="192" customFormat="1" ht="12.75" hidden="1" customHeight="1">
      <c r="B291" s="86"/>
      <c r="C291" s="86"/>
      <c r="D291" s="86"/>
      <c r="E291" s="86"/>
      <c r="F291" s="86"/>
      <c r="G291" s="86"/>
      <c r="H291" s="86"/>
      <c r="I291" s="86"/>
      <c r="J291" s="86"/>
      <c r="K291" s="86"/>
      <c r="L291" s="86"/>
      <c r="M291" s="87"/>
      <c r="N291" s="82"/>
      <c r="O291" s="505"/>
      <c r="P291" s="83"/>
      <c r="Q291" s="83"/>
      <c r="R291" s="83"/>
      <c r="S291" s="83"/>
      <c r="T291" s="83"/>
    </row>
    <row r="292" spans="2:20" s="192" customFormat="1" ht="12.75" hidden="1" customHeight="1">
      <c r="B292" s="86"/>
      <c r="C292" s="86"/>
      <c r="D292" s="86"/>
      <c r="E292" s="86"/>
      <c r="F292" s="86"/>
      <c r="G292" s="86"/>
      <c r="H292" s="86"/>
      <c r="I292" s="86"/>
      <c r="J292" s="86"/>
      <c r="K292" s="86"/>
      <c r="L292" s="86"/>
      <c r="M292" s="87"/>
      <c r="N292" s="82"/>
      <c r="O292" s="505"/>
      <c r="P292" s="83"/>
      <c r="Q292" s="83"/>
      <c r="R292" s="83"/>
      <c r="S292" s="83"/>
      <c r="T292" s="83"/>
    </row>
    <row r="1038" spans="15:17" ht="0" hidden="1" customHeight="1">
      <c r="O1038" s="505" t="b">
        <v>1</v>
      </c>
      <c r="P1038" s="83" t="b">
        <v>1</v>
      </c>
      <c r="Q1038" s="83" t="b">
        <v>1</v>
      </c>
    </row>
  </sheetData>
  <sheetProtection sheet="1" formatRows="0"/>
  <mergeCells count="282">
    <mergeCell ref="I280:M280"/>
    <mergeCell ref="I255:M255"/>
    <mergeCell ref="I274:M274"/>
    <mergeCell ref="I275:M275"/>
    <mergeCell ref="I276:M276"/>
    <mergeCell ref="I277:M277"/>
    <mergeCell ref="I278:M278"/>
    <mergeCell ref="I279:M279"/>
    <mergeCell ref="I267:M267"/>
    <mergeCell ref="I268:M268"/>
    <mergeCell ref="I269:M269"/>
    <mergeCell ref="I270:M270"/>
    <mergeCell ref="I271:M271"/>
    <mergeCell ref="I272:M272"/>
    <mergeCell ref="I273:M273"/>
    <mergeCell ref="I261:M261"/>
    <mergeCell ref="I262:M262"/>
    <mergeCell ref="I263:M263"/>
    <mergeCell ref="I264:M264"/>
    <mergeCell ref="I265:M265"/>
    <mergeCell ref="I266:M266"/>
    <mergeCell ref="I251:M251"/>
    <mergeCell ref="I252:M252"/>
    <mergeCell ref="I253:M253"/>
    <mergeCell ref="I254:M254"/>
    <mergeCell ref="I256:M256"/>
    <mergeCell ref="I257:M257"/>
    <mergeCell ref="I258:M258"/>
    <mergeCell ref="I259:M259"/>
    <mergeCell ref="I260:M260"/>
    <mergeCell ref="I137:M137"/>
    <mergeCell ref="I17:M17"/>
    <mergeCell ref="I175:M175"/>
    <mergeCell ref="I199:M199"/>
    <mergeCell ref="I201:M201"/>
    <mergeCell ref="I209:M209"/>
    <mergeCell ref="I120:M120"/>
    <mergeCell ref="I129:M129"/>
    <mergeCell ref="I130:M130"/>
    <mergeCell ref="I131:M131"/>
    <mergeCell ref="I132:M132"/>
    <mergeCell ref="I133:M133"/>
    <mergeCell ref="I134:M134"/>
    <mergeCell ref="I171:M171"/>
    <mergeCell ref="I174:M174"/>
    <mergeCell ref="I145:M145"/>
    <mergeCell ref="I146:M146"/>
    <mergeCell ref="I147:M147"/>
    <mergeCell ref="I148:M148"/>
    <mergeCell ref="I143:M143"/>
    <mergeCell ref="I144:M144"/>
    <mergeCell ref="I127:M127"/>
    <mergeCell ref="I128:M128"/>
    <mergeCell ref="I135:M135"/>
    <mergeCell ref="I136:M136"/>
    <mergeCell ref="I60:M60"/>
    <mergeCell ref="I30:M30"/>
    <mergeCell ref="I31:M31"/>
    <mergeCell ref="I32:M32"/>
    <mergeCell ref="I33:M33"/>
    <mergeCell ref="I35:M35"/>
    <mergeCell ref="N2:N8"/>
    <mergeCell ref="B3:I3"/>
    <mergeCell ref="J3:K3"/>
    <mergeCell ref="L3:M3"/>
    <mergeCell ref="B5:G5"/>
    <mergeCell ref="J5:K5"/>
    <mergeCell ref="L5:M5"/>
    <mergeCell ref="B6:G6"/>
    <mergeCell ref="I6:M6"/>
    <mergeCell ref="B7:G7"/>
    <mergeCell ref="I7:M7"/>
    <mergeCell ref="B8:G8"/>
    <mergeCell ref="I8:M8"/>
    <mergeCell ref="B2:I2"/>
    <mergeCell ref="J2:K2"/>
    <mergeCell ref="L2:M2"/>
    <mergeCell ref="I26:M26"/>
    <mergeCell ref="I16:M16"/>
    <mergeCell ref="I51:M51"/>
    <mergeCell ref="I52:M52"/>
    <mergeCell ref="I53:M53"/>
    <mergeCell ref="I55:M55"/>
    <mergeCell ref="I54:M54"/>
    <mergeCell ref="I56:M56"/>
    <mergeCell ref="I57:M57"/>
    <mergeCell ref="I58:M58"/>
    <mergeCell ref="I18:M18"/>
    <mergeCell ref="I19:M19"/>
    <mergeCell ref="I20:M20"/>
    <mergeCell ref="I21:M21"/>
    <mergeCell ref="I22:M22"/>
    <mergeCell ref="I23:M23"/>
    <mergeCell ref="I24:M24"/>
    <mergeCell ref="I25:M25"/>
    <mergeCell ref="I34:M34"/>
    <mergeCell ref="I36:M36"/>
    <mergeCell ref="I27:M27"/>
    <mergeCell ref="I28:M28"/>
    <mergeCell ref="I29:M29"/>
    <mergeCell ref="I42:M42"/>
    <mergeCell ref="I43:M43"/>
    <mergeCell ref="I81:M81"/>
    <mergeCell ref="I82:M82"/>
    <mergeCell ref="I83:M83"/>
    <mergeCell ref="I84:M84"/>
    <mergeCell ref="I79:M79"/>
    <mergeCell ref="I63:M63"/>
    <mergeCell ref="I64:M64"/>
    <mergeCell ref="I65:M65"/>
    <mergeCell ref="I66:M66"/>
    <mergeCell ref="I67:M67"/>
    <mergeCell ref="I68:M68"/>
    <mergeCell ref="I69:M69"/>
    <mergeCell ref="I70:M70"/>
    <mergeCell ref="I80:M80"/>
    <mergeCell ref="I78:M78"/>
    <mergeCell ref="I75:M75"/>
    <mergeCell ref="I76:M76"/>
    <mergeCell ref="I77:M77"/>
    <mergeCell ref="I114:M114"/>
    <mergeCell ref="I115:M115"/>
    <mergeCell ref="I116:M116"/>
    <mergeCell ref="I117:M117"/>
    <mergeCell ref="I112:M112"/>
    <mergeCell ref="I113:M113"/>
    <mergeCell ref="I99:M99"/>
    <mergeCell ref="I101:M101"/>
    <mergeCell ref="I103:M103"/>
    <mergeCell ref="I105:M105"/>
    <mergeCell ref="I107:M107"/>
    <mergeCell ref="I109:M109"/>
    <mergeCell ref="I110:M110"/>
    <mergeCell ref="I111:M111"/>
    <mergeCell ref="I100:M100"/>
    <mergeCell ref="I102:M102"/>
    <mergeCell ref="I104:M104"/>
    <mergeCell ref="I108:M108"/>
    <mergeCell ref="I138:M138"/>
    <mergeCell ref="I139:M139"/>
    <mergeCell ref="I140:M140"/>
    <mergeCell ref="I141:M141"/>
    <mergeCell ref="I142:M142"/>
    <mergeCell ref="I168:M168"/>
    <mergeCell ref="I169:M169"/>
    <mergeCell ref="I170:M170"/>
    <mergeCell ref="I172:M172"/>
    <mergeCell ref="I166:M166"/>
    <mergeCell ref="I167:M167"/>
    <mergeCell ref="I156:M156"/>
    <mergeCell ref="I157:M157"/>
    <mergeCell ref="I158:M158"/>
    <mergeCell ref="I159:M159"/>
    <mergeCell ref="I161:M161"/>
    <mergeCell ref="I162:M162"/>
    <mergeCell ref="I163:M163"/>
    <mergeCell ref="I164:M164"/>
    <mergeCell ref="I165:M165"/>
    <mergeCell ref="I193:M193"/>
    <mergeCell ref="I183:M183"/>
    <mergeCell ref="I184:M184"/>
    <mergeCell ref="I185:M185"/>
    <mergeCell ref="I186:M186"/>
    <mergeCell ref="I187:M187"/>
    <mergeCell ref="I188:M188"/>
    <mergeCell ref="I189:M189"/>
    <mergeCell ref="I190:M190"/>
    <mergeCell ref="I191:M191"/>
    <mergeCell ref="I192:M192"/>
    <mergeCell ref="I247:M247"/>
    <mergeCell ref="I249:M249"/>
    <mergeCell ref="I250:M250"/>
    <mergeCell ref="I244:M244"/>
    <mergeCell ref="I245:M245"/>
    <mergeCell ref="I234:M234"/>
    <mergeCell ref="I235:M235"/>
    <mergeCell ref="I236:M236"/>
    <mergeCell ref="I237:M237"/>
    <mergeCell ref="I238:M238"/>
    <mergeCell ref="I239:M239"/>
    <mergeCell ref="I240:M240"/>
    <mergeCell ref="I241:M241"/>
    <mergeCell ref="I242:M242"/>
    <mergeCell ref="I243:M243"/>
    <mergeCell ref="I248:M248"/>
    <mergeCell ref="I246:M246"/>
    <mergeCell ref="I226:M226"/>
    <mergeCell ref="I223:M223"/>
    <mergeCell ref="I224:M224"/>
    <mergeCell ref="I221:M221"/>
    <mergeCell ref="I222:M222"/>
    <mergeCell ref="I208:M208"/>
    <mergeCell ref="I210:M210"/>
    <mergeCell ref="I211:M211"/>
    <mergeCell ref="I212:M212"/>
    <mergeCell ref="I214:M214"/>
    <mergeCell ref="I216:M216"/>
    <mergeCell ref="I217:M217"/>
    <mergeCell ref="I218:M218"/>
    <mergeCell ref="I219:M219"/>
    <mergeCell ref="I44:M44"/>
    <mergeCell ref="I45:M45"/>
    <mergeCell ref="I46:M46"/>
    <mergeCell ref="I47:M47"/>
    <mergeCell ref="I48:M48"/>
    <mergeCell ref="I49:M49"/>
    <mergeCell ref="I38:M38"/>
    <mergeCell ref="I39:M39"/>
    <mergeCell ref="I40:M40"/>
    <mergeCell ref="I41:M41"/>
    <mergeCell ref="I59:M59"/>
    <mergeCell ref="I61:M61"/>
    <mergeCell ref="I62:M62"/>
    <mergeCell ref="I37:M37"/>
    <mergeCell ref="I50:M50"/>
    <mergeCell ref="I71:M71"/>
    <mergeCell ref="I72:M72"/>
    <mergeCell ref="I73:M73"/>
    <mergeCell ref="I106:M106"/>
    <mergeCell ref="I91:M91"/>
    <mergeCell ref="I92:M92"/>
    <mergeCell ref="I93:M93"/>
    <mergeCell ref="I94:M94"/>
    <mergeCell ref="I95:M95"/>
    <mergeCell ref="I96:M96"/>
    <mergeCell ref="I97:M97"/>
    <mergeCell ref="I98:M98"/>
    <mergeCell ref="I87:M87"/>
    <mergeCell ref="I88:M88"/>
    <mergeCell ref="I89:M89"/>
    <mergeCell ref="I90:M90"/>
    <mergeCell ref="I85:M85"/>
    <mergeCell ref="I86:M86"/>
    <mergeCell ref="I74:M74"/>
    <mergeCell ref="I233:M233"/>
    <mergeCell ref="I13:M13"/>
    <mergeCell ref="I173:M173"/>
    <mergeCell ref="I176:M176"/>
    <mergeCell ref="I177:M177"/>
    <mergeCell ref="I178:M178"/>
    <mergeCell ref="I179:M179"/>
    <mergeCell ref="I180:M180"/>
    <mergeCell ref="I181:M181"/>
    <mergeCell ref="I182:M182"/>
    <mergeCell ref="I213:M213"/>
    <mergeCell ref="I198:M198"/>
    <mergeCell ref="I200:M200"/>
    <mergeCell ref="I202:M202"/>
    <mergeCell ref="I203:M203"/>
    <mergeCell ref="I204:M204"/>
    <mergeCell ref="I205:M205"/>
    <mergeCell ref="I206:M206"/>
    <mergeCell ref="I118:M118"/>
    <mergeCell ref="I119:M119"/>
    <mergeCell ref="I121:M121"/>
    <mergeCell ref="I122:M122"/>
    <mergeCell ref="I123:M123"/>
    <mergeCell ref="I207:M207"/>
    <mergeCell ref="I227:M227"/>
    <mergeCell ref="I228:M228"/>
    <mergeCell ref="I229:M229"/>
    <mergeCell ref="I230:M230"/>
    <mergeCell ref="I231:M231"/>
    <mergeCell ref="I232:M232"/>
    <mergeCell ref="I124:M124"/>
    <mergeCell ref="I125:M125"/>
    <mergeCell ref="I126:M126"/>
    <mergeCell ref="I160:M160"/>
    <mergeCell ref="I149:M149"/>
    <mergeCell ref="I150:M150"/>
    <mergeCell ref="I151:M151"/>
    <mergeCell ref="I152:M152"/>
    <mergeCell ref="I153:M153"/>
    <mergeCell ref="I154:M154"/>
    <mergeCell ref="I155:M155"/>
    <mergeCell ref="I194:M194"/>
    <mergeCell ref="I195:M195"/>
    <mergeCell ref="I196:M196"/>
    <mergeCell ref="I215:M215"/>
    <mergeCell ref="I220:M220"/>
    <mergeCell ref="I197:M197"/>
    <mergeCell ref="I225:M225"/>
  </mergeCells>
  <conditionalFormatting sqref="B17:G30">
    <cfRule type="expression" dxfId="1858" priority="149">
      <formula>O$16</formula>
    </cfRule>
  </conditionalFormatting>
  <conditionalFormatting sqref="B32:G51">
    <cfRule type="expression" dxfId="1857" priority="128">
      <formula>O$31</formula>
    </cfRule>
  </conditionalFormatting>
  <conditionalFormatting sqref="B53:G67">
    <cfRule type="expression" dxfId="1856" priority="85">
      <formula>O$52</formula>
    </cfRule>
  </conditionalFormatting>
  <conditionalFormatting sqref="B69:G105">
    <cfRule type="expression" dxfId="1855" priority="77">
      <formula>O$68</formula>
    </cfRule>
  </conditionalFormatting>
  <conditionalFormatting sqref="B107:G138">
    <cfRule type="expression" dxfId="1854" priority="73">
      <formula>O$106</formula>
    </cfRule>
  </conditionalFormatting>
  <conditionalFormatting sqref="B140:G151">
    <cfRule type="expression" dxfId="1853" priority="134">
      <formula>O$139</formula>
    </cfRule>
  </conditionalFormatting>
  <conditionalFormatting sqref="B153:G179">
    <cfRule type="expression" dxfId="1852" priority="69">
      <formula>O$152</formula>
    </cfRule>
  </conditionalFormatting>
  <conditionalFormatting sqref="B181:G211">
    <cfRule type="expression" dxfId="1851" priority="61">
      <formula>O$180</formula>
    </cfRule>
  </conditionalFormatting>
  <conditionalFormatting sqref="B213:G229">
    <cfRule type="expression" dxfId="1850" priority="51">
      <formula>O$212</formula>
    </cfRule>
  </conditionalFormatting>
  <conditionalFormatting sqref="B231:G250">
    <cfRule type="expression" dxfId="1849" priority="97">
      <formula>O$230</formula>
    </cfRule>
  </conditionalFormatting>
  <conditionalFormatting sqref="B252:G267">
    <cfRule type="expression" dxfId="1847" priority="4">
      <formula>O$251</formula>
    </cfRule>
  </conditionalFormatting>
  <conditionalFormatting sqref="B269:G280">
    <cfRule type="expression" dxfId="1846" priority="46">
      <formula>O$268</formula>
    </cfRule>
  </conditionalFormatting>
  <conditionalFormatting sqref="I16">
    <cfRule type="expression" dxfId="1833" priority="669">
      <formula>AND($O16,I16="")</formula>
    </cfRule>
  </conditionalFormatting>
  <conditionalFormatting sqref="I31">
    <cfRule type="expression" dxfId="1829" priority="660">
      <formula>AND($O31,I31="")</formula>
    </cfRule>
  </conditionalFormatting>
  <conditionalFormatting sqref="I52">
    <cfRule type="expression" dxfId="1825" priority="602">
      <formula>AND($O52,I52="")</formula>
    </cfRule>
  </conditionalFormatting>
  <conditionalFormatting sqref="I68">
    <cfRule type="expression" dxfId="1822" priority="652">
      <formula>AND($O68,I68="")</formula>
    </cfRule>
  </conditionalFormatting>
  <conditionalFormatting sqref="I106">
    <cfRule type="expression" dxfId="1813" priority="643">
      <formula>AND($O106,I106="")</formula>
    </cfRule>
  </conditionalFormatting>
  <conditionalFormatting sqref="I139">
    <cfRule type="expression" dxfId="1808" priority="636">
      <formula>AND($O139,I139="")</formula>
    </cfRule>
  </conditionalFormatting>
  <conditionalFormatting sqref="I152">
    <cfRule type="expression" dxfId="1804" priority="628">
      <formula>AND($O152,I152="")</formula>
    </cfRule>
  </conditionalFormatting>
  <conditionalFormatting sqref="I180">
    <cfRule type="expression" dxfId="1798" priority="620">
      <formula>AND($O180,I180="")</formula>
    </cfRule>
  </conditionalFormatting>
  <conditionalFormatting sqref="I212">
    <cfRule type="expression" dxfId="1791" priority="502">
      <formula>AND($O212,I212="")</formula>
    </cfRule>
  </conditionalFormatting>
  <conditionalFormatting sqref="I230">
    <cfRule type="expression" dxfId="1788" priority="612">
      <formula>AND($O230,I230="")</formula>
    </cfRule>
  </conditionalFormatting>
  <conditionalFormatting sqref="I251">
    <cfRule type="expression" dxfId="1785" priority="43">
      <formula>AND($O251,I251="")</formula>
    </cfRule>
  </conditionalFormatting>
  <conditionalFormatting sqref="I268">
    <cfRule type="expression" dxfId="1781" priority="23">
      <formula>AND($O268,I268="")</formula>
    </cfRule>
  </conditionalFormatting>
  <pageMargins left="0.39370078740157483" right="0.19685039370078741" top="0.39370078740157483" bottom="0.47244094488188981" header="0.31496062992125984" footer="0.31496062992125984"/>
  <pageSetup paperSize="9" scale="85" fitToHeight="0" orientation="portrait" r:id="rId1"/>
  <headerFooter scaleWithDoc="0">
    <oddFooter>&amp;L&amp;8©  VHF Bayern - Stand Mai 2025&amp;R&amp;P</oddFooter>
  </headerFooter>
  <rowBreaks count="1" manualBreakCount="1">
    <brk id="250"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89089" r:id="rId4" name="Kontrollkästchen 2">
              <controlPr defaultSize="0" autoFill="0" autoLine="0" autoPict="0" altText="">
                <anchor moveWithCells="1">
                  <from>
                    <xdr:col>1</xdr:col>
                    <xdr:colOff>0</xdr:colOff>
                    <xdr:row>15</xdr:row>
                    <xdr:rowOff>0</xdr:rowOff>
                  </from>
                  <to>
                    <xdr:col>1</xdr:col>
                    <xdr:colOff>219075</xdr:colOff>
                    <xdr:row>16</xdr:row>
                    <xdr:rowOff>0</xdr:rowOff>
                  </to>
                </anchor>
              </controlPr>
            </control>
          </mc:Choice>
        </mc:AlternateContent>
        <mc:AlternateContent xmlns:mc="http://schemas.openxmlformats.org/markup-compatibility/2006">
          <mc:Choice Requires="x14">
            <control shapeId="89090" r:id="rId5" name="Check Box 2">
              <controlPr defaultSize="0" autoFill="0" autoLine="0" autoPict="0" altText="">
                <anchor moveWithCells="1">
                  <from>
                    <xdr:col>2</xdr:col>
                    <xdr:colOff>0</xdr:colOff>
                    <xdr:row>15</xdr:row>
                    <xdr:rowOff>0</xdr:rowOff>
                  </from>
                  <to>
                    <xdr:col>2</xdr:col>
                    <xdr:colOff>219075</xdr:colOff>
                    <xdr:row>16</xdr:row>
                    <xdr:rowOff>0</xdr:rowOff>
                  </to>
                </anchor>
              </controlPr>
            </control>
          </mc:Choice>
        </mc:AlternateContent>
        <mc:AlternateContent xmlns:mc="http://schemas.openxmlformats.org/markup-compatibility/2006">
          <mc:Choice Requires="x14">
            <control shapeId="89091" r:id="rId6" name="Check Box 3">
              <controlPr defaultSize="0" autoFill="0" autoLine="0" autoPict="0" altText="">
                <anchor moveWithCells="1">
                  <from>
                    <xdr:col>3</xdr:col>
                    <xdr:colOff>0</xdr:colOff>
                    <xdr:row>15</xdr:row>
                    <xdr:rowOff>0</xdr:rowOff>
                  </from>
                  <to>
                    <xdr:col>3</xdr:col>
                    <xdr:colOff>219075</xdr:colOff>
                    <xdr:row>16</xdr:row>
                    <xdr:rowOff>0</xdr:rowOff>
                  </to>
                </anchor>
              </controlPr>
            </control>
          </mc:Choice>
        </mc:AlternateContent>
        <mc:AlternateContent xmlns:mc="http://schemas.openxmlformats.org/markup-compatibility/2006">
          <mc:Choice Requires="x14">
            <control shapeId="89092" r:id="rId7" name="Check Box 4">
              <controlPr defaultSize="0" autoFill="0" autoLine="0" autoPict="0" altText="">
                <anchor moveWithCells="1">
                  <from>
                    <xdr:col>4</xdr:col>
                    <xdr:colOff>0</xdr:colOff>
                    <xdr:row>15</xdr:row>
                    <xdr:rowOff>0</xdr:rowOff>
                  </from>
                  <to>
                    <xdr:col>4</xdr:col>
                    <xdr:colOff>219075</xdr:colOff>
                    <xdr:row>16</xdr:row>
                    <xdr:rowOff>0</xdr:rowOff>
                  </to>
                </anchor>
              </controlPr>
            </control>
          </mc:Choice>
        </mc:AlternateContent>
        <mc:AlternateContent xmlns:mc="http://schemas.openxmlformats.org/markup-compatibility/2006">
          <mc:Choice Requires="x14">
            <control shapeId="89093" r:id="rId8" name="Check Box 5">
              <controlPr defaultSize="0" autoFill="0" autoLine="0" autoPict="0" altText="">
                <anchor moveWithCells="1">
                  <from>
                    <xdr:col>5</xdr:col>
                    <xdr:colOff>0</xdr:colOff>
                    <xdr:row>15</xdr:row>
                    <xdr:rowOff>0</xdr:rowOff>
                  </from>
                  <to>
                    <xdr:col>5</xdr:col>
                    <xdr:colOff>219075</xdr:colOff>
                    <xdr:row>16</xdr:row>
                    <xdr:rowOff>0</xdr:rowOff>
                  </to>
                </anchor>
              </controlPr>
            </control>
          </mc:Choice>
        </mc:AlternateContent>
        <mc:AlternateContent xmlns:mc="http://schemas.openxmlformats.org/markup-compatibility/2006">
          <mc:Choice Requires="x14">
            <control shapeId="89094" r:id="rId9" name="Check Box 6">
              <controlPr defaultSize="0" autoFill="0" autoLine="0" autoPict="0" altText="">
                <anchor moveWithCells="1">
                  <from>
                    <xdr:col>6</xdr:col>
                    <xdr:colOff>0</xdr:colOff>
                    <xdr:row>15</xdr:row>
                    <xdr:rowOff>0</xdr:rowOff>
                  </from>
                  <to>
                    <xdr:col>6</xdr:col>
                    <xdr:colOff>219075</xdr:colOff>
                    <xdr:row>16</xdr:row>
                    <xdr:rowOff>0</xdr:rowOff>
                  </to>
                </anchor>
              </controlPr>
            </control>
          </mc:Choice>
        </mc:AlternateContent>
        <mc:AlternateContent xmlns:mc="http://schemas.openxmlformats.org/markup-compatibility/2006">
          <mc:Choice Requires="x14">
            <control shapeId="89095" r:id="rId10" name="Check Box 7">
              <controlPr defaultSize="0" autoFill="0" autoLine="0" autoPict="0" altText="">
                <anchor moveWithCells="1">
                  <from>
                    <xdr:col>1</xdr:col>
                    <xdr:colOff>0</xdr:colOff>
                    <xdr:row>30</xdr:row>
                    <xdr:rowOff>0</xdr:rowOff>
                  </from>
                  <to>
                    <xdr:col>1</xdr:col>
                    <xdr:colOff>219075</xdr:colOff>
                    <xdr:row>31</xdr:row>
                    <xdr:rowOff>0</xdr:rowOff>
                  </to>
                </anchor>
              </controlPr>
            </control>
          </mc:Choice>
        </mc:AlternateContent>
        <mc:AlternateContent xmlns:mc="http://schemas.openxmlformats.org/markup-compatibility/2006">
          <mc:Choice Requires="x14">
            <control shapeId="89096" r:id="rId11" name="Check Box 8">
              <controlPr defaultSize="0" autoFill="0" autoLine="0" autoPict="0" altText="">
                <anchor moveWithCells="1">
                  <from>
                    <xdr:col>2</xdr:col>
                    <xdr:colOff>0</xdr:colOff>
                    <xdr:row>30</xdr:row>
                    <xdr:rowOff>0</xdr:rowOff>
                  </from>
                  <to>
                    <xdr:col>2</xdr:col>
                    <xdr:colOff>219075</xdr:colOff>
                    <xdr:row>31</xdr:row>
                    <xdr:rowOff>0</xdr:rowOff>
                  </to>
                </anchor>
              </controlPr>
            </control>
          </mc:Choice>
        </mc:AlternateContent>
        <mc:AlternateContent xmlns:mc="http://schemas.openxmlformats.org/markup-compatibility/2006">
          <mc:Choice Requires="x14">
            <control shapeId="89097" r:id="rId12" name="Check Box 9">
              <controlPr defaultSize="0" autoFill="0" autoLine="0" autoPict="0" altText="">
                <anchor moveWithCells="1">
                  <from>
                    <xdr:col>3</xdr:col>
                    <xdr:colOff>0</xdr:colOff>
                    <xdr:row>30</xdr:row>
                    <xdr:rowOff>0</xdr:rowOff>
                  </from>
                  <to>
                    <xdr:col>3</xdr:col>
                    <xdr:colOff>219075</xdr:colOff>
                    <xdr:row>31</xdr:row>
                    <xdr:rowOff>0</xdr:rowOff>
                  </to>
                </anchor>
              </controlPr>
            </control>
          </mc:Choice>
        </mc:AlternateContent>
        <mc:AlternateContent xmlns:mc="http://schemas.openxmlformats.org/markup-compatibility/2006">
          <mc:Choice Requires="x14">
            <control shapeId="89098" r:id="rId13" name="Check Box 10">
              <controlPr defaultSize="0" autoFill="0" autoLine="0" autoPict="0" altText="">
                <anchor moveWithCells="1">
                  <from>
                    <xdr:col>4</xdr:col>
                    <xdr:colOff>0</xdr:colOff>
                    <xdr:row>30</xdr:row>
                    <xdr:rowOff>0</xdr:rowOff>
                  </from>
                  <to>
                    <xdr:col>4</xdr:col>
                    <xdr:colOff>219075</xdr:colOff>
                    <xdr:row>31</xdr:row>
                    <xdr:rowOff>0</xdr:rowOff>
                  </to>
                </anchor>
              </controlPr>
            </control>
          </mc:Choice>
        </mc:AlternateContent>
        <mc:AlternateContent xmlns:mc="http://schemas.openxmlformats.org/markup-compatibility/2006">
          <mc:Choice Requires="x14">
            <control shapeId="89099" r:id="rId14" name="Check Box 11">
              <controlPr defaultSize="0" autoFill="0" autoLine="0" autoPict="0" altText="">
                <anchor moveWithCells="1">
                  <from>
                    <xdr:col>5</xdr:col>
                    <xdr:colOff>0</xdr:colOff>
                    <xdr:row>30</xdr:row>
                    <xdr:rowOff>0</xdr:rowOff>
                  </from>
                  <to>
                    <xdr:col>5</xdr:col>
                    <xdr:colOff>219075</xdr:colOff>
                    <xdr:row>31</xdr:row>
                    <xdr:rowOff>0</xdr:rowOff>
                  </to>
                </anchor>
              </controlPr>
            </control>
          </mc:Choice>
        </mc:AlternateContent>
        <mc:AlternateContent xmlns:mc="http://schemas.openxmlformats.org/markup-compatibility/2006">
          <mc:Choice Requires="x14">
            <control shapeId="89100" r:id="rId15" name="Check Box 12">
              <controlPr defaultSize="0" autoFill="0" autoLine="0" autoPict="0" altText="">
                <anchor moveWithCells="1">
                  <from>
                    <xdr:col>6</xdr:col>
                    <xdr:colOff>0</xdr:colOff>
                    <xdr:row>30</xdr:row>
                    <xdr:rowOff>0</xdr:rowOff>
                  </from>
                  <to>
                    <xdr:col>6</xdr:col>
                    <xdr:colOff>219075</xdr:colOff>
                    <xdr:row>31</xdr:row>
                    <xdr:rowOff>0</xdr:rowOff>
                  </to>
                </anchor>
              </controlPr>
            </control>
          </mc:Choice>
        </mc:AlternateContent>
        <mc:AlternateContent xmlns:mc="http://schemas.openxmlformats.org/markup-compatibility/2006">
          <mc:Choice Requires="x14">
            <control shapeId="89101" r:id="rId16" name="Check Box 13">
              <controlPr defaultSize="0" autoFill="0" autoLine="0" autoPict="0" altText="">
                <anchor moveWithCells="1">
                  <from>
                    <xdr:col>1</xdr:col>
                    <xdr:colOff>0</xdr:colOff>
                    <xdr:row>67</xdr:row>
                    <xdr:rowOff>0</xdr:rowOff>
                  </from>
                  <to>
                    <xdr:col>1</xdr:col>
                    <xdr:colOff>219075</xdr:colOff>
                    <xdr:row>68</xdr:row>
                    <xdr:rowOff>0</xdr:rowOff>
                  </to>
                </anchor>
              </controlPr>
            </control>
          </mc:Choice>
        </mc:AlternateContent>
        <mc:AlternateContent xmlns:mc="http://schemas.openxmlformats.org/markup-compatibility/2006">
          <mc:Choice Requires="x14">
            <control shapeId="89102" r:id="rId17" name="Check Box 14">
              <controlPr defaultSize="0" autoFill="0" autoLine="0" autoPict="0" altText="">
                <anchor moveWithCells="1">
                  <from>
                    <xdr:col>2</xdr:col>
                    <xdr:colOff>0</xdr:colOff>
                    <xdr:row>67</xdr:row>
                    <xdr:rowOff>0</xdr:rowOff>
                  </from>
                  <to>
                    <xdr:col>2</xdr:col>
                    <xdr:colOff>219075</xdr:colOff>
                    <xdr:row>68</xdr:row>
                    <xdr:rowOff>0</xdr:rowOff>
                  </to>
                </anchor>
              </controlPr>
            </control>
          </mc:Choice>
        </mc:AlternateContent>
        <mc:AlternateContent xmlns:mc="http://schemas.openxmlformats.org/markup-compatibility/2006">
          <mc:Choice Requires="x14">
            <control shapeId="89103" r:id="rId18" name="Check Box 15">
              <controlPr defaultSize="0" autoFill="0" autoLine="0" autoPict="0" altText="">
                <anchor moveWithCells="1">
                  <from>
                    <xdr:col>3</xdr:col>
                    <xdr:colOff>0</xdr:colOff>
                    <xdr:row>67</xdr:row>
                    <xdr:rowOff>0</xdr:rowOff>
                  </from>
                  <to>
                    <xdr:col>3</xdr:col>
                    <xdr:colOff>219075</xdr:colOff>
                    <xdr:row>68</xdr:row>
                    <xdr:rowOff>0</xdr:rowOff>
                  </to>
                </anchor>
              </controlPr>
            </control>
          </mc:Choice>
        </mc:AlternateContent>
        <mc:AlternateContent xmlns:mc="http://schemas.openxmlformats.org/markup-compatibility/2006">
          <mc:Choice Requires="x14">
            <control shapeId="89104" r:id="rId19" name="Check Box 16">
              <controlPr defaultSize="0" autoFill="0" autoLine="0" autoPict="0" altText="">
                <anchor moveWithCells="1">
                  <from>
                    <xdr:col>4</xdr:col>
                    <xdr:colOff>0</xdr:colOff>
                    <xdr:row>67</xdr:row>
                    <xdr:rowOff>0</xdr:rowOff>
                  </from>
                  <to>
                    <xdr:col>4</xdr:col>
                    <xdr:colOff>219075</xdr:colOff>
                    <xdr:row>68</xdr:row>
                    <xdr:rowOff>0</xdr:rowOff>
                  </to>
                </anchor>
              </controlPr>
            </control>
          </mc:Choice>
        </mc:AlternateContent>
        <mc:AlternateContent xmlns:mc="http://schemas.openxmlformats.org/markup-compatibility/2006">
          <mc:Choice Requires="x14">
            <control shapeId="89105" r:id="rId20" name="Check Box 17">
              <controlPr defaultSize="0" autoFill="0" autoLine="0" autoPict="0" altText="">
                <anchor moveWithCells="1">
                  <from>
                    <xdr:col>5</xdr:col>
                    <xdr:colOff>0</xdr:colOff>
                    <xdr:row>67</xdr:row>
                    <xdr:rowOff>0</xdr:rowOff>
                  </from>
                  <to>
                    <xdr:col>5</xdr:col>
                    <xdr:colOff>219075</xdr:colOff>
                    <xdr:row>68</xdr:row>
                    <xdr:rowOff>0</xdr:rowOff>
                  </to>
                </anchor>
              </controlPr>
            </control>
          </mc:Choice>
        </mc:AlternateContent>
        <mc:AlternateContent xmlns:mc="http://schemas.openxmlformats.org/markup-compatibility/2006">
          <mc:Choice Requires="x14">
            <control shapeId="89106" r:id="rId21" name="Check Box 18">
              <controlPr defaultSize="0" autoFill="0" autoLine="0" autoPict="0" altText="">
                <anchor moveWithCells="1">
                  <from>
                    <xdr:col>6</xdr:col>
                    <xdr:colOff>0</xdr:colOff>
                    <xdr:row>67</xdr:row>
                    <xdr:rowOff>0</xdr:rowOff>
                  </from>
                  <to>
                    <xdr:col>6</xdr:col>
                    <xdr:colOff>219075</xdr:colOff>
                    <xdr:row>68</xdr:row>
                    <xdr:rowOff>0</xdr:rowOff>
                  </to>
                </anchor>
              </controlPr>
            </control>
          </mc:Choice>
        </mc:AlternateContent>
        <mc:AlternateContent xmlns:mc="http://schemas.openxmlformats.org/markup-compatibility/2006">
          <mc:Choice Requires="x14">
            <control shapeId="89107" r:id="rId22" name="Check Box 19">
              <controlPr defaultSize="0" autoFill="0" autoLine="0" autoPict="0" altText="">
                <anchor moveWithCells="1">
                  <from>
                    <xdr:col>1</xdr:col>
                    <xdr:colOff>0</xdr:colOff>
                    <xdr:row>105</xdr:row>
                    <xdr:rowOff>0</xdr:rowOff>
                  </from>
                  <to>
                    <xdr:col>1</xdr:col>
                    <xdr:colOff>219075</xdr:colOff>
                    <xdr:row>106</xdr:row>
                    <xdr:rowOff>0</xdr:rowOff>
                  </to>
                </anchor>
              </controlPr>
            </control>
          </mc:Choice>
        </mc:AlternateContent>
        <mc:AlternateContent xmlns:mc="http://schemas.openxmlformats.org/markup-compatibility/2006">
          <mc:Choice Requires="x14">
            <control shapeId="89108" r:id="rId23" name="Check Box 20">
              <controlPr defaultSize="0" autoFill="0" autoLine="0" autoPict="0" altText="">
                <anchor moveWithCells="1">
                  <from>
                    <xdr:col>2</xdr:col>
                    <xdr:colOff>0</xdr:colOff>
                    <xdr:row>105</xdr:row>
                    <xdr:rowOff>0</xdr:rowOff>
                  </from>
                  <to>
                    <xdr:col>2</xdr:col>
                    <xdr:colOff>219075</xdr:colOff>
                    <xdr:row>106</xdr:row>
                    <xdr:rowOff>0</xdr:rowOff>
                  </to>
                </anchor>
              </controlPr>
            </control>
          </mc:Choice>
        </mc:AlternateContent>
        <mc:AlternateContent xmlns:mc="http://schemas.openxmlformats.org/markup-compatibility/2006">
          <mc:Choice Requires="x14">
            <control shapeId="89109" r:id="rId24" name="Check Box 21">
              <controlPr defaultSize="0" autoFill="0" autoLine="0" autoPict="0" altText="">
                <anchor moveWithCells="1">
                  <from>
                    <xdr:col>3</xdr:col>
                    <xdr:colOff>0</xdr:colOff>
                    <xdr:row>105</xdr:row>
                    <xdr:rowOff>0</xdr:rowOff>
                  </from>
                  <to>
                    <xdr:col>3</xdr:col>
                    <xdr:colOff>219075</xdr:colOff>
                    <xdr:row>106</xdr:row>
                    <xdr:rowOff>0</xdr:rowOff>
                  </to>
                </anchor>
              </controlPr>
            </control>
          </mc:Choice>
        </mc:AlternateContent>
        <mc:AlternateContent xmlns:mc="http://schemas.openxmlformats.org/markup-compatibility/2006">
          <mc:Choice Requires="x14">
            <control shapeId="89110" r:id="rId25" name="Check Box 22">
              <controlPr defaultSize="0" autoFill="0" autoLine="0" autoPict="0" altText="">
                <anchor moveWithCells="1">
                  <from>
                    <xdr:col>4</xdr:col>
                    <xdr:colOff>0</xdr:colOff>
                    <xdr:row>105</xdr:row>
                    <xdr:rowOff>0</xdr:rowOff>
                  </from>
                  <to>
                    <xdr:col>4</xdr:col>
                    <xdr:colOff>219075</xdr:colOff>
                    <xdr:row>106</xdr:row>
                    <xdr:rowOff>0</xdr:rowOff>
                  </to>
                </anchor>
              </controlPr>
            </control>
          </mc:Choice>
        </mc:AlternateContent>
        <mc:AlternateContent xmlns:mc="http://schemas.openxmlformats.org/markup-compatibility/2006">
          <mc:Choice Requires="x14">
            <control shapeId="89111" r:id="rId26" name="Check Box 23">
              <controlPr defaultSize="0" autoFill="0" autoLine="0" autoPict="0" altText="">
                <anchor moveWithCells="1">
                  <from>
                    <xdr:col>5</xdr:col>
                    <xdr:colOff>0</xdr:colOff>
                    <xdr:row>105</xdr:row>
                    <xdr:rowOff>0</xdr:rowOff>
                  </from>
                  <to>
                    <xdr:col>5</xdr:col>
                    <xdr:colOff>219075</xdr:colOff>
                    <xdr:row>106</xdr:row>
                    <xdr:rowOff>0</xdr:rowOff>
                  </to>
                </anchor>
              </controlPr>
            </control>
          </mc:Choice>
        </mc:AlternateContent>
        <mc:AlternateContent xmlns:mc="http://schemas.openxmlformats.org/markup-compatibility/2006">
          <mc:Choice Requires="x14">
            <control shapeId="89112" r:id="rId27" name="Check Box 24">
              <controlPr defaultSize="0" autoFill="0" autoLine="0" autoPict="0" altText="">
                <anchor moveWithCells="1">
                  <from>
                    <xdr:col>6</xdr:col>
                    <xdr:colOff>0</xdr:colOff>
                    <xdr:row>105</xdr:row>
                    <xdr:rowOff>0</xdr:rowOff>
                  </from>
                  <to>
                    <xdr:col>6</xdr:col>
                    <xdr:colOff>219075</xdr:colOff>
                    <xdr:row>106</xdr:row>
                    <xdr:rowOff>0</xdr:rowOff>
                  </to>
                </anchor>
              </controlPr>
            </control>
          </mc:Choice>
        </mc:AlternateContent>
        <mc:AlternateContent xmlns:mc="http://schemas.openxmlformats.org/markup-compatibility/2006">
          <mc:Choice Requires="x14">
            <control shapeId="89113" r:id="rId28" name="Check Box 25">
              <controlPr defaultSize="0" autoFill="0" autoLine="0" autoPict="0" altText="">
                <anchor moveWithCells="1">
                  <from>
                    <xdr:col>1</xdr:col>
                    <xdr:colOff>0</xdr:colOff>
                    <xdr:row>138</xdr:row>
                    <xdr:rowOff>0</xdr:rowOff>
                  </from>
                  <to>
                    <xdr:col>1</xdr:col>
                    <xdr:colOff>219075</xdr:colOff>
                    <xdr:row>139</xdr:row>
                    <xdr:rowOff>0</xdr:rowOff>
                  </to>
                </anchor>
              </controlPr>
            </control>
          </mc:Choice>
        </mc:AlternateContent>
        <mc:AlternateContent xmlns:mc="http://schemas.openxmlformats.org/markup-compatibility/2006">
          <mc:Choice Requires="x14">
            <control shapeId="89114" r:id="rId29" name="Check Box 26">
              <controlPr defaultSize="0" autoFill="0" autoLine="0" autoPict="0" altText="">
                <anchor moveWithCells="1">
                  <from>
                    <xdr:col>2</xdr:col>
                    <xdr:colOff>0</xdr:colOff>
                    <xdr:row>138</xdr:row>
                    <xdr:rowOff>0</xdr:rowOff>
                  </from>
                  <to>
                    <xdr:col>2</xdr:col>
                    <xdr:colOff>219075</xdr:colOff>
                    <xdr:row>139</xdr:row>
                    <xdr:rowOff>0</xdr:rowOff>
                  </to>
                </anchor>
              </controlPr>
            </control>
          </mc:Choice>
        </mc:AlternateContent>
        <mc:AlternateContent xmlns:mc="http://schemas.openxmlformats.org/markup-compatibility/2006">
          <mc:Choice Requires="x14">
            <control shapeId="89115" r:id="rId30" name="Check Box 27">
              <controlPr defaultSize="0" autoFill="0" autoLine="0" autoPict="0" altText="">
                <anchor moveWithCells="1">
                  <from>
                    <xdr:col>3</xdr:col>
                    <xdr:colOff>0</xdr:colOff>
                    <xdr:row>138</xdr:row>
                    <xdr:rowOff>0</xdr:rowOff>
                  </from>
                  <to>
                    <xdr:col>3</xdr:col>
                    <xdr:colOff>219075</xdr:colOff>
                    <xdr:row>139</xdr:row>
                    <xdr:rowOff>0</xdr:rowOff>
                  </to>
                </anchor>
              </controlPr>
            </control>
          </mc:Choice>
        </mc:AlternateContent>
        <mc:AlternateContent xmlns:mc="http://schemas.openxmlformats.org/markup-compatibility/2006">
          <mc:Choice Requires="x14">
            <control shapeId="89116" r:id="rId31" name="Check Box 28">
              <controlPr defaultSize="0" autoFill="0" autoLine="0" autoPict="0" altText="">
                <anchor moveWithCells="1">
                  <from>
                    <xdr:col>4</xdr:col>
                    <xdr:colOff>0</xdr:colOff>
                    <xdr:row>138</xdr:row>
                    <xdr:rowOff>0</xdr:rowOff>
                  </from>
                  <to>
                    <xdr:col>4</xdr:col>
                    <xdr:colOff>219075</xdr:colOff>
                    <xdr:row>139</xdr:row>
                    <xdr:rowOff>0</xdr:rowOff>
                  </to>
                </anchor>
              </controlPr>
            </control>
          </mc:Choice>
        </mc:AlternateContent>
        <mc:AlternateContent xmlns:mc="http://schemas.openxmlformats.org/markup-compatibility/2006">
          <mc:Choice Requires="x14">
            <control shapeId="89117" r:id="rId32" name="Check Box 29">
              <controlPr defaultSize="0" autoFill="0" autoLine="0" autoPict="0" altText="">
                <anchor moveWithCells="1">
                  <from>
                    <xdr:col>5</xdr:col>
                    <xdr:colOff>0</xdr:colOff>
                    <xdr:row>138</xdr:row>
                    <xdr:rowOff>0</xdr:rowOff>
                  </from>
                  <to>
                    <xdr:col>5</xdr:col>
                    <xdr:colOff>219075</xdr:colOff>
                    <xdr:row>139</xdr:row>
                    <xdr:rowOff>0</xdr:rowOff>
                  </to>
                </anchor>
              </controlPr>
            </control>
          </mc:Choice>
        </mc:AlternateContent>
        <mc:AlternateContent xmlns:mc="http://schemas.openxmlformats.org/markup-compatibility/2006">
          <mc:Choice Requires="x14">
            <control shapeId="89118" r:id="rId33" name="Check Box 30">
              <controlPr defaultSize="0" autoFill="0" autoLine="0" autoPict="0" altText="">
                <anchor moveWithCells="1">
                  <from>
                    <xdr:col>6</xdr:col>
                    <xdr:colOff>0</xdr:colOff>
                    <xdr:row>138</xdr:row>
                    <xdr:rowOff>0</xdr:rowOff>
                  </from>
                  <to>
                    <xdr:col>6</xdr:col>
                    <xdr:colOff>219075</xdr:colOff>
                    <xdr:row>139</xdr:row>
                    <xdr:rowOff>0</xdr:rowOff>
                  </to>
                </anchor>
              </controlPr>
            </control>
          </mc:Choice>
        </mc:AlternateContent>
        <mc:AlternateContent xmlns:mc="http://schemas.openxmlformats.org/markup-compatibility/2006">
          <mc:Choice Requires="x14">
            <control shapeId="89119" r:id="rId34" name="Check Box 31">
              <controlPr defaultSize="0" autoFill="0" autoLine="0" autoPict="0" altText="">
                <anchor moveWithCells="1">
                  <from>
                    <xdr:col>1</xdr:col>
                    <xdr:colOff>0</xdr:colOff>
                    <xdr:row>151</xdr:row>
                    <xdr:rowOff>0</xdr:rowOff>
                  </from>
                  <to>
                    <xdr:col>1</xdr:col>
                    <xdr:colOff>219075</xdr:colOff>
                    <xdr:row>152</xdr:row>
                    <xdr:rowOff>0</xdr:rowOff>
                  </to>
                </anchor>
              </controlPr>
            </control>
          </mc:Choice>
        </mc:AlternateContent>
        <mc:AlternateContent xmlns:mc="http://schemas.openxmlformats.org/markup-compatibility/2006">
          <mc:Choice Requires="x14">
            <control shapeId="89120" r:id="rId35" name="Check Box 32">
              <controlPr defaultSize="0" autoFill="0" autoLine="0" autoPict="0" altText="">
                <anchor moveWithCells="1">
                  <from>
                    <xdr:col>2</xdr:col>
                    <xdr:colOff>0</xdr:colOff>
                    <xdr:row>151</xdr:row>
                    <xdr:rowOff>0</xdr:rowOff>
                  </from>
                  <to>
                    <xdr:col>2</xdr:col>
                    <xdr:colOff>219075</xdr:colOff>
                    <xdr:row>152</xdr:row>
                    <xdr:rowOff>0</xdr:rowOff>
                  </to>
                </anchor>
              </controlPr>
            </control>
          </mc:Choice>
        </mc:AlternateContent>
        <mc:AlternateContent xmlns:mc="http://schemas.openxmlformats.org/markup-compatibility/2006">
          <mc:Choice Requires="x14">
            <control shapeId="89121" r:id="rId36" name="Check Box 33">
              <controlPr defaultSize="0" autoFill="0" autoLine="0" autoPict="0" altText="">
                <anchor moveWithCells="1">
                  <from>
                    <xdr:col>3</xdr:col>
                    <xdr:colOff>0</xdr:colOff>
                    <xdr:row>151</xdr:row>
                    <xdr:rowOff>0</xdr:rowOff>
                  </from>
                  <to>
                    <xdr:col>3</xdr:col>
                    <xdr:colOff>219075</xdr:colOff>
                    <xdr:row>152</xdr:row>
                    <xdr:rowOff>0</xdr:rowOff>
                  </to>
                </anchor>
              </controlPr>
            </control>
          </mc:Choice>
        </mc:AlternateContent>
        <mc:AlternateContent xmlns:mc="http://schemas.openxmlformats.org/markup-compatibility/2006">
          <mc:Choice Requires="x14">
            <control shapeId="89122" r:id="rId37" name="Check Box 34">
              <controlPr defaultSize="0" autoFill="0" autoLine="0" autoPict="0" altText="">
                <anchor moveWithCells="1">
                  <from>
                    <xdr:col>4</xdr:col>
                    <xdr:colOff>0</xdr:colOff>
                    <xdr:row>151</xdr:row>
                    <xdr:rowOff>0</xdr:rowOff>
                  </from>
                  <to>
                    <xdr:col>4</xdr:col>
                    <xdr:colOff>219075</xdr:colOff>
                    <xdr:row>152</xdr:row>
                    <xdr:rowOff>0</xdr:rowOff>
                  </to>
                </anchor>
              </controlPr>
            </control>
          </mc:Choice>
        </mc:AlternateContent>
        <mc:AlternateContent xmlns:mc="http://schemas.openxmlformats.org/markup-compatibility/2006">
          <mc:Choice Requires="x14">
            <control shapeId="89123" r:id="rId38" name="Check Box 35">
              <controlPr defaultSize="0" autoFill="0" autoLine="0" autoPict="0" altText="">
                <anchor moveWithCells="1">
                  <from>
                    <xdr:col>5</xdr:col>
                    <xdr:colOff>0</xdr:colOff>
                    <xdr:row>151</xdr:row>
                    <xdr:rowOff>0</xdr:rowOff>
                  </from>
                  <to>
                    <xdr:col>5</xdr:col>
                    <xdr:colOff>219075</xdr:colOff>
                    <xdr:row>152</xdr:row>
                    <xdr:rowOff>0</xdr:rowOff>
                  </to>
                </anchor>
              </controlPr>
            </control>
          </mc:Choice>
        </mc:AlternateContent>
        <mc:AlternateContent xmlns:mc="http://schemas.openxmlformats.org/markup-compatibility/2006">
          <mc:Choice Requires="x14">
            <control shapeId="89124" r:id="rId39" name="Check Box 36">
              <controlPr defaultSize="0" autoFill="0" autoLine="0" autoPict="0" altText="">
                <anchor moveWithCells="1">
                  <from>
                    <xdr:col>6</xdr:col>
                    <xdr:colOff>0</xdr:colOff>
                    <xdr:row>151</xdr:row>
                    <xdr:rowOff>0</xdr:rowOff>
                  </from>
                  <to>
                    <xdr:col>6</xdr:col>
                    <xdr:colOff>219075</xdr:colOff>
                    <xdr:row>152</xdr:row>
                    <xdr:rowOff>0</xdr:rowOff>
                  </to>
                </anchor>
              </controlPr>
            </control>
          </mc:Choice>
        </mc:AlternateContent>
        <mc:AlternateContent xmlns:mc="http://schemas.openxmlformats.org/markup-compatibility/2006">
          <mc:Choice Requires="x14">
            <control shapeId="89125" r:id="rId40" name="Check Box 37">
              <controlPr defaultSize="0" autoFill="0" autoLine="0" autoPict="0" altText="">
                <anchor moveWithCells="1">
                  <from>
                    <xdr:col>1</xdr:col>
                    <xdr:colOff>0</xdr:colOff>
                    <xdr:row>179</xdr:row>
                    <xdr:rowOff>0</xdr:rowOff>
                  </from>
                  <to>
                    <xdr:col>1</xdr:col>
                    <xdr:colOff>219075</xdr:colOff>
                    <xdr:row>180</xdr:row>
                    <xdr:rowOff>0</xdr:rowOff>
                  </to>
                </anchor>
              </controlPr>
            </control>
          </mc:Choice>
        </mc:AlternateContent>
        <mc:AlternateContent xmlns:mc="http://schemas.openxmlformats.org/markup-compatibility/2006">
          <mc:Choice Requires="x14">
            <control shapeId="89126" r:id="rId41" name="Check Box 38">
              <controlPr defaultSize="0" autoFill="0" autoLine="0" autoPict="0" altText="">
                <anchor moveWithCells="1">
                  <from>
                    <xdr:col>2</xdr:col>
                    <xdr:colOff>0</xdr:colOff>
                    <xdr:row>179</xdr:row>
                    <xdr:rowOff>0</xdr:rowOff>
                  </from>
                  <to>
                    <xdr:col>2</xdr:col>
                    <xdr:colOff>219075</xdr:colOff>
                    <xdr:row>180</xdr:row>
                    <xdr:rowOff>0</xdr:rowOff>
                  </to>
                </anchor>
              </controlPr>
            </control>
          </mc:Choice>
        </mc:AlternateContent>
        <mc:AlternateContent xmlns:mc="http://schemas.openxmlformats.org/markup-compatibility/2006">
          <mc:Choice Requires="x14">
            <control shapeId="89127" r:id="rId42" name="Check Box 39">
              <controlPr defaultSize="0" autoFill="0" autoLine="0" autoPict="0" altText="">
                <anchor moveWithCells="1">
                  <from>
                    <xdr:col>3</xdr:col>
                    <xdr:colOff>0</xdr:colOff>
                    <xdr:row>179</xdr:row>
                    <xdr:rowOff>0</xdr:rowOff>
                  </from>
                  <to>
                    <xdr:col>3</xdr:col>
                    <xdr:colOff>219075</xdr:colOff>
                    <xdr:row>180</xdr:row>
                    <xdr:rowOff>0</xdr:rowOff>
                  </to>
                </anchor>
              </controlPr>
            </control>
          </mc:Choice>
        </mc:AlternateContent>
        <mc:AlternateContent xmlns:mc="http://schemas.openxmlformats.org/markup-compatibility/2006">
          <mc:Choice Requires="x14">
            <control shapeId="89128" r:id="rId43" name="Check Box 40">
              <controlPr defaultSize="0" autoFill="0" autoLine="0" autoPict="0" altText="">
                <anchor moveWithCells="1">
                  <from>
                    <xdr:col>4</xdr:col>
                    <xdr:colOff>0</xdr:colOff>
                    <xdr:row>179</xdr:row>
                    <xdr:rowOff>0</xdr:rowOff>
                  </from>
                  <to>
                    <xdr:col>4</xdr:col>
                    <xdr:colOff>219075</xdr:colOff>
                    <xdr:row>180</xdr:row>
                    <xdr:rowOff>0</xdr:rowOff>
                  </to>
                </anchor>
              </controlPr>
            </control>
          </mc:Choice>
        </mc:AlternateContent>
        <mc:AlternateContent xmlns:mc="http://schemas.openxmlformats.org/markup-compatibility/2006">
          <mc:Choice Requires="x14">
            <control shapeId="89129" r:id="rId44" name="Check Box 41">
              <controlPr defaultSize="0" autoFill="0" autoLine="0" autoPict="0" altText="">
                <anchor moveWithCells="1">
                  <from>
                    <xdr:col>5</xdr:col>
                    <xdr:colOff>0</xdr:colOff>
                    <xdr:row>179</xdr:row>
                    <xdr:rowOff>0</xdr:rowOff>
                  </from>
                  <to>
                    <xdr:col>5</xdr:col>
                    <xdr:colOff>219075</xdr:colOff>
                    <xdr:row>180</xdr:row>
                    <xdr:rowOff>0</xdr:rowOff>
                  </to>
                </anchor>
              </controlPr>
            </control>
          </mc:Choice>
        </mc:AlternateContent>
        <mc:AlternateContent xmlns:mc="http://schemas.openxmlformats.org/markup-compatibility/2006">
          <mc:Choice Requires="x14">
            <control shapeId="89130" r:id="rId45" name="Check Box 42">
              <controlPr defaultSize="0" autoFill="0" autoLine="0" autoPict="0" altText="">
                <anchor moveWithCells="1">
                  <from>
                    <xdr:col>6</xdr:col>
                    <xdr:colOff>0</xdr:colOff>
                    <xdr:row>179</xdr:row>
                    <xdr:rowOff>0</xdr:rowOff>
                  </from>
                  <to>
                    <xdr:col>6</xdr:col>
                    <xdr:colOff>219075</xdr:colOff>
                    <xdr:row>180</xdr:row>
                    <xdr:rowOff>0</xdr:rowOff>
                  </to>
                </anchor>
              </controlPr>
            </control>
          </mc:Choice>
        </mc:AlternateContent>
        <mc:AlternateContent xmlns:mc="http://schemas.openxmlformats.org/markup-compatibility/2006">
          <mc:Choice Requires="x14">
            <control shapeId="89131" r:id="rId46" name="Check Box 43">
              <controlPr defaultSize="0" autoFill="0" autoLine="0" autoPict="0" altText="">
                <anchor moveWithCells="1">
                  <from>
                    <xdr:col>1</xdr:col>
                    <xdr:colOff>0</xdr:colOff>
                    <xdr:row>229</xdr:row>
                    <xdr:rowOff>0</xdr:rowOff>
                  </from>
                  <to>
                    <xdr:col>1</xdr:col>
                    <xdr:colOff>219075</xdr:colOff>
                    <xdr:row>230</xdr:row>
                    <xdr:rowOff>0</xdr:rowOff>
                  </to>
                </anchor>
              </controlPr>
            </control>
          </mc:Choice>
        </mc:AlternateContent>
        <mc:AlternateContent xmlns:mc="http://schemas.openxmlformats.org/markup-compatibility/2006">
          <mc:Choice Requires="x14">
            <control shapeId="89132" r:id="rId47" name="Check Box 44">
              <controlPr defaultSize="0" autoFill="0" autoLine="0" autoPict="0" altText="">
                <anchor moveWithCells="1">
                  <from>
                    <xdr:col>2</xdr:col>
                    <xdr:colOff>0</xdr:colOff>
                    <xdr:row>229</xdr:row>
                    <xdr:rowOff>0</xdr:rowOff>
                  </from>
                  <to>
                    <xdr:col>2</xdr:col>
                    <xdr:colOff>219075</xdr:colOff>
                    <xdr:row>230</xdr:row>
                    <xdr:rowOff>0</xdr:rowOff>
                  </to>
                </anchor>
              </controlPr>
            </control>
          </mc:Choice>
        </mc:AlternateContent>
        <mc:AlternateContent xmlns:mc="http://schemas.openxmlformats.org/markup-compatibility/2006">
          <mc:Choice Requires="x14">
            <control shapeId="89133" r:id="rId48" name="Check Box 45">
              <controlPr defaultSize="0" autoFill="0" autoLine="0" autoPict="0" altText="">
                <anchor moveWithCells="1">
                  <from>
                    <xdr:col>3</xdr:col>
                    <xdr:colOff>0</xdr:colOff>
                    <xdr:row>229</xdr:row>
                    <xdr:rowOff>0</xdr:rowOff>
                  </from>
                  <to>
                    <xdr:col>3</xdr:col>
                    <xdr:colOff>219075</xdr:colOff>
                    <xdr:row>230</xdr:row>
                    <xdr:rowOff>0</xdr:rowOff>
                  </to>
                </anchor>
              </controlPr>
            </control>
          </mc:Choice>
        </mc:AlternateContent>
        <mc:AlternateContent xmlns:mc="http://schemas.openxmlformats.org/markup-compatibility/2006">
          <mc:Choice Requires="x14">
            <control shapeId="89134" r:id="rId49" name="Check Box 46">
              <controlPr defaultSize="0" autoFill="0" autoLine="0" autoPict="0" altText="">
                <anchor moveWithCells="1">
                  <from>
                    <xdr:col>4</xdr:col>
                    <xdr:colOff>0</xdr:colOff>
                    <xdr:row>229</xdr:row>
                    <xdr:rowOff>0</xdr:rowOff>
                  </from>
                  <to>
                    <xdr:col>4</xdr:col>
                    <xdr:colOff>219075</xdr:colOff>
                    <xdr:row>230</xdr:row>
                    <xdr:rowOff>0</xdr:rowOff>
                  </to>
                </anchor>
              </controlPr>
            </control>
          </mc:Choice>
        </mc:AlternateContent>
        <mc:AlternateContent xmlns:mc="http://schemas.openxmlformats.org/markup-compatibility/2006">
          <mc:Choice Requires="x14">
            <control shapeId="89135" r:id="rId50" name="Check Box 47">
              <controlPr defaultSize="0" autoFill="0" autoLine="0" autoPict="0" altText="">
                <anchor moveWithCells="1">
                  <from>
                    <xdr:col>5</xdr:col>
                    <xdr:colOff>0</xdr:colOff>
                    <xdr:row>229</xdr:row>
                    <xdr:rowOff>0</xdr:rowOff>
                  </from>
                  <to>
                    <xdr:col>5</xdr:col>
                    <xdr:colOff>219075</xdr:colOff>
                    <xdr:row>230</xdr:row>
                    <xdr:rowOff>0</xdr:rowOff>
                  </to>
                </anchor>
              </controlPr>
            </control>
          </mc:Choice>
        </mc:AlternateContent>
        <mc:AlternateContent xmlns:mc="http://schemas.openxmlformats.org/markup-compatibility/2006">
          <mc:Choice Requires="x14">
            <control shapeId="89136" r:id="rId51" name="Check Box 48">
              <controlPr defaultSize="0" autoFill="0" autoLine="0" autoPict="0" altText="">
                <anchor moveWithCells="1">
                  <from>
                    <xdr:col>6</xdr:col>
                    <xdr:colOff>0</xdr:colOff>
                    <xdr:row>229</xdr:row>
                    <xdr:rowOff>0</xdr:rowOff>
                  </from>
                  <to>
                    <xdr:col>6</xdr:col>
                    <xdr:colOff>219075</xdr:colOff>
                    <xdr:row>230</xdr:row>
                    <xdr:rowOff>0</xdr:rowOff>
                  </to>
                </anchor>
              </controlPr>
            </control>
          </mc:Choice>
        </mc:AlternateContent>
        <mc:AlternateContent xmlns:mc="http://schemas.openxmlformats.org/markup-compatibility/2006">
          <mc:Choice Requires="x14">
            <control shapeId="89138" r:id="rId52" name="Check Box 50">
              <controlPr defaultSize="0" autoFill="0" autoLine="0" autoPict="0" altText="">
                <anchor moveWithCells="1">
                  <from>
                    <xdr:col>1</xdr:col>
                    <xdr:colOff>0</xdr:colOff>
                    <xdr:row>51</xdr:row>
                    <xdr:rowOff>0</xdr:rowOff>
                  </from>
                  <to>
                    <xdr:col>1</xdr:col>
                    <xdr:colOff>219075</xdr:colOff>
                    <xdr:row>52</xdr:row>
                    <xdr:rowOff>0</xdr:rowOff>
                  </to>
                </anchor>
              </controlPr>
            </control>
          </mc:Choice>
        </mc:AlternateContent>
        <mc:AlternateContent xmlns:mc="http://schemas.openxmlformats.org/markup-compatibility/2006">
          <mc:Choice Requires="x14">
            <control shapeId="89139" r:id="rId53" name="Check Box 51">
              <controlPr defaultSize="0" autoFill="0" autoLine="0" autoPict="0" altText="">
                <anchor moveWithCells="1">
                  <from>
                    <xdr:col>2</xdr:col>
                    <xdr:colOff>0</xdr:colOff>
                    <xdr:row>51</xdr:row>
                    <xdr:rowOff>0</xdr:rowOff>
                  </from>
                  <to>
                    <xdr:col>2</xdr:col>
                    <xdr:colOff>219075</xdr:colOff>
                    <xdr:row>52</xdr:row>
                    <xdr:rowOff>0</xdr:rowOff>
                  </to>
                </anchor>
              </controlPr>
            </control>
          </mc:Choice>
        </mc:AlternateContent>
        <mc:AlternateContent xmlns:mc="http://schemas.openxmlformats.org/markup-compatibility/2006">
          <mc:Choice Requires="x14">
            <control shapeId="89140" r:id="rId54" name="Check Box 52">
              <controlPr defaultSize="0" autoFill="0" autoLine="0" autoPict="0" altText="">
                <anchor moveWithCells="1">
                  <from>
                    <xdr:col>3</xdr:col>
                    <xdr:colOff>0</xdr:colOff>
                    <xdr:row>51</xdr:row>
                    <xdr:rowOff>0</xdr:rowOff>
                  </from>
                  <to>
                    <xdr:col>3</xdr:col>
                    <xdr:colOff>219075</xdr:colOff>
                    <xdr:row>52</xdr:row>
                    <xdr:rowOff>0</xdr:rowOff>
                  </to>
                </anchor>
              </controlPr>
            </control>
          </mc:Choice>
        </mc:AlternateContent>
        <mc:AlternateContent xmlns:mc="http://schemas.openxmlformats.org/markup-compatibility/2006">
          <mc:Choice Requires="x14">
            <control shapeId="89141" r:id="rId55" name="Check Box 53">
              <controlPr defaultSize="0" autoFill="0" autoLine="0" autoPict="0" altText="">
                <anchor moveWithCells="1">
                  <from>
                    <xdr:col>4</xdr:col>
                    <xdr:colOff>0</xdr:colOff>
                    <xdr:row>51</xdr:row>
                    <xdr:rowOff>0</xdr:rowOff>
                  </from>
                  <to>
                    <xdr:col>4</xdr:col>
                    <xdr:colOff>219075</xdr:colOff>
                    <xdr:row>52</xdr:row>
                    <xdr:rowOff>0</xdr:rowOff>
                  </to>
                </anchor>
              </controlPr>
            </control>
          </mc:Choice>
        </mc:AlternateContent>
        <mc:AlternateContent xmlns:mc="http://schemas.openxmlformats.org/markup-compatibility/2006">
          <mc:Choice Requires="x14">
            <control shapeId="89142" r:id="rId56" name="Check Box 54">
              <controlPr defaultSize="0" autoFill="0" autoLine="0" autoPict="0" altText="">
                <anchor moveWithCells="1">
                  <from>
                    <xdr:col>5</xdr:col>
                    <xdr:colOff>0</xdr:colOff>
                    <xdr:row>51</xdr:row>
                    <xdr:rowOff>0</xdr:rowOff>
                  </from>
                  <to>
                    <xdr:col>5</xdr:col>
                    <xdr:colOff>219075</xdr:colOff>
                    <xdr:row>52</xdr:row>
                    <xdr:rowOff>0</xdr:rowOff>
                  </to>
                </anchor>
              </controlPr>
            </control>
          </mc:Choice>
        </mc:AlternateContent>
        <mc:AlternateContent xmlns:mc="http://schemas.openxmlformats.org/markup-compatibility/2006">
          <mc:Choice Requires="x14">
            <control shapeId="89143" r:id="rId57" name="Check Box 55">
              <controlPr defaultSize="0" autoFill="0" autoLine="0" autoPict="0" altText="">
                <anchor moveWithCells="1">
                  <from>
                    <xdr:col>6</xdr:col>
                    <xdr:colOff>0</xdr:colOff>
                    <xdr:row>51</xdr:row>
                    <xdr:rowOff>0</xdr:rowOff>
                  </from>
                  <to>
                    <xdr:col>6</xdr:col>
                    <xdr:colOff>219075</xdr:colOff>
                    <xdr:row>52</xdr:row>
                    <xdr:rowOff>0</xdr:rowOff>
                  </to>
                </anchor>
              </controlPr>
            </control>
          </mc:Choice>
        </mc:AlternateContent>
        <mc:AlternateContent xmlns:mc="http://schemas.openxmlformats.org/markup-compatibility/2006">
          <mc:Choice Requires="x14">
            <control shapeId="89153" r:id="rId58" name="Check Box 65">
              <controlPr defaultSize="0" autoFill="0" autoLine="0" autoPict="0" altText="">
                <anchor moveWithCells="1">
                  <from>
                    <xdr:col>1</xdr:col>
                    <xdr:colOff>0</xdr:colOff>
                    <xdr:row>211</xdr:row>
                    <xdr:rowOff>0</xdr:rowOff>
                  </from>
                  <to>
                    <xdr:col>1</xdr:col>
                    <xdr:colOff>219075</xdr:colOff>
                    <xdr:row>212</xdr:row>
                    <xdr:rowOff>0</xdr:rowOff>
                  </to>
                </anchor>
              </controlPr>
            </control>
          </mc:Choice>
        </mc:AlternateContent>
        <mc:AlternateContent xmlns:mc="http://schemas.openxmlformats.org/markup-compatibility/2006">
          <mc:Choice Requires="x14">
            <control shapeId="89154" r:id="rId59" name="Check Box 66">
              <controlPr defaultSize="0" autoFill="0" autoLine="0" autoPict="0" altText="">
                <anchor moveWithCells="1">
                  <from>
                    <xdr:col>2</xdr:col>
                    <xdr:colOff>0</xdr:colOff>
                    <xdr:row>211</xdr:row>
                    <xdr:rowOff>0</xdr:rowOff>
                  </from>
                  <to>
                    <xdr:col>2</xdr:col>
                    <xdr:colOff>219075</xdr:colOff>
                    <xdr:row>212</xdr:row>
                    <xdr:rowOff>0</xdr:rowOff>
                  </to>
                </anchor>
              </controlPr>
            </control>
          </mc:Choice>
        </mc:AlternateContent>
        <mc:AlternateContent xmlns:mc="http://schemas.openxmlformats.org/markup-compatibility/2006">
          <mc:Choice Requires="x14">
            <control shapeId="89155" r:id="rId60" name="Check Box 67">
              <controlPr defaultSize="0" autoFill="0" autoLine="0" autoPict="0" altText="">
                <anchor moveWithCells="1">
                  <from>
                    <xdr:col>3</xdr:col>
                    <xdr:colOff>0</xdr:colOff>
                    <xdr:row>211</xdr:row>
                    <xdr:rowOff>0</xdr:rowOff>
                  </from>
                  <to>
                    <xdr:col>3</xdr:col>
                    <xdr:colOff>219075</xdr:colOff>
                    <xdr:row>212</xdr:row>
                    <xdr:rowOff>0</xdr:rowOff>
                  </to>
                </anchor>
              </controlPr>
            </control>
          </mc:Choice>
        </mc:AlternateContent>
        <mc:AlternateContent xmlns:mc="http://schemas.openxmlformats.org/markup-compatibility/2006">
          <mc:Choice Requires="x14">
            <control shapeId="89156" r:id="rId61" name="Check Box 68">
              <controlPr defaultSize="0" autoFill="0" autoLine="0" autoPict="0" altText="">
                <anchor moveWithCells="1">
                  <from>
                    <xdr:col>4</xdr:col>
                    <xdr:colOff>0</xdr:colOff>
                    <xdr:row>211</xdr:row>
                    <xdr:rowOff>0</xdr:rowOff>
                  </from>
                  <to>
                    <xdr:col>4</xdr:col>
                    <xdr:colOff>219075</xdr:colOff>
                    <xdr:row>212</xdr:row>
                    <xdr:rowOff>0</xdr:rowOff>
                  </to>
                </anchor>
              </controlPr>
            </control>
          </mc:Choice>
        </mc:AlternateContent>
        <mc:AlternateContent xmlns:mc="http://schemas.openxmlformats.org/markup-compatibility/2006">
          <mc:Choice Requires="x14">
            <control shapeId="89157" r:id="rId62" name="Check Box 69">
              <controlPr defaultSize="0" autoFill="0" autoLine="0" autoPict="0" altText="">
                <anchor moveWithCells="1">
                  <from>
                    <xdr:col>5</xdr:col>
                    <xdr:colOff>0</xdr:colOff>
                    <xdr:row>211</xdr:row>
                    <xdr:rowOff>0</xdr:rowOff>
                  </from>
                  <to>
                    <xdr:col>5</xdr:col>
                    <xdr:colOff>219075</xdr:colOff>
                    <xdr:row>212</xdr:row>
                    <xdr:rowOff>0</xdr:rowOff>
                  </to>
                </anchor>
              </controlPr>
            </control>
          </mc:Choice>
        </mc:AlternateContent>
        <mc:AlternateContent xmlns:mc="http://schemas.openxmlformats.org/markup-compatibility/2006">
          <mc:Choice Requires="x14">
            <control shapeId="89158" r:id="rId63" name="Check Box 70">
              <controlPr defaultSize="0" autoFill="0" autoLine="0" autoPict="0" altText="">
                <anchor moveWithCells="1">
                  <from>
                    <xdr:col>6</xdr:col>
                    <xdr:colOff>0</xdr:colOff>
                    <xdr:row>211</xdr:row>
                    <xdr:rowOff>0</xdr:rowOff>
                  </from>
                  <to>
                    <xdr:col>6</xdr:col>
                    <xdr:colOff>219075</xdr:colOff>
                    <xdr:row>212</xdr:row>
                    <xdr:rowOff>0</xdr:rowOff>
                  </to>
                </anchor>
              </controlPr>
            </control>
          </mc:Choice>
        </mc:AlternateContent>
        <mc:AlternateContent xmlns:mc="http://schemas.openxmlformats.org/markup-compatibility/2006">
          <mc:Choice Requires="x14">
            <control shapeId="89159" r:id="rId64" name="Check Box 71">
              <controlPr defaultSize="0" autoFill="0" autoLine="0" autoPict="0" altText="">
                <anchor moveWithCells="1">
                  <from>
                    <xdr:col>1</xdr:col>
                    <xdr:colOff>0</xdr:colOff>
                    <xdr:row>250</xdr:row>
                    <xdr:rowOff>0</xdr:rowOff>
                  </from>
                  <to>
                    <xdr:col>1</xdr:col>
                    <xdr:colOff>219075</xdr:colOff>
                    <xdr:row>251</xdr:row>
                    <xdr:rowOff>0</xdr:rowOff>
                  </to>
                </anchor>
              </controlPr>
            </control>
          </mc:Choice>
        </mc:AlternateContent>
        <mc:AlternateContent xmlns:mc="http://schemas.openxmlformats.org/markup-compatibility/2006">
          <mc:Choice Requires="x14">
            <control shapeId="89160" r:id="rId65" name="Check Box 72">
              <controlPr defaultSize="0" autoFill="0" autoLine="0" autoPict="0" altText="">
                <anchor moveWithCells="1">
                  <from>
                    <xdr:col>2</xdr:col>
                    <xdr:colOff>0</xdr:colOff>
                    <xdr:row>250</xdr:row>
                    <xdr:rowOff>0</xdr:rowOff>
                  </from>
                  <to>
                    <xdr:col>2</xdr:col>
                    <xdr:colOff>219075</xdr:colOff>
                    <xdr:row>251</xdr:row>
                    <xdr:rowOff>0</xdr:rowOff>
                  </to>
                </anchor>
              </controlPr>
            </control>
          </mc:Choice>
        </mc:AlternateContent>
        <mc:AlternateContent xmlns:mc="http://schemas.openxmlformats.org/markup-compatibility/2006">
          <mc:Choice Requires="x14">
            <control shapeId="89161" r:id="rId66" name="Check Box 73">
              <controlPr defaultSize="0" autoFill="0" autoLine="0" autoPict="0" altText="">
                <anchor moveWithCells="1">
                  <from>
                    <xdr:col>3</xdr:col>
                    <xdr:colOff>0</xdr:colOff>
                    <xdr:row>250</xdr:row>
                    <xdr:rowOff>0</xdr:rowOff>
                  </from>
                  <to>
                    <xdr:col>3</xdr:col>
                    <xdr:colOff>219075</xdr:colOff>
                    <xdr:row>251</xdr:row>
                    <xdr:rowOff>0</xdr:rowOff>
                  </to>
                </anchor>
              </controlPr>
            </control>
          </mc:Choice>
        </mc:AlternateContent>
        <mc:AlternateContent xmlns:mc="http://schemas.openxmlformats.org/markup-compatibility/2006">
          <mc:Choice Requires="x14">
            <control shapeId="89162" r:id="rId67" name="Check Box 74">
              <controlPr defaultSize="0" autoFill="0" autoLine="0" autoPict="0" altText="">
                <anchor moveWithCells="1">
                  <from>
                    <xdr:col>4</xdr:col>
                    <xdr:colOff>0</xdr:colOff>
                    <xdr:row>250</xdr:row>
                    <xdr:rowOff>0</xdr:rowOff>
                  </from>
                  <to>
                    <xdr:col>4</xdr:col>
                    <xdr:colOff>219075</xdr:colOff>
                    <xdr:row>251</xdr:row>
                    <xdr:rowOff>0</xdr:rowOff>
                  </to>
                </anchor>
              </controlPr>
            </control>
          </mc:Choice>
        </mc:AlternateContent>
        <mc:AlternateContent xmlns:mc="http://schemas.openxmlformats.org/markup-compatibility/2006">
          <mc:Choice Requires="x14">
            <control shapeId="89163" r:id="rId68" name="Check Box 75">
              <controlPr defaultSize="0" autoFill="0" autoLine="0" autoPict="0" altText="">
                <anchor moveWithCells="1">
                  <from>
                    <xdr:col>5</xdr:col>
                    <xdr:colOff>0</xdr:colOff>
                    <xdr:row>250</xdr:row>
                    <xdr:rowOff>0</xdr:rowOff>
                  </from>
                  <to>
                    <xdr:col>5</xdr:col>
                    <xdr:colOff>219075</xdr:colOff>
                    <xdr:row>251</xdr:row>
                    <xdr:rowOff>0</xdr:rowOff>
                  </to>
                </anchor>
              </controlPr>
            </control>
          </mc:Choice>
        </mc:AlternateContent>
        <mc:AlternateContent xmlns:mc="http://schemas.openxmlformats.org/markup-compatibility/2006">
          <mc:Choice Requires="x14">
            <control shapeId="89164" r:id="rId69" name="Check Box 76">
              <controlPr defaultSize="0" autoFill="0" autoLine="0" autoPict="0" altText="">
                <anchor moveWithCells="1">
                  <from>
                    <xdr:col>6</xdr:col>
                    <xdr:colOff>0</xdr:colOff>
                    <xdr:row>250</xdr:row>
                    <xdr:rowOff>0</xdr:rowOff>
                  </from>
                  <to>
                    <xdr:col>6</xdr:col>
                    <xdr:colOff>219075</xdr:colOff>
                    <xdr:row>251</xdr:row>
                    <xdr:rowOff>0</xdr:rowOff>
                  </to>
                </anchor>
              </controlPr>
            </control>
          </mc:Choice>
        </mc:AlternateContent>
        <mc:AlternateContent xmlns:mc="http://schemas.openxmlformats.org/markup-compatibility/2006">
          <mc:Choice Requires="x14">
            <control shapeId="89165" r:id="rId70" name="Check Box 77">
              <controlPr defaultSize="0" autoFill="0" autoLine="0" autoPict="0" altText="">
                <anchor moveWithCells="1">
                  <from>
                    <xdr:col>1</xdr:col>
                    <xdr:colOff>0</xdr:colOff>
                    <xdr:row>267</xdr:row>
                    <xdr:rowOff>0</xdr:rowOff>
                  </from>
                  <to>
                    <xdr:col>1</xdr:col>
                    <xdr:colOff>219075</xdr:colOff>
                    <xdr:row>268</xdr:row>
                    <xdr:rowOff>0</xdr:rowOff>
                  </to>
                </anchor>
              </controlPr>
            </control>
          </mc:Choice>
        </mc:AlternateContent>
        <mc:AlternateContent xmlns:mc="http://schemas.openxmlformats.org/markup-compatibility/2006">
          <mc:Choice Requires="x14">
            <control shapeId="89166" r:id="rId71" name="Check Box 78">
              <controlPr defaultSize="0" autoFill="0" autoLine="0" autoPict="0" altText="">
                <anchor moveWithCells="1">
                  <from>
                    <xdr:col>2</xdr:col>
                    <xdr:colOff>0</xdr:colOff>
                    <xdr:row>267</xdr:row>
                    <xdr:rowOff>0</xdr:rowOff>
                  </from>
                  <to>
                    <xdr:col>2</xdr:col>
                    <xdr:colOff>219075</xdr:colOff>
                    <xdr:row>268</xdr:row>
                    <xdr:rowOff>0</xdr:rowOff>
                  </to>
                </anchor>
              </controlPr>
            </control>
          </mc:Choice>
        </mc:AlternateContent>
        <mc:AlternateContent xmlns:mc="http://schemas.openxmlformats.org/markup-compatibility/2006">
          <mc:Choice Requires="x14">
            <control shapeId="89167" r:id="rId72" name="Check Box 79">
              <controlPr defaultSize="0" autoFill="0" autoLine="0" autoPict="0" altText="">
                <anchor moveWithCells="1">
                  <from>
                    <xdr:col>3</xdr:col>
                    <xdr:colOff>0</xdr:colOff>
                    <xdr:row>267</xdr:row>
                    <xdr:rowOff>0</xdr:rowOff>
                  </from>
                  <to>
                    <xdr:col>3</xdr:col>
                    <xdr:colOff>219075</xdr:colOff>
                    <xdr:row>268</xdr:row>
                    <xdr:rowOff>0</xdr:rowOff>
                  </to>
                </anchor>
              </controlPr>
            </control>
          </mc:Choice>
        </mc:AlternateContent>
        <mc:AlternateContent xmlns:mc="http://schemas.openxmlformats.org/markup-compatibility/2006">
          <mc:Choice Requires="x14">
            <control shapeId="89168" r:id="rId73" name="Check Box 80">
              <controlPr defaultSize="0" autoFill="0" autoLine="0" autoPict="0" altText="">
                <anchor moveWithCells="1">
                  <from>
                    <xdr:col>4</xdr:col>
                    <xdr:colOff>0</xdr:colOff>
                    <xdr:row>267</xdr:row>
                    <xdr:rowOff>0</xdr:rowOff>
                  </from>
                  <to>
                    <xdr:col>4</xdr:col>
                    <xdr:colOff>219075</xdr:colOff>
                    <xdr:row>268</xdr:row>
                    <xdr:rowOff>0</xdr:rowOff>
                  </to>
                </anchor>
              </controlPr>
            </control>
          </mc:Choice>
        </mc:AlternateContent>
        <mc:AlternateContent xmlns:mc="http://schemas.openxmlformats.org/markup-compatibility/2006">
          <mc:Choice Requires="x14">
            <control shapeId="89169" r:id="rId74" name="Check Box 81">
              <controlPr defaultSize="0" autoFill="0" autoLine="0" autoPict="0" altText="">
                <anchor moveWithCells="1">
                  <from>
                    <xdr:col>5</xdr:col>
                    <xdr:colOff>0</xdr:colOff>
                    <xdr:row>267</xdr:row>
                    <xdr:rowOff>0</xdr:rowOff>
                  </from>
                  <to>
                    <xdr:col>5</xdr:col>
                    <xdr:colOff>219075</xdr:colOff>
                    <xdr:row>268</xdr:row>
                    <xdr:rowOff>0</xdr:rowOff>
                  </to>
                </anchor>
              </controlPr>
            </control>
          </mc:Choice>
        </mc:AlternateContent>
        <mc:AlternateContent xmlns:mc="http://schemas.openxmlformats.org/markup-compatibility/2006">
          <mc:Choice Requires="x14">
            <control shapeId="89170" r:id="rId75" name="Check Box 82">
              <controlPr defaultSize="0" autoFill="0" autoLine="0" autoPict="0" altText="">
                <anchor moveWithCells="1">
                  <from>
                    <xdr:col>6</xdr:col>
                    <xdr:colOff>0</xdr:colOff>
                    <xdr:row>267</xdr:row>
                    <xdr:rowOff>0</xdr:rowOff>
                  </from>
                  <to>
                    <xdr:col>6</xdr:col>
                    <xdr:colOff>219075</xdr:colOff>
                    <xdr:row>268</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FEDBEBD1-D3E4-47E3-B7A6-FBF66EEBE58F}">
            <xm:f>NOT(Projektgrundlagen!$I$24)</xm:f>
            <x14:dxf>
              <font>
                <strike/>
                <color theme="0" tint="-0.14996795556505021"/>
              </font>
              <fill>
                <patternFill patternType="none">
                  <bgColor auto="1"/>
                </patternFill>
              </fill>
            </x14:dxf>
          </x14:cfRule>
          <xm:sqref>B16:G254 B256:G280 I20:I21 I23:I24 I30 I32 I41:I42 I45:I50 I57:I60 I69 I80:I82 I88 I92 I96 I98:I99 I101 I103 I112:I115 I121 I126 I137 I143:I146 I149:I150 I153:I154 I161:I162 I166 I172:I173 I176:I178 I184 I186:I188 I191:I192 I197:I198 I202:I204 I206 I226 I242:I247 I249 I266</xm:sqref>
        </x14:conditionalFormatting>
        <x14:conditionalFormatting xmlns:xm="http://schemas.microsoft.com/office/excel/2006/main">
          <x14:cfRule type="expression" priority="3" id="{6DA3055E-E2EC-45AB-9CF5-A70190C2EEE3}">
            <xm:f>NOT(Projektgrundlagen!$I$24)</xm:f>
            <x14:dxf>
              <font>
                <strike/>
                <color theme="0" tint="-0.14996795556505021"/>
              </font>
              <fill>
                <patternFill patternType="none">
                  <bgColor auto="1"/>
                </patternFill>
              </fill>
            </x14:dxf>
          </x14:cfRule>
          <xm:sqref>B252:G267</xm:sqref>
        </x14:conditionalFormatting>
        <x14:conditionalFormatting xmlns:xm="http://schemas.microsoft.com/office/excel/2006/main">
          <x14:cfRule type="expression" priority="156" id="{C0B486D1-40F2-45AB-9DE5-96D2E34F6329}">
            <xm:f>NOT(Projektgrundlagen!$I$24)</xm:f>
            <x14:dxf>
              <font>
                <strike/>
                <color theme="0" tint="-0.14996795556505021"/>
              </font>
              <fill>
                <patternFill>
                  <bgColor theme="0"/>
                </patternFill>
              </fill>
            </x14:dxf>
          </x14:cfRule>
          <xm:sqref>B106:H106</xm:sqref>
        </x14:conditionalFormatting>
        <x14:conditionalFormatting xmlns:xm="http://schemas.microsoft.com/office/excel/2006/main">
          <x14:cfRule type="expression" priority="153" id="{87012829-BBF7-4BFD-BDA0-BB9AF8DDDBE3}">
            <xm:f>NOT(Projektgrundlagen!$I$24)</xm:f>
            <x14:dxf>
              <font>
                <strike/>
                <color theme="0" tint="-0.14996795556505021"/>
              </font>
              <fill>
                <patternFill>
                  <bgColor theme="0"/>
                </patternFill>
              </fill>
            </x14:dxf>
          </x14:cfRule>
          <xm:sqref>B180:H180</xm:sqref>
        </x14:conditionalFormatting>
        <x14:conditionalFormatting xmlns:xm="http://schemas.microsoft.com/office/excel/2006/main">
          <x14:cfRule type="expression" priority="606" id="{6585FF29-D038-44EE-952A-CC4915D546EB}">
            <xm:f>NOT(Projektgrundlagen!$I$24)</xm:f>
            <x14:dxf>
              <font>
                <strike/>
                <color theme="0" tint="-0.14996795556505021"/>
              </font>
              <fill>
                <patternFill>
                  <bgColor theme="0"/>
                </patternFill>
              </fill>
            </x14:dxf>
          </x14:cfRule>
          <xm:sqref>B230:H230</xm:sqref>
        </x14:conditionalFormatting>
        <x14:conditionalFormatting xmlns:xm="http://schemas.microsoft.com/office/excel/2006/main">
          <x14:cfRule type="expression" priority="37" id="{7D047D7F-81CD-4020-BECD-97672B9745C1}">
            <xm:f>NOT(Projektgrundlagen!$I$24)</xm:f>
            <x14:dxf>
              <font>
                <strike/>
                <color theme="0" tint="-0.14996795556505021"/>
              </font>
              <fill>
                <patternFill>
                  <bgColor theme="0"/>
                </patternFill>
              </fill>
            </x14:dxf>
          </x14:cfRule>
          <xm:sqref>B251:H251</xm:sqref>
        </x14:conditionalFormatting>
        <x14:conditionalFormatting xmlns:xm="http://schemas.microsoft.com/office/excel/2006/main">
          <x14:cfRule type="expression" priority="17" id="{7BAD5098-DEFC-4B79-AA1F-DAB47761AF23}">
            <xm:f>NOT(Projektgrundlagen!$I$24)</xm:f>
            <x14:dxf>
              <font>
                <strike/>
                <color theme="0" tint="-0.14996795556505021"/>
              </font>
              <fill>
                <patternFill>
                  <bgColor theme="0"/>
                </patternFill>
              </fill>
            </x14:dxf>
          </x14:cfRule>
          <xm:sqref>B268:H268</xm:sqref>
        </x14:conditionalFormatting>
        <x14:conditionalFormatting xmlns:xm="http://schemas.microsoft.com/office/excel/2006/main">
          <x14:cfRule type="expression" priority="654" id="{6565C6E2-4480-4273-B60E-C46C716A6694}">
            <xm:f>NOT(Projektgrundlagen!$I$24)</xm:f>
            <x14:dxf>
              <font>
                <strike/>
                <color theme="0" tint="-0.14996795556505021"/>
              </font>
              <fill>
                <patternFill>
                  <bgColor theme="0"/>
                </patternFill>
              </fill>
            </x14:dxf>
          </x14:cfRule>
          <xm:sqref>B31:I31</xm:sqref>
        </x14:conditionalFormatting>
        <x14:conditionalFormatting xmlns:xm="http://schemas.microsoft.com/office/excel/2006/main">
          <x14:cfRule type="expression" priority="596" id="{D283770B-AAB4-4FF1-A768-CA6478D550AE}">
            <xm:f>NOT(Projektgrundlagen!$I$24)</xm:f>
            <x14:dxf>
              <font>
                <strike/>
                <color theme="0" tint="-0.14996795556505021"/>
              </font>
              <fill>
                <patternFill>
                  <bgColor theme="0"/>
                </patternFill>
              </fill>
            </x14:dxf>
          </x14:cfRule>
          <xm:sqref>B52:I52</xm:sqref>
        </x14:conditionalFormatting>
        <x14:conditionalFormatting xmlns:xm="http://schemas.microsoft.com/office/excel/2006/main">
          <x14:cfRule type="expression" priority="646" id="{14BCD7DA-8360-4995-93A2-263680656E09}">
            <xm:f>NOT(Projektgrundlagen!$I$24)</xm:f>
            <x14:dxf>
              <font>
                <strike/>
                <color theme="0" tint="-0.14996795556505021"/>
              </font>
              <fill>
                <patternFill>
                  <bgColor theme="0"/>
                </patternFill>
              </fill>
            </x14:dxf>
          </x14:cfRule>
          <xm:sqref>B68:I68</xm:sqref>
        </x14:conditionalFormatting>
        <x14:conditionalFormatting xmlns:xm="http://schemas.microsoft.com/office/excel/2006/main">
          <x14:cfRule type="expression" priority="155" id="{2DAD6E98-1343-42A7-8FC9-62E2F319D44A}">
            <xm:f>NOT(Projektgrundlagen!$I$24)</xm:f>
            <x14:dxf>
              <font>
                <strike/>
                <color theme="0" tint="-0.14996795556505021"/>
              </font>
              <fill>
                <patternFill>
                  <bgColor theme="0"/>
                </patternFill>
              </fill>
            </x14:dxf>
          </x14:cfRule>
          <xm:sqref>B139:I139</xm:sqref>
        </x14:conditionalFormatting>
        <x14:conditionalFormatting xmlns:xm="http://schemas.microsoft.com/office/excel/2006/main">
          <x14:cfRule type="expression" priority="154" id="{F8BFBB7F-8E20-40C5-A1B2-B3AB677EC78F}">
            <xm:f>NOT(Projektgrundlagen!$I$24)</xm:f>
            <x14:dxf>
              <font>
                <strike/>
                <color theme="0" tint="-0.14996795556505021"/>
              </font>
              <fill>
                <patternFill>
                  <bgColor theme="0"/>
                </patternFill>
              </fill>
            </x14:dxf>
          </x14:cfRule>
          <xm:sqref>B152:I152</xm:sqref>
        </x14:conditionalFormatting>
        <x14:conditionalFormatting xmlns:xm="http://schemas.microsoft.com/office/excel/2006/main">
          <x14:cfRule type="expression" priority="496" id="{D0258447-526F-457D-9FE5-32BE07676F89}">
            <xm:f>NOT(Projektgrundlagen!$I$24)</xm:f>
            <x14:dxf>
              <font>
                <strike/>
                <color theme="0" tint="-0.14996795556505021"/>
              </font>
              <fill>
                <patternFill>
                  <bgColor theme="0"/>
                </patternFill>
              </fill>
            </x14:dxf>
          </x14:cfRule>
          <xm:sqref>B212:I212</xm:sqref>
        </x14:conditionalFormatting>
        <x14:conditionalFormatting xmlns:xm="http://schemas.microsoft.com/office/excel/2006/main">
          <x14:cfRule type="expression" priority="48" id="{83E4331A-BD62-48A9-BBEE-94FA64C68792}">
            <xm:f>NOT(Projektgrundlagen!$I$24)</xm:f>
            <x14:dxf>
              <font>
                <strike/>
                <color theme="0" tint="-0.14996795556505021"/>
              </font>
              <fill>
                <patternFill>
                  <bgColor theme="0"/>
                </patternFill>
              </fill>
            </x14:dxf>
          </x14:cfRule>
          <xm:sqref>D16:H16</xm:sqref>
        </x14:conditionalFormatting>
        <x14:conditionalFormatting xmlns:xm="http://schemas.microsoft.com/office/excel/2006/main">
          <x14:cfRule type="expression" priority="139" id="{F57425EE-12AB-45FE-A195-13F2CBC8204F}">
            <xm:f>NOT(Projektgrundlagen!$I$24)</xm:f>
            <x14:dxf>
              <font>
                <strike/>
                <color theme="0" tint="-0.14996795556505021"/>
              </font>
              <fill>
                <patternFill>
                  <bgColor theme="0"/>
                </patternFill>
              </fill>
            </x14:dxf>
          </x14:cfRule>
          <xm:sqref>I16:I19</xm:sqref>
        </x14:conditionalFormatting>
        <x14:conditionalFormatting xmlns:xm="http://schemas.microsoft.com/office/excel/2006/main">
          <x14:cfRule type="expression" priority="158" id="{AE87BD3D-8C9F-43DC-9E40-E5C4606EE009}">
            <xm:f>NOT(Projektgrundlagen!$I$24)</xm:f>
            <x14:dxf>
              <font>
                <strike/>
                <color theme="0" tint="-0.14996795556505021"/>
              </font>
              <fill>
                <patternFill>
                  <bgColor theme="0"/>
                </patternFill>
              </fill>
            </x14:dxf>
          </x14:cfRule>
          <xm:sqref>I22</xm:sqref>
        </x14:conditionalFormatting>
        <x14:conditionalFormatting xmlns:xm="http://schemas.microsoft.com/office/excel/2006/main">
          <x14:cfRule type="expression" priority="159" id="{622D2AD9-4784-4E94-AC3F-AB7D4C2BAEF5}">
            <xm:f>NOT(Projektgrundlagen!$I$24)</xm:f>
            <x14:dxf>
              <font>
                <strike/>
                <color theme="0" tint="-0.14996795556505021"/>
              </font>
              <fill>
                <patternFill>
                  <bgColor theme="0"/>
                </patternFill>
              </fill>
            </x14:dxf>
          </x14:cfRule>
          <xm:sqref>I25:I29</xm:sqref>
        </x14:conditionalFormatting>
        <x14:conditionalFormatting xmlns:xm="http://schemas.microsoft.com/office/excel/2006/main">
          <x14:cfRule type="expression" priority="86" id="{49250848-6122-41DF-8B98-CB1C9B925530}">
            <xm:f>NOT(Projektgrundlagen!$I$24)</xm:f>
            <x14:dxf>
              <font>
                <strike/>
                <color theme="0" tint="-0.14996795556505021"/>
              </font>
              <fill>
                <patternFill>
                  <bgColor theme="0"/>
                </patternFill>
              </fill>
            </x14:dxf>
          </x14:cfRule>
          <xm:sqref>I33:I40</xm:sqref>
        </x14:conditionalFormatting>
        <x14:conditionalFormatting xmlns:xm="http://schemas.microsoft.com/office/excel/2006/main">
          <x14:cfRule type="expression" priority="129" id="{C2B69EF4-20FC-453E-904B-F9FFE3AF5C34}">
            <xm:f>NOT(Projektgrundlagen!$I$24)</xm:f>
            <x14:dxf>
              <font>
                <strike/>
                <color theme="0" tint="-0.14996795556505021"/>
              </font>
              <fill>
                <patternFill>
                  <bgColor theme="0"/>
                </patternFill>
              </fill>
            </x14:dxf>
          </x14:cfRule>
          <xm:sqref>I43:I44</xm:sqref>
        </x14:conditionalFormatting>
        <x14:conditionalFormatting xmlns:xm="http://schemas.microsoft.com/office/excel/2006/main">
          <x14:cfRule type="expression" priority="96" id="{9AF081BB-CDD6-419F-B998-0FCF7646477B}">
            <xm:f>NOT(Projektgrundlagen!$I$24)</xm:f>
            <x14:dxf>
              <font>
                <strike/>
                <color theme="0" tint="-0.14996795556505021"/>
              </font>
              <fill>
                <patternFill>
                  <bgColor theme="0"/>
                </patternFill>
              </fill>
            </x14:dxf>
          </x14:cfRule>
          <xm:sqref>I51</xm:sqref>
        </x14:conditionalFormatting>
        <x14:conditionalFormatting xmlns:xm="http://schemas.microsoft.com/office/excel/2006/main">
          <x14:cfRule type="expression" priority="84" id="{6ACE82D6-6CB9-4663-BCBC-25C4020C8012}">
            <xm:f>NOT(Projektgrundlagen!$I$24)</xm:f>
            <x14:dxf>
              <font>
                <strike/>
                <color theme="0" tint="-0.14996795556505021"/>
              </font>
              <fill>
                <patternFill>
                  <bgColor theme="0"/>
                </patternFill>
              </fill>
            </x14:dxf>
          </x14:cfRule>
          <xm:sqref>I53:I56</xm:sqref>
        </x14:conditionalFormatting>
        <x14:conditionalFormatting xmlns:xm="http://schemas.microsoft.com/office/excel/2006/main">
          <x14:cfRule type="expression" priority="95" id="{5DE2685D-C1C4-46D1-A350-D32CCFCAB140}">
            <xm:f>NOT(Projektgrundlagen!$I$24)</xm:f>
            <x14:dxf>
              <font>
                <strike/>
                <color theme="0" tint="-0.14996795556505021"/>
              </font>
              <fill>
                <patternFill>
                  <bgColor theme="0"/>
                </patternFill>
              </fill>
            </x14:dxf>
          </x14:cfRule>
          <xm:sqref>I61:I67</xm:sqref>
        </x14:conditionalFormatting>
        <x14:conditionalFormatting xmlns:xm="http://schemas.microsoft.com/office/excel/2006/main">
          <x14:cfRule type="expression" priority="82" id="{FED439C6-9777-47D6-A929-10D5A24231A8}">
            <xm:f>NOT(Projektgrundlagen!$I$24)</xm:f>
            <x14:dxf>
              <font>
                <strike/>
                <color theme="0" tint="-0.14996795556505021"/>
              </font>
              <fill>
                <patternFill>
                  <bgColor theme="0"/>
                </patternFill>
              </fill>
            </x14:dxf>
          </x14:cfRule>
          <xm:sqref>I70:I79</xm:sqref>
        </x14:conditionalFormatting>
        <x14:conditionalFormatting xmlns:xm="http://schemas.microsoft.com/office/excel/2006/main">
          <x14:cfRule type="expression" priority="165" id="{A106B9C3-011E-4D37-899F-EFE38A06F9D3}">
            <xm:f>NOT(Projektgrundlagen!$I$24)</xm:f>
            <x14:dxf>
              <font>
                <strike/>
                <color theme="0" tint="-0.14996795556505021"/>
              </font>
              <fill>
                <patternFill>
                  <bgColor theme="0"/>
                </patternFill>
              </fill>
            </x14:dxf>
          </x14:cfRule>
          <xm:sqref>I83:I87</xm:sqref>
        </x14:conditionalFormatting>
        <x14:conditionalFormatting xmlns:xm="http://schemas.microsoft.com/office/excel/2006/main">
          <x14:cfRule type="expression" priority="167" id="{BAB2BA79-AF0E-489C-9D9C-D312C3617953}">
            <xm:f>NOT(Projektgrundlagen!$I$24)</xm:f>
            <x14:dxf>
              <font>
                <strike/>
                <color theme="0" tint="-0.14996795556505021"/>
              </font>
              <fill>
                <patternFill>
                  <bgColor theme="0"/>
                </patternFill>
              </fill>
            </x14:dxf>
          </x14:cfRule>
          <xm:sqref>I89:I91</xm:sqref>
        </x14:conditionalFormatting>
        <x14:conditionalFormatting xmlns:xm="http://schemas.microsoft.com/office/excel/2006/main">
          <x14:cfRule type="expression" priority="168" id="{487BB037-87F5-4BEE-8918-1F0324ECE695}">
            <xm:f>NOT(Projektgrundlagen!$I$24)</xm:f>
            <x14:dxf>
              <font>
                <strike/>
                <color theme="0" tint="-0.14996795556505021"/>
              </font>
              <fill>
                <patternFill>
                  <bgColor theme="0"/>
                </patternFill>
              </fill>
            </x14:dxf>
          </x14:cfRule>
          <xm:sqref>I93:I95</xm:sqref>
        </x14:conditionalFormatting>
        <x14:conditionalFormatting xmlns:xm="http://schemas.microsoft.com/office/excel/2006/main">
          <x14:cfRule type="expression" priority="127" id="{BC10CFED-E596-4AE7-B466-263EEE00B05B}">
            <xm:f>NOT(Projektgrundlagen!$I$24)</xm:f>
            <x14:dxf>
              <font>
                <strike/>
                <color theme="0" tint="-0.14996795556505021"/>
              </font>
              <fill>
                <patternFill>
                  <bgColor theme="0"/>
                </patternFill>
              </fill>
            </x14:dxf>
          </x14:cfRule>
          <xm:sqref>I97</xm:sqref>
        </x14:conditionalFormatting>
        <x14:conditionalFormatting xmlns:xm="http://schemas.microsoft.com/office/excel/2006/main">
          <x14:cfRule type="expression" priority="80" id="{8A5AAE4C-32F4-412A-8765-4BBA10AB4A64}">
            <xm:f>NOT(Projektgrundlagen!$I$24)</xm:f>
            <x14:dxf>
              <font>
                <strike/>
                <color theme="0" tint="-0.14996795556505021"/>
              </font>
              <fill>
                <patternFill>
                  <bgColor theme="0"/>
                </patternFill>
              </fill>
            </x14:dxf>
          </x14:cfRule>
          <xm:sqref>I100</xm:sqref>
        </x14:conditionalFormatting>
        <x14:conditionalFormatting xmlns:xm="http://schemas.microsoft.com/office/excel/2006/main">
          <x14:cfRule type="expression" priority="78" id="{274154E3-E1E8-4632-95DE-2A571E188AB8}">
            <xm:f>NOT(Projektgrundlagen!$I$24)</xm:f>
            <x14:dxf>
              <font>
                <strike/>
                <color theme="0" tint="-0.14996795556505021"/>
              </font>
              <fill>
                <patternFill>
                  <bgColor theme="0"/>
                </patternFill>
              </fill>
            </x14:dxf>
          </x14:cfRule>
          <xm:sqref>I102</xm:sqref>
        </x14:conditionalFormatting>
        <x14:conditionalFormatting xmlns:xm="http://schemas.microsoft.com/office/excel/2006/main">
          <x14:cfRule type="expression" priority="74" id="{D2382147-8B63-40AA-ADF4-BBC333009100}">
            <xm:f>NOT(Projektgrundlagen!$I$24)</xm:f>
            <x14:dxf>
              <font>
                <strike/>
                <color theme="0" tint="-0.14996795556505021"/>
              </font>
              <fill>
                <patternFill>
                  <bgColor theme="0"/>
                </patternFill>
              </fill>
            </x14:dxf>
          </x14:cfRule>
          <xm:sqref>I104:I111</xm:sqref>
        </x14:conditionalFormatting>
        <x14:conditionalFormatting xmlns:xm="http://schemas.microsoft.com/office/excel/2006/main">
          <x14:cfRule type="expression" priority="72" id="{E845406C-E7B8-49D7-AAC1-6380B51EADEB}">
            <xm:f>NOT(Projektgrundlagen!$I$24)</xm:f>
            <x14:dxf>
              <font>
                <strike/>
                <color theme="0" tint="-0.14996795556505021"/>
              </font>
              <fill>
                <patternFill>
                  <bgColor theme="0"/>
                </patternFill>
              </fill>
            </x14:dxf>
          </x14:cfRule>
          <xm:sqref>I116:I120</xm:sqref>
        </x14:conditionalFormatting>
        <x14:conditionalFormatting xmlns:xm="http://schemas.microsoft.com/office/excel/2006/main">
          <x14:cfRule type="expression" priority="119" id="{F4F28BF3-259F-4331-A311-D9C1F8E6D681}">
            <xm:f>NOT(Projektgrundlagen!$I$24)</xm:f>
            <x14:dxf>
              <font>
                <strike/>
                <color theme="0" tint="-0.14996795556505021"/>
              </font>
              <fill>
                <patternFill>
                  <bgColor theme="0"/>
                </patternFill>
              </fill>
            </x14:dxf>
          </x14:cfRule>
          <xm:sqref>I122:I125</xm:sqref>
        </x14:conditionalFormatting>
        <x14:conditionalFormatting xmlns:xm="http://schemas.microsoft.com/office/excel/2006/main">
          <x14:cfRule type="expression" priority="169" id="{E2A0A7A8-B9BB-4CC3-8558-898704CA1F49}">
            <xm:f>NOT(Projektgrundlagen!$I$24)</xm:f>
            <x14:dxf>
              <font>
                <strike/>
                <color theme="0" tint="-0.14996795556505021"/>
              </font>
              <fill>
                <patternFill>
                  <bgColor theme="0"/>
                </patternFill>
              </fill>
            </x14:dxf>
          </x14:cfRule>
          <xm:sqref>I127:I136</xm:sqref>
        </x14:conditionalFormatting>
        <x14:conditionalFormatting xmlns:xm="http://schemas.microsoft.com/office/excel/2006/main">
          <x14:cfRule type="expression" priority="93" id="{04974D0E-ED4E-4199-B456-4525398DF401}">
            <xm:f>NOT(Projektgrundlagen!$I$24)</xm:f>
            <x14:dxf>
              <font>
                <strike/>
                <color theme="0" tint="-0.14996795556505021"/>
              </font>
              <fill>
                <patternFill>
                  <bgColor theme="0"/>
                </patternFill>
              </fill>
            </x14:dxf>
          </x14:cfRule>
          <xm:sqref>I138</xm:sqref>
        </x14:conditionalFormatting>
        <x14:conditionalFormatting xmlns:xm="http://schemas.microsoft.com/office/excel/2006/main">
          <x14:cfRule type="expression" priority="135" id="{E60BC4DD-A49A-4F38-A719-DE790FC65AFB}">
            <xm:f>NOT(Projektgrundlagen!$I$24)</xm:f>
            <x14:dxf>
              <font>
                <strike/>
                <color theme="0" tint="-0.14996795556505021"/>
              </font>
              <fill>
                <patternFill>
                  <bgColor theme="0"/>
                </patternFill>
              </fill>
            </x14:dxf>
          </x14:cfRule>
          <xm:sqref>I140:I142</xm:sqref>
        </x14:conditionalFormatting>
        <x14:conditionalFormatting xmlns:xm="http://schemas.microsoft.com/office/excel/2006/main">
          <x14:cfRule type="expression" priority="518" id="{375F1E17-C30E-412E-B9D6-035B930C7B32}">
            <xm:f>NOT(Projektgrundlagen!$I$24)</xm:f>
            <x14:dxf>
              <font>
                <strike/>
                <color theme="0" tint="-0.14996795556505021"/>
              </font>
              <fill>
                <patternFill>
                  <bgColor theme="0"/>
                </patternFill>
              </fill>
            </x14:dxf>
          </x14:cfRule>
          <xm:sqref>I147:I148</xm:sqref>
        </x14:conditionalFormatting>
        <x14:conditionalFormatting xmlns:xm="http://schemas.microsoft.com/office/excel/2006/main">
          <x14:cfRule type="expression" priority="92" id="{C8B15BE6-28EB-4E62-8BCA-7B636A59A2FF}">
            <xm:f>NOT(Projektgrundlagen!$I$24)</xm:f>
            <x14:dxf>
              <font>
                <strike/>
                <color theme="0" tint="-0.14996795556505021"/>
              </font>
              <fill>
                <patternFill>
                  <bgColor theme="0"/>
                </patternFill>
              </fill>
            </x14:dxf>
          </x14:cfRule>
          <xm:sqref>I151</xm:sqref>
        </x14:conditionalFormatting>
        <x14:conditionalFormatting xmlns:xm="http://schemas.microsoft.com/office/excel/2006/main">
          <x14:cfRule type="expression" priority="179" id="{BD350568-1145-42BE-8C9D-6B2B685F41D8}">
            <xm:f>NOT(Projektgrundlagen!$I$24)</xm:f>
            <x14:dxf>
              <font>
                <strike/>
                <color theme="0" tint="-0.14996795556505021"/>
              </font>
              <fill>
                <patternFill>
                  <bgColor theme="0"/>
                </patternFill>
              </fill>
            </x14:dxf>
          </x14:cfRule>
          <xm:sqref>I155:I160</xm:sqref>
        </x14:conditionalFormatting>
        <x14:conditionalFormatting xmlns:xm="http://schemas.microsoft.com/office/excel/2006/main">
          <x14:cfRule type="expression" priority="180" id="{9634DBCB-F5F4-4FD5-97CC-5C765C0261C3}">
            <xm:f>NOT(Projektgrundlagen!$I$24)</xm:f>
            <x14:dxf>
              <font>
                <strike/>
                <color theme="0" tint="-0.14996795556505021"/>
              </font>
              <fill>
                <patternFill>
                  <bgColor theme="0"/>
                </patternFill>
              </fill>
            </x14:dxf>
          </x14:cfRule>
          <xm:sqref>I163:I165</xm:sqref>
        </x14:conditionalFormatting>
        <x14:conditionalFormatting xmlns:xm="http://schemas.microsoft.com/office/excel/2006/main">
          <x14:cfRule type="expression" priority="70" id="{9F85E7F9-D361-4B75-A11E-D23C458E933C}">
            <xm:f>NOT(Projektgrundlagen!$I$24)</xm:f>
            <x14:dxf>
              <font>
                <strike/>
                <color theme="0" tint="-0.14996795556505021"/>
              </font>
              <fill>
                <patternFill>
                  <bgColor theme="0"/>
                </patternFill>
              </fill>
            </x14:dxf>
          </x14:cfRule>
          <xm:sqref>I167:I171</xm:sqref>
        </x14:conditionalFormatting>
        <x14:conditionalFormatting xmlns:xm="http://schemas.microsoft.com/office/excel/2006/main">
          <x14:cfRule type="expression" priority="68" id="{4E375463-3BFC-43DA-ABD8-54F948A538D8}">
            <xm:f>NOT(Projektgrundlagen!$I$24)</xm:f>
            <x14:dxf>
              <font>
                <strike/>
                <color theme="0" tint="-0.14996795556505021"/>
              </font>
              <fill>
                <patternFill>
                  <bgColor theme="0"/>
                </patternFill>
              </fill>
            </x14:dxf>
          </x14:cfRule>
          <xm:sqref>I174:I175</xm:sqref>
        </x14:conditionalFormatting>
        <x14:conditionalFormatting xmlns:xm="http://schemas.microsoft.com/office/excel/2006/main">
          <x14:cfRule type="expression" priority="91" id="{63A66BB0-C547-44BC-BAFF-BF2FDAF59B60}">
            <xm:f>NOT(Projektgrundlagen!$I$24)</xm:f>
            <x14:dxf>
              <font>
                <strike/>
                <color theme="0" tint="-0.14996795556505021"/>
              </font>
              <fill>
                <patternFill>
                  <bgColor theme="0"/>
                </patternFill>
              </fill>
            </x14:dxf>
          </x14:cfRule>
          <xm:sqref>I179:I183</xm:sqref>
        </x14:conditionalFormatting>
        <x14:conditionalFormatting xmlns:xm="http://schemas.microsoft.com/office/excel/2006/main">
          <x14:cfRule type="expression" priority="113" id="{EBEAB43C-0D0B-4131-9E35-142E18786014}">
            <xm:f>NOT(Projektgrundlagen!$I$24)</xm:f>
            <x14:dxf>
              <font>
                <strike/>
                <color theme="0" tint="-0.14996795556505021"/>
              </font>
              <fill>
                <patternFill>
                  <bgColor theme="0"/>
                </patternFill>
              </fill>
            </x14:dxf>
          </x14:cfRule>
          <xm:sqref>I185</xm:sqref>
        </x14:conditionalFormatting>
        <x14:conditionalFormatting xmlns:xm="http://schemas.microsoft.com/office/excel/2006/main">
          <x14:cfRule type="expression" priority="111" id="{27FE2FF1-ECB2-4981-A25E-6937ACA29104}">
            <xm:f>NOT(Projektgrundlagen!$I$24)</xm:f>
            <x14:dxf>
              <font>
                <strike/>
                <color theme="0" tint="-0.14996795556505021"/>
              </font>
              <fill>
                <patternFill>
                  <bgColor theme="0"/>
                </patternFill>
              </fill>
            </x14:dxf>
          </x14:cfRule>
          <xm:sqref>I189:I190</xm:sqref>
        </x14:conditionalFormatting>
        <x14:conditionalFormatting xmlns:xm="http://schemas.microsoft.com/office/excel/2006/main">
          <x14:cfRule type="expression" priority="109" id="{EFC064B3-C854-43C3-8CA4-246AA62FD79F}">
            <xm:f>NOT(Projektgrundlagen!$I$24)</xm:f>
            <x14:dxf>
              <font>
                <strike/>
                <color theme="0" tint="-0.14996795556505021"/>
              </font>
              <fill>
                <patternFill>
                  <bgColor theme="0"/>
                </patternFill>
              </fill>
            </x14:dxf>
          </x14:cfRule>
          <xm:sqref>I193:I196</xm:sqref>
        </x14:conditionalFormatting>
        <x14:conditionalFormatting xmlns:xm="http://schemas.microsoft.com/office/excel/2006/main">
          <x14:cfRule type="expression" priority="64" id="{C84EEE77-09AD-490C-AF3D-F665C3B219D1}">
            <xm:f>NOT(Projektgrundlagen!$I$24)</xm:f>
            <x14:dxf>
              <font>
                <strike/>
                <color theme="0" tint="-0.14996795556505021"/>
              </font>
              <fill>
                <patternFill>
                  <bgColor theme="0"/>
                </patternFill>
              </fill>
            </x14:dxf>
          </x14:cfRule>
          <xm:sqref>I199:I201</xm:sqref>
        </x14:conditionalFormatting>
        <x14:conditionalFormatting xmlns:xm="http://schemas.microsoft.com/office/excel/2006/main">
          <x14:cfRule type="expression" priority="183" id="{CD8F50C2-8BAD-4DC0-930F-1D30FAF41136}">
            <xm:f>NOT(Projektgrundlagen!$I$24)</xm:f>
            <x14:dxf>
              <font>
                <strike/>
                <color theme="0" tint="-0.14996795556505021"/>
              </font>
              <fill>
                <patternFill>
                  <bgColor theme="0"/>
                </patternFill>
              </fill>
            </x14:dxf>
          </x14:cfRule>
          <xm:sqref>I205</xm:sqref>
        </x14:conditionalFormatting>
        <x14:conditionalFormatting xmlns:xm="http://schemas.microsoft.com/office/excel/2006/main">
          <x14:cfRule type="expression" priority="47" id="{6DF67272-00B7-47ED-94D3-C36F2132B6D8}">
            <xm:f>NOT(Projektgrundlagen!$I$24)</xm:f>
            <x14:dxf>
              <font>
                <strike/>
                <color theme="0" tint="-0.14996795556505021"/>
              </font>
              <fill>
                <patternFill>
                  <bgColor theme="0"/>
                </patternFill>
              </fill>
            </x14:dxf>
          </x14:cfRule>
          <xm:sqref>I207:I211</xm:sqref>
        </x14:conditionalFormatting>
        <x14:conditionalFormatting xmlns:xm="http://schemas.microsoft.com/office/excel/2006/main">
          <x14:cfRule type="expression" priority="52" id="{5D3B5177-41CF-43FD-9A17-9BEB2DE78980}">
            <xm:f>NOT(Projektgrundlagen!$I$24)</xm:f>
            <x14:dxf>
              <font>
                <strike/>
                <color theme="0" tint="-0.14996795556505021"/>
              </font>
              <fill>
                <patternFill>
                  <bgColor theme="0"/>
                </patternFill>
              </fill>
            </x14:dxf>
          </x14:cfRule>
          <xm:sqref>I213:I225</xm:sqref>
        </x14:conditionalFormatting>
        <x14:conditionalFormatting xmlns:xm="http://schemas.microsoft.com/office/excel/2006/main">
          <x14:cfRule type="expression" priority="88" id="{20FFDB9A-2021-4970-ACA2-B32DAF7B7936}">
            <xm:f>NOT(Projektgrundlagen!$I$24)</xm:f>
            <x14:dxf>
              <font>
                <strike/>
                <color theme="0" tint="-0.14996795556505021"/>
              </font>
              <fill>
                <patternFill>
                  <bgColor theme="0"/>
                </patternFill>
              </fill>
            </x14:dxf>
          </x14:cfRule>
          <xm:sqref>I227:I241</xm:sqref>
        </x14:conditionalFormatting>
        <x14:conditionalFormatting xmlns:xm="http://schemas.microsoft.com/office/excel/2006/main">
          <x14:cfRule type="expression" priority="50" id="{5EA52109-A338-428C-BCEA-E9F85884CD52}">
            <xm:f>NOT(Projektgrundlagen!$I$24)</xm:f>
            <x14:dxf>
              <font>
                <strike/>
                <color theme="0" tint="-0.14996795556505021"/>
              </font>
              <fill>
                <patternFill>
                  <bgColor theme="0"/>
                </patternFill>
              </fill>
            </x14:dxf>
          </x14:cfRule>
          <xm:sqref>I248</xm:sqref>
        </x14:conditionalFormatting>
        <x14:conditionalFormatting xmlns:xm="http://schemas.microsoft.com/office/excel/2006/main">
          <x14:cfRule type="expression" priority="2" id="{EB95A15F-94F5-461D-830C-95C8FABB8DD2}">
            <xm:f>NOT(Projektgrundlagen!$I$24)</xm:f>
            <x14:dxf>
              <font>
                <strike/>
                <color theme="0" tint="-0.14996795556505021"/>
              </font>
              <fill>
                <patternFill>
                  <bgColor theme="0"/>
                </patternFill>
              </fill>
            </x14:dxf>
          </x14:cfRule>
          <xm:sqref>I250:I262</xm:sqref>
        </x14:conditionalFormatting>
        <x14:conditionalFormatting xmlns:xm="http://schemas.microsoft.com/office/excel/2006/main">
          <x14:cfRule type="expression" priority="26" id="{B381B928-45DC-41B1-83D9-2575EF079E1A}">
            <xm:f>NOT(Projektgrundlagen!$I$24)</xm:f>
            <x14:dxf>
              <font>
                <strike/>
                <color theme="0" tint="-0.14996795556505021"/>
              </font>
              <fill>
                <patternFill patternType="none">
                  <bgColor auto="1"/>
                </patternFill>
              </fill>
            </x14:dxf>
          </x14:cfRule>
          <xm:sqref>I263:I264</xm:sqref>
        </x14:conditionalFormatting>
        <x14:conditionalFormatting xmlns:xm="http://schemas.microsoft.com/office/excel/2006/main">
          <x14:cfRule type="expression" priority="1" id="{A640BA27-92B6-4EDB-9FA7-86FF2B37EA14}">
            <xm:f>NOT(Projektgrundlagen!$I$24)</xm:f>
            <x14:dxf>
              <font>
                <strike/>
                <color theme="0" tint="-0.14996795556505021"/>
              </font>
              <fill>
                <patternFill>
                  <bgColor theme="0"/>
                </patternFill>
              </fill>
            </x14:dxf>
          </x14:cfRule>
          <xm:sqref>I265</xm:sqref>
        </x14:conditionalFormatting>
        <x14:conditionalFormatting xmlns:xm="http://schemas.microsoft.com/office/excel/2006/main">
          <x14:cfRule type="expression" priority="11" id="{A8F61897-E62F-4F28-84E4-7A96365913F2}">
            <xm:f>NOT(Projektgrundlagen!$I$24)</xm:f>
            <x14:dxf>
              <font>
                <strike/>
                <color theme="0" tint="-0.14996795556505021"/>
              </font>
              <fill>
                <patternFill>
                  <bgColor theme="0"/>
                </patternFill>
              </fill>
            </x14:dxf>
          </x14:cfRule>
          <xm:sqref>I267:I278</xm:sqref>
        </x14:conditionalFormatting>
        <x14:conditionalFormatting xmlns:xm="http://schemas.microsoft.com/office/excel/2006/main">
          <x14:cfRule type="expression" priority="6" id="{73E92173-FDD9-4A2A-8F64-E2459616F42D}">
            <xm:f>NOT(Projektgrundlagen!$I$24)</xm:f>
            <x14:dxf>
              <font>
                <strike/>
                <color theme="0" tint="-0.14996795556505021"/>
              </font>
              <fill>
                <patternFill patternType="none">
                  <bgColor auto="1"/>
                </patternFill>
              </fill>
            </x14:dxf>
          </x14:cfRule>
          <xm:sqref>I279</xm:sqref>
        </x14:conditionalFormatting>
        <x14:conditionalFormatting xmlns:xm="http://schemas.microsoft.com/office/excel/2006/main">
          <x14:cfRule type="expression" priority="9" id="{645F2614-07E2-4E3D-BE99-F4E9ECC1375A}">
            <xm:f>NOT(Projektgrundlagen!$I$24)</xm:f>
            <x14:dxf>
              <font>
                <strike/>
                <color theme="0" tint="-0.14996795556505021"/>
              </font>
              <fill>
                <patternFill>
                  <bgColor theme="0"/>
                </patternFill>
              </fill>
            </x14:dxf>
          </x14:cfRule>
          <xm:sqref>I280</xm:sqref>
        </x14:conditionalFormatting>
        <x14:conditionalFormatting xmlns:xm="http://schemas.microsoft.com/office/excel/2006/main">
          <x14:cfRule type="expression" priority="6608" id="{01FC52B8-42A6-4F0F-A55E-3F4A9B3FDAFE}">
            <xm:f>Projektgrundlagen!$I$23</xm:f>
            <x14:dxf>
              <fill>
                <patternFill>
                  <bgColor theme="7" tint="0.79998168889431442"/>
                </patternFill>
              </fill>
            </x14:dxf>
          </x14:cfRule>
          <x14:cfRule type="expression" priority="6609" id="{81CA910D-A264-4241-A258-03C6E65D9C97}">
            <xm:f>Projektgrundlagen!$I$22</xm:f>
            <x14:dxf>
              <fill>
                <patternFill>
                  <bgColor theme="9" tint="0.79998168889431442"/>
                </patternFill>
              </fill>
            </x14:dxf>
          </x14:cfRule>
          <x14:cfRule type="expression" priority="6610" id="{EF74C9E9-9F6F-4351-8BFD-5632ECF0FA51}">
            <xm:f>Projektgrundlagen!$I$21</xm:f>
            <x14:dxf>
              <fill>
                <patternFill>
                  <bgColor theme="6" tint="0.79998168889431442"/>
                </patternFill>
              </fill>
            </x14:dxf>
          </x14:cfRule>
          <xm:sqref>N2:N8 B10:M11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8">
    <tabColor theme="3" tint="0.59999389629810485"/>
    <pageSetUpPr fitToPage="1"/>
  </sheetPr>
  <dimension ref="A1:T1107"/>
  <sheetViews>
    <sheetView showGridLines="0" zoomScale="115" zoomScaleNormal="115" workbookViewId="0">
      <selection activeCell="I5" sqref="I5"/>
    </sheetView>
  </sheetViews>
  <sheetFormatPr baseColWidth="10" defaultColWidth="0" defaultRowHeight="0" customHeight="1" zeroHeight="1"/>
  <cols>
    <col min="1" max="1" width="5.5703125" style="192" customWidth="1"/>
    <col min="2" max="7" width="3.42578125" style="86" customWidth="1"/>
    <col min="8" max="8" width="4.42578125" style="86" customWidth="1"/>
    <col min="9" max="9" width="47.140625" style="86" customWidth="1"/>
    <col min="10" max="11" width="7.42578125" style="86" customWidth="1"/>
    <col min="12" max="12" width="8.5703125" style="86" customWidth="1"/>
    <col min="13" max="13" width="12.5703125" style="87" customWidth="1"/>
    <col min="14" max="14" width="2.5703125" style="82" customWidth="1"/>
    <col min="15" max="15" width="11.42578125" style="505" hidden="1" customWidth="1"/>
    <col min="16" max="16384" width="10.5703125" style="83" hidden="1"/>
  </cols>
  <sheetData>
    <row r="1" spans="1:20" ht="16.5"/>
    <row r="2" spans="1:20" s="54" customFormat="1" ht="16.5" customHeight="1">
      <c r="A2" s="173"/>
      <c r="B2" s="641" t="str">
        <f>IF(Projektgrundlagen!B2="","",Projektgrundlagen!B2)</f>
        <v>Projektsteuerung / Projektmanagement</v>
      </c>
      <c r="C2" s="641"/>
      <c r="D2" s="641"/>
      <c r="E2" s="641"/>
      <c r="F2" s="641"/>
      <c r="G2" s="641"/>
      <c r="H2" s="641"/>
      <c r="I2" s="641"/>
      <c r="J2" s="716" t="str">
        <f>IF(Projektgrundlagen!F2="","",Projektgrundlagen!F2)</f>
        <v>VII.27.4</v>
      </c>
      <c r="K2" s="717"/>
      <c r="L2" s="717" t="s">
        <v>794</v>
      </c>
      <c r="M2" s="718"/>
      <c r="N2" s="694" t="s">
        <v>1384</v>
      </c>
      <c r="O2" s="507" t="s">
        <v>5</v>
      </c>
      <c r="R2" s="79" t="s">
        <v>43</v>
      </c>
    </row>
    <row r="3" spans="1:20" s="54" customFormat="1" ht="16.5">
      <c r="A3" s="173"/>
      <c r="B3" s="643" t="s">
        <v>884</v>
      </c>
      <c r="C3" s="643"/>
      <c r="D3" s="643"/>
      <c r="E3" s="643"/>
      <c r="F3" s="643"/>
      <c r="G3" s="643"/>
      <c r="H3" s="643"/>
      <c r="I3" s="643"/>
      <c r="J3" s="695" t="str">
        <f>IF(Projektgrundlagen!F3="","",Projektgrundlagen!F3)</f>
        <v>Vertragsnr.:</v>
      </c>
      <c r="K3" s="696"/>
      <c r="L3" s="697" t="str">
        <f>IF(Projektgrundlagen!G3="","",Projektgrundlagen!G3)</f>
        <v>000.738.308</v>
      </c>
      <c r="M3" s="698"/>
      <c r="N3" s="694"/>
      <c r="O3" s="508"/>
      <c r="R3" s="1" t="str">
        <f ca="1">MID(CELL("dateiname",A2),FIND("]",CELL("dateiname",A2))+1,255)</f>
        <v>C2_B Qualität_Quant_Kom</v>
      </c>
    </row>
    <row r="4" spans="1:20" s="54" customFormat="1" ht="7.5" customHeight="1">
      <c r="A4" s="173"/>
      <c r="B4" s="152"/>
      <c r="C4" s="152"/>
      <c r="D4" s="152"/>
      <c r="E4" s="152"/>
      <c r="F4" s="152"/>
      <c r="G4" s="152"/>
      <c r="H4" s="152"/>
      <c r="I4" s="152"/>
      <c r="J4" s="147"/>
      <c r="K4" s="147"/>
      <c r="L4" s="71"/>
      <c r="M4" s="71"/>
      <c r="N4" s="694"/>
      <c r="O4" s="508"/>
    </row>
    <row r="5" spans="1:20" s="54" customFormat="1" ht="16.5">
      <c r="A5" s="173"/>
      <c r="B5" s="699" t="str">
        <f>IF(Projektgrundlagen!B5="","",Projektgrundlagen!B5)</f>
        <v>Maßnahmennr:</v>
      </c>
      <c r="C5" s="700"/>
      <c r="D5" s="700"/>
      <c r="E5" s="700"/>
      <c r="F5" s="700"/>
      <c r="G5" s="700"/>
      <c r="H5" s="467"/>
      <c r="I5" s="470" t="str">
        <f>IF(Projektgrundlagen!E5="","",Projektgrundlagen!E5)</f>
        <v>07002 E 0002</v>
      </c>
      <c r="J5" s="701" t="str">
        <f>IF(Projektgrundlagen!F5="","",Projektgrundlagen!F5)</f>
        <v>Vergabenr.:</v>
      </c>
      <c r="K5" s="701"/>
      <c r="L5" s="702" t="str">
        <f>IF(Projektgrundlagen!G5="","",Projektgrundlagen!G5)</f>
        <v>25-105605</v>
      </c>
      <c r="M5" s="703"/>
      <c r="N5" s="694"/>
      <c r="O5" s="508"/>
    </row>
    <row r="6" spans="1:20" s="54" customFormat="1" ht="16.5">
      <c r="A6" s="173"/>
      <c r="B6" s="704" t="str">
        <f>IF(Projektgrundlagen!B6="","",Projektgrundlagen!B6)</f>
        <v>Maßnahme:</v>
      </c>
      <c r="C6" s="705"/>
      <c r="D6" s="705"/>
      <c r="E6" s="705"/>
      <c r="F6" s="705"/>
      <c r="G6" s="705"/>
      <c r="H6" s="468"/>
      <c r="I6" s="706" t="str">
        <f>IF(Projektgrundlagen!E6="","",Projektgrundlagen!E6)</f>
        <v>Neubau Eich- und Beschussamt Fürstenfeldbruck</v>
      </c>
      <c r="J6" s="706"/>
      <c r="K6" s="706"/>
      <c r="L6" s="706"/>
      <c r="M6" s="707"/>
      <c r="N6" s="694"/>
      <c r="O6" s="508"/>
    </row>
    <row r="7" spans="1:20" s="54" customFormat="1" ht="16.5">
      <c r="A7" s="173"/>
      <c r="B7" s="708" t="str">
        <f>IF(Projektgrundlagen!B7="","",Projektgrundlagen!B7)</f>
        <v/>
      </c>
      <c r="C7" s="709"/>
      <c r="D7" s="709"/>
      <c r="E7" s="709"/>
      <c r="F7" s="709"/>
      <c r="G7" s="709"/>
      <c r="H7" s="469"/>
      <c r="I7" s="710" t="str">
        <f>IF(Projektgrundlagen!E7="","",Projektgrundlagen!E7)</f>
        <v/>
      </c>
      <c r="J7" s="710"/>
      <c r="K7" s="710"/>
      <c r="L7" s="710"/>
      <c r="M7" s="711"/>
      <c r="N7" s="694"/>
      <c r="O7" s="508"/>
    </row>
    <row r="8" spans="1:20" s="54" customFormat="1" ht="16.5">
      <c r="A8" s="173"/>
      <c r="B8" s="712" t="str">
        <f>IF(Projektgrundlagen!B8="","",Projektgrundlagen!B8)</f>
        <v>Bieter:</v>
      </c>
      <c r="C8" s="713"/>
      <c r="D8" s="713"/>
      <c r="E8" s="713"/>
      <c r="F8" s="713"/>
      <c r="G8" s="713"/>
      <c r="H8" s="466"/>
      <c r="I8" s="714" t="str">
        <f>IF(Projektgrundlagen!E8="","",Projektgrundlagen!E8)</f>
        <v/>
      </c>
      <c r="J8" s="714"/>
      <c r="K8" s="714"/>
      <c r="L8" s="714"/>
      <c r="M8" s="715"/>
      <c r="N8" s="694"/>
      <c r="O8" s="508"/>
    </row>
    <row r="9" spans="1:20" ht="16.5">
      <c r="B9" s="199"/>
      <c r="C9" s="343"/>
      <c r="D9" s="84"/>
      <c r="E9" s="84"/>
      <c r="F9" s="84"/>
      <c r="G9" s="84"/>
      <c r="H9" s="84"/>
      <c r="I9" s="85"/>
      <c r="J9" s="85"/>
      <c r="K9" s="85"/>
      <c r="L9" s="200"/>
      <c r="M9" s="91"/>
    </row>
    <row r="10" spans="1:20" s="54" customFormat="1" ht="16.5">
      <c r="A10" s="173"/>
      <c r="B10" s="426" t="s">
        <v>885</v>
      </c>
      <c r="C10" s="426"/>
      <c r="D10" s="426"/>
      <c r="E10" s="426"/>
      <c r="F10" s="426"/>
      <c r="G10" s="426"/>
      <c r="H10" s="426"/>
      <c r="I10" s="425"/>
      <c r="J10" s="498"/>
      <c r="K10" s="498"/>
      <c r="L10" s="424"/>
      <c r="M10" s="500"/>
      <c r="N10" s="52"/>
      <c r="O10" s="508"/>
    </row>
    <row r="11" spans="1:20" s="54" customFormat="1" ht="16.5">
      <c r="A11" s="173"/>
      <c r="B11" s="426" t="s">
        <v>282</v>
      </c>
      <c r="C11" s="426"/>
      <c r="D11" s="426"/>
      <c r="E11" s="426"/>
      <c r="F11" s="426"/>
      <c r="G11" s="426"/>
      <c r="H11" s="426"/>
      <c r="I11" s="425"/>
      <c r="J11" s="498"/>
      <c r="K11" s="498"/>
      <c r="L11" s="424"/>
      <c r="M11" s="424"/>
      <c r="N11" s="52"/>
      <c r="O11" s="508"/>
    </row>
    <row r="12" spans="1:20" ht="7.5" customHeight="1">
      <c r="B12" s="201"/>
      <c r="C12" s="344"/>
      <c r="D12" s="202"/>
      <c r="E12" s="202"/>
      <c r="F12" s="202"/>
      <c r="G12" s="202"/>
      <c r="H12" s="202"/>
      <c r="I12" s="203"/>
      <c r="J12" s="203"/>
      <c r="K12" s="203"/>
      <c r="L12" s="204"/>
      <c r="M12" s="127"/>
    </row>
    <row r="13" spans="1:20" ht="80.099999999999994" customHeight="1">
      <c r="B13" s="471" t="str">
        <f>'C1_A Organisation_Kom'!B13</f>
        <v>Projektstufe 1</v>
      </c>
      <c r="C13" s="471" t="str">
        <f>'C1_A Organisation_Kom'!C13</f>
        <v>Projektstufe 2a</v>
      </c>
      <c r="D13" s="471" t="str">
        <f>'C1_A Organisation_Kom'!D13</f>
        <v>Projektstufe 2b</v>
      </c>
      <c r="E13" s="471" t="str">
        <f>'C1_A Organisation_Kom'!E13</f>
        <v>Projektstufe 3</v>
      </c>
      <c r="F13" s="471" t="str">
        <f>'C1_A Organisation_Kom'!F13</f>
        <v>Projektstufe 4</v>
      </c>
      <c r="G13" s="471" t="str">
        <f>'C1_A Organisation_Kom'!G13</f>
        <v>Projektstufe 5</v>
      </c>
      <c r="H13" s="452"/>
      <c r="I13" s="684" t="str">
        <f>'C1_A Organisation_Kom'!I13</f>
        <v>Projektstufe 1    =   Projektvorbereitung (LPH 1)
Projektstufe 2 a =   Planung bis Abschluss LPH 2
Projektstufe 2 b =   Planung bis Abschluss LPH 4
Projektstufe 3    =   Ausführungsvorbereitung (LPH 5,6,7)
Projektstufe 4    =   Ausführung (LPH 8)
Projektstufe 5    =   Projektabschluss (LPH 8 
                               Planungs- und Bauleistungen sind abgenommen und schlussgerechnet)</v>
      </c>
      <c r="J13" s="684"/>
      <c r="K13" s="684"/>
      <c r="L13" s="684"/>
      <c r="M13" s="685"/>
      <c r="P13" s="505"/>
      <c r="Q13" s="505"/>
      <c r="R13" s="505"/>
      <c r="S13" s="505"/>
      <c r="T13" s="505"/>
    </row>
    <row r="14" spans="1:20" ht="7.5" customHeight="1">
      <c r="B14" s="199"/>
      <c r="C14" s="343"/>
      <c r="D14" s="84"/>
      <c r="E14" s="84"/>
      <c r="F14" s="84"/>
      <c r="G14" s="84"/>
      <c r="H14" s="84"/>
      <c r="I14" s="723"/>
      <c r="J14" s="723"/>
      <c r="K14" s="723"/>
      <c r="L14" s="723"/>
      <c r="M14" s="723"/>
      <c r="P14" s="505"/>
      <c r="Q14" s="505"/>
      <c r="R14" s="505"/>
      <c r="S14" s="505"/>
      <c r="T14" s="505"/>
    </row>
    <row r="15" spans="1:20" ht="22.5" customHeight="1">
      <c r="B15" s="501"/>
      <c r="C15" s="502"/>
      <c r="D15" s="502"/>
      <c r="E15" s="502"/>
      <c r="F15" s="502"/>
      <c r="G15" s="502"/>
      <c r="H15" s="612" t="s">
        <v>280</v>
      </c>
      <c r="I15" s="724" t="s">
        <v>198</v>
      </c>
      <c r="J15" s="724"/>
      <c r="K15" s="724"/>
      <c r="L15" s="724"/>
      <c r="M15" s="725"/>
      <c r="N15" s="89"/>
      <c r="P15" s="505"/>
      <c r="Q15" s="505"/>
      <c r="R15" s="505"/>
      <c r="S15" s="505"/>
      <c r="T15" s="505"/>
    </row>
    <row r="16" spans="1:20" ht="16.5" customHeight="1">
      <c r="B16" s="39"/>
      <c r="C16" s="526"/>
      <c r="D16" s="526"/>
      <c r="E16" s="526"/>
      <c r="F16" s="526"/>
      <c r="G16" s="526"/>
      <c r="H16" s="530" t="s">
        <v>283</v>
      </c>
      <c r="I16" s="692" t="s">
        <v>284</v>
      </c>
      <c r="J16" s="692"/>
      <c r="K16" s="692"/>
      <c r="L16" s="692"/>
      <c r="M16" s="693"/>
      <c r="N16" s="89"/>
      <c r="O16" s="505" t="b">
        <v>0</v>
      </c>
      <c r="P16" s="505" t="b">
        <v>0</v>
      </c>
      <c r="Q16" s="505" t="b">
        <v>0</v>
      </c>
      <c r="R16" s="505" t="b">
        <v>0</v>
      </c>
      <c r="S16" s="505" t="b">
        <v>0</v>
      </c>
      <c r="T16" s="505" t="b">
        <v>0</v>
      </c>
    </row>
    <row r="17" spans="2:20" ht="16.5">
      <c r="B17" s="70"/>
      <c r="C17" s="477"/>
      <c r="D17" s="473"/>
      <c r="E17" s="473"/>
      <c r="F17" s="473"/>
      <c r="G17" s="474"/>
      <c r="H17" s="166"/>
      <c r="I17" s="676" t="s">
        <v>1</v>
      </c>
      <c r="J17" s="676"/>
      <c r="K17" s="676"/>
      <c r="L17" s="676"/>
      <c r="M17" s="677"/>
      <c r="N17" s="89"/>
      <c r="P17" s="505"/>
      <c r="Q17" s="505"/>
      <c r="R17" s="505"/>
      <c r="S17" s="505"/>
      <c r="T17" s="505"/>
    </row>
    <row r="18" spans="2:20" ht="12.95" customHeight="1">
      <c r="B18" s="70"/>
      <c r="C18" s="477"/>
      <c r="D18" s="473"/>
      <c r="E18" s="473"/>
      <c r="F18" s="473"/>
      <c r="G18" s="474"/>
      <c r="H18" s="166"/>
      <c r="I18" s="678" t="s">
        <v>178</v>
      </c>
      <c r="J18" s="678"/>
      <c r="K18" s="678"/>
      <c r="L18" s="678"/>
      <c r="M18" s="679"/>
      <c r="N18" s="89"/>
      <c r="P18" s="505"/>
      <c r="Q18" s="505"/>
      <c r="R18" s="505"/>
      <c r="S18" s="505"/>
      <c r="T18" s="505"/>
    </row>
    <row r="19" spans="2:20" ht="12.95" customHeight="1">
      <c r="B19" s="70"/>
      <c r="C19" s="477"/>
      <c r="D19" s="473"/>
      <c r="E19" s="473"/>
      <c r="F19" s="473"/>
      <c r="G19" s="474"/>
      <c r="H19" s="166"/>
      <c r="I19" s="670" t="s">
        <v>812</v>
      </c>
      <c r="J19" s="670"/>
      <c r="K19" s="670"/>
      <c r="L19" s="670"/>
      <c r="M19" s="671"/>
      <c r="N19" s="89"/>
      <c r="P19" s="505"/>
      <c r="Q19" s="505"/>
      <c r="R19" s="505"/>
      <c r="S19" s="505"/>
      <c r="T19" s="505"/>
    </row>
    <row r="20" spans="2:20" ht="12.95" customHeight="1">
      <c r="B20" s="70"/>
      <c r="C20" s="477"/>
      <c r="D20" s="473"/>
      <c r="E20" s="473"/>
      <c r="F20" s="473"/>
      <c r="G20" s="474"/>
      <c r="H20" s="166"/>
      <c r="I20" s="678" t="s">
        <v>179</v>
      </c>
      <c r="J20" s="678"/>
      <c r="K20" s="678"/>
      <c r="L20" s="678"/>
      <c r="M20" s="679"/>
      <c r="N20" s="89"/>
      <c r="P20" s="505"/>
      <c r="Q20" s="505"/>
      <c r="R20" s="505"/>
      <c r="S20" s="505"/>
      <c r="T20" s="505"/>
    </row>
    <row r="21" spans="2:20" ht="26.1" customHeight="1">
      <c r="B21" s="70"/>
      <c r="C21" s="477"/>
      <c r="D21" s="473"/>
      <c r="E21" s="473"/>
      <c r="F21" s="473"/>
      <c r="G21" s="474"/>
      <c r="H21" s="166"/>
      <c r="I21" s="670" t="s">
        <v>1413</v>
      </c>
      <c r="J21" s="670"/>
      <c r="K21" s="670"/>
      <c r="L21" s="670"/>
      <c r="M21" s="671"/>
      <c r="N21" s="89"/>
      <c r="P21" s="505"/>
      <c r="Q21" s="505"/>
      <c r="R21" s="505"/>
      <c r="S21" s="505"/>
      <c r="T21" s="505"/>
    </row>
    <row r="22" spans="2:20" ht="26.1" customHeight="1">
      <c r="B22" s="70"/>
      <c r="C22" s="477"/>
      <c r="D22" s="473"/>
      <c r="E22" s="473"/>
      <c r="F22" s="473"/>
      <c r="G22" s="474"/>
      <c r="H22" s="166"/>
      <c r="I22" s="670" t="s">
        <v>715</v>
      </c>
      <c r="J22" s="670"/>
      <c r="K22" s="670"/>
      <c r="L22" s="670"/>
      <c r="M22" s="671"/>
      <c r="N22" s="89"/>
      <c r="P22" s="505"/>
      <c r="Q22" s="505"/>
      <c r="R22" s="505"/>
      <c r="S22" s="505"/>
      <c r="T22" s="505"/>
    </row>
    <row r="23" spans="2:20" ht="26.1" customHeight="1">
      <c r="B23" s="70"/>
      <c r="C23" s="477"/>
      <c r="D23" s="473"/>
      <c r="E23" s="473"/>
      <c r="F23" s="473"/>
      <c r="G23" s="474"/>
      <c r="H23" s="166"/>
      <c r="I23" s="670" t="s">
        <v>285</v>
      </c>
      <c r="J23" s="670"/>
      <c r="K23" s="670"/>
      <c r="L23" s="670"/>
      <c r="M23" s="671"/>
      <c r="N23" s="89"/>
      <c r="P23" s="505"/>
      <c r="Q23" s="505"/>
      <c r="R23" s="505"/>
      <c r="S23" s="505"/>
      <c r="T23" s="505"/>
    </row>
    <row r="24" spans="2:20" ht="12.95" customHeight="1">
      <c r="B24" s="70"/>
      <c r="C24" s="477"/>
      <c r="D24" s="473"/>
      <c r="E24" s="473"/>
      <c r="F24" s="473"/>
      <c r="G24" s="474"/>
      <c r="H24" s="166"/>
      <c r="I24" s="678" t="s">
        <v>180</v>
      </c>
      <c r="J24" s="678"/>
      <c r="K24" s="678"/>
      <c r="L24" s="678"/>
      <c r="M24" s="679"/>
      <c r="N24" s="89"/>
      <c r="P24" s="505"/>
      <c r="Q24" s="505"/>
      <c r="R24" s="505"/>
      <c r="S24" s="505"/>
      <c r="T24" s="505"/>
    </row>
    <row r="25" spans="2:20" ht="26.1" customHeight="1">
      <c r="B25" s="70"/>
      <c r="C25" s="477"/>
      <c r="D25" s="473"/>
      <c r="E25" s="473"/>
      <c r="F25" s="473"/>
      <c r="G25" s="474"/>
      <c r="H25" s="166"/>
      <c r="I25" s="670" t="s">
        <v>286</v>
      </c>
      <c r="J25" s="670"/>
      <c r="K25" s="670"/>
      <c r="L25" s="670"/>
      <c r="M25" s="671"/>
      <c r="N25" s="89"/>
      <c r="P25" s="505"/>
      <c r="Q25" s="505"/>
      <c r="R25" s="505"/>
      <c r="S25" s="505"/>
      <c r="T25" s="505"/>
    </row>
    <row r="26" spans="2:20" ht="12.95" customHeight="1">
      <c r="B26" s="70"/>
      <c r="C26" s="477"/>
      <c r="D26" s="473"/>
      <c r="E26" s="473"/>
      <c r="F26" s="473"/>
      <c r="G26" s="474"/>
      <c r="H26" s="166"/>
      <c r="I26" s="678" t="s">
        <v>181</v>
      </c>
      <c r="J26" s="678"/>
      <c r="K26" s="678"/>
      <c r="L26" s="678"/>
      <c r="M26" s="679"/>
      <c r="N26" s="89"/>
      <c r="P26" s="505"/>
      <c r="Q26" s="505"/>
      <c r="R26" s="505"/>
      <c r="S26" s="505"/>
      <c r="T26" s="505"/>
    </row>
    <row r="27" spans="2:20" ht="12.95" customHeight="1">
      <c r="B27" s="70"/>
      <c r="C27" s="477"/>
      <c r="D27" s="473"/>
      <c r="E27" s="473"/>
      <c r="F27" s="473"/>
      <c r="G27" s="474"/>
      <c r="H27" s="166"/>
      <c r="I27" s="670" t="s">
        <v>716</v>
      </c>
      <c r="J27" s="670"/>
      <c r="K27" s="670"/>
      <c r="L27" s="670"/>
      <c r="M27" s="671"/>
      <c r="N27" s="89"/>
      <c r="P27" s="505"/>
      <c r="Q27" s="505"/>
      <c r="R27" s="505"/>
      <c r="S27" s="505"/>
      <c r="T27" s="505"/>
    </row>
    <row r="28" spans="2:20" ht="39" customHeight="1">
      <c r="B28" s="70"/>
      <c r="C28" s="477"/>
      <c r="D28" s="473"/>
      <c r="E28" s="473"/>
      <c r="F28" s="473"/>
      <c r="G28" s="474"/>
      <c r="H28" s="166"/>
      <c r="I28" s="680" t="s">
        <v>717</v>
      </c>
      <c r="J28" s="680"/>
      <c r="K28" s="680"/>
      <c r="L28" s="680"/>
      <c r="M28" s="681"/>
      <c r="N28" s="89"/>
      <c r="P28" s="505"/>
      <c r="Q28" s="505"/>
      <c r="R28" s="505"/>
      <c r="S28" s="505"/>
      <c r="T28" s="505"/>
    </row>
    <row r="29" spans="2:20" ht="16.5">
      <c r="B29" s="70"/>
      <c r="C29" s="477"/>
      <c r="D29" s="473"/>
      <c r="E29" s="473"/>
      <c r="F29" s="473"/>
      <c r="G29" s="474"/>
      <c r="H29" s="166"/>
      <c r="I29" s="670" t="s">
        <v>718</v>
      </c>
      <c r="J29" s="670"/>
      <c r="K29" s="670"/>
      <c r="L29" s="670"/>
      <c r="M29" s="671"/>
      <c r="N29" s="89"/>
      <c r="P29" s="505"/>
      <c r="Q29" s="505"/>
      <c r="R29" s="505"/>
      <c r="S29" s="505"/>
      <c r="T29" s="505"/>
    </row>
    <row r="30" spans="2:20" ht="39" customHeight="1">
      <c r="B30" s="70"/>
      <c r="C30" s="477"/>
      <c r="D30" s="473"/>
      <c r="E30" s="473"/>
      <c r="F30" s="473"/>
      <c r="G30" s="474"/>
      <c r="H30" s="166"/>
      <c r="I30" s="670" t="s">
        <v>1559</v>
      </c>
      <c r="J30" s="670"/>
      <c r="K30" s="670"/>
      <c r="L30" s="670"/>
      <c r="M30" s="671"/>
      <c r="N30" s="89"/>
      <c r="P30" s="505"/>
      <c r="Q30" s="505"/>
      <c r="R30" s="505"/>
      <c r="S30" s="505"/>
      <c r="T30" s="505"/>
    </row>
    <row r="31" spans="2:20" ht="39" customHeight="1">
      <c r="B31" s="70"/>
      <c r="C31" s="477"/>
      <c r="D31" s="473"/>
      <c r="E31" s="473"/>
      <c r="F31" s="473"/>
      <c r="G31" s="474"/>
      <c r="H31" s="166"/>
      <c r="I31" s="670" t="s">
        <v>813</v>
      </c>
      <c r="J31" s="670"/>
      <c r="K31" s="670"/>
      <c r="L31" s="670"/>
      <c r="M31" s="671"/>
      <c r="N31" s="89"/>
      <c r="P31" s="505"/>
      <c r="Q31" s="505"/>
      <c r="R31" s="505"/>
      <c r="S31" s="505"/>
      <c r="T31" s="505"/>
    </row>
    <row r="32" spans="2:20" ht="39" customHeight="1">
      <c r="B32" s="70"/>
      <c r="C32" s="477"/>
      <c r="D32" s="473"/>
      <c r="E32" s="473"/>
      <c r="F32" s="473"/>
      <c r="G32" s="474"/>
      <c r="H32" s="166"/>
      <c r="I32" s="670" t="s">
        <v>366</v>
      </c>
      <c r="J32" s="670"/>
      <c r="K32" s="670"/>
      <c r="L32" s="670"/>
      <c r="M32" s="671"/>
      <c r="N32" s="89"/>
      <c r="P32" s="505"/>
      <c r="Q32" s="505"/>
      <c r="R32" s="505"/>
      <c r="S32" s="505"/>
      <c r="T32" s="505"/>
    </row>
    <row r="33" spans="2:20" ht="39" customHeight="1">
      <c r="B33" s="70"/>
      <c r="C33" s="477"/>
      <c r="D33" s="473"/>
      <c r="E33" s="473"/>
      <c r="F33" s="473"/>
      <c r="G33" s="474"/>
      <c r="H33" s="166"/>
      <c r="I33" s="670" t="s">
        <v>367</v>
      </c>
      <c r="J33" s="670"/>
      <c r="K33" s="670"/>
      <c r="L33" s="670"/>
      <c r="M33" s="671"/>
      <c r="N33" s="89"/>
      <c r="P33" s="505"/>
      <c r="Q33" s="505"/>
      <c r="R33" s="505"/>
      <c r="S33" s="505"/>
      <c r="T33" s="505"/>
    </row>
    <row r="34" spans="2:20" ht="16.5">
      <c r="B34" s="70"/>
      <c r="C34" s="477"/>
      <c r="D34" s="473"/>
      <c r="E34" s="473"/>
      <c r="F34" s="473"/>
      <c r="G34" s="474"/>
      <c r="H34" s="166"/>
      <c r="I34" s="726"/>
      <c r="J34" s="726"/>
      <c r="K34" s="726"/>
      <c r="L34" s="726"/>
      <c r="M34" s="727"/>
      <c r="N34" s="89"/>
      <c r="P34" s="505"/>
      <c r="Q34" s="505"/>
      <c r="R34" s="505"/>
      <c r="S34" s="505"/>
      <c r="T34" s="505"/>
    </row>
    <row r="35" spans="2:20" ht="16.5" customHeight="1">
      <c r="B35" s="39"/>
      <c r="C35" s="526"/>
      <c r="D35" s="526"/>
      <c r="E35" s="526"/>
      <c r="F35" s="526"/>
      <c r="G35" s="526"/>
      <c r="H35" s="531" t="s">
        <v>287</v>
      </c>
      <c r="I35" s="674" t="s">
        <v>368</v>
      </c>
      <c r="J35" s="674"/>
      <c r="K35" s="674"/>
      <c r="L35" s="674"/>
      <c r="M35" s="675"/>
      <c r="N35" s="89"/>
      <c r="O35" s="505" t="b">
        <v>0</v>
      </c>
      <c r="P35" s="505" t="b">
        <v>0</v>
      </c>
      <c r="Q35" s="505" t="b">
        <v>0</v>
      </c>
      <c r="R35" s="505" t="b">
        <v>0</v>
      </c>
      <c r="S35" s="505" t="b">
        <v>0</v>
      </c>
      <c r="T35" s="505" t="b">
        <v>0</v>
      </c>
    </row>
    <row r="36" spans="2:20" ht="16.5" customHeight="1">
      <c r="B36" s="70"/>
      <c r="C36" s="477"/>
      <c r="D36" s="473"/>
      <c r="E36" s="473"/>
      <c r="F36" s="473"/>
      <c r="G36" s="474"/>
      <c r="H36" s="166"/>
      <c r="I36" s="676" t="s">
        <v>369</v>
      </c>
      <c r="J36" s="676"/>
      <c r="K36" s="676"/>
      <c r="L36" s="676"/>
      <c r="M36" s="677"/>
      <c r="N36" s="89"/>
      <c r="P36" s="505"/>
      <c r="Q36" s="505"/>
      <c r="R36" s="505"/>
      <c r="S36" s="505"/>
      <c r="T36" s="505"/>
    </row>
    <row r="37" spans="2:20" ht="30" customHeight="1">
      <c r="B37" s="70"/>
      <c r="C37" s="477"/>
      <c r="D37" s="473"/>
      <c r="E37" s="473"/>
      <c r="F37" s="473"/>
      <c r="G37" s="474"/>
      <c r="H37" s="166"/>
      <c r="I37" s="728" t="s">
        <v>370</v>
      </c>
      <c r="J37" s="728"/>
      <c r="K37" s="728"/>
      <c r="L37" s="728"/>
      <c r="M37" s="729"/>
      <c r="N37" s="89"/>
      <c r="P37" s="505"/>
      <c r="Q37" s="505"/>
      <c r="R37" s="505"/>
      <c r="S37" s="505"/>
      <c r="T37" s="505"/>
    </row>
    <row r="38" spans="2:20" ht="12.95" customHeight="1">
      <c r="B38" s="70"/>
      <c r="C38" s="477"/>
      <c r="D38" s="473"/>
      <c r="E38" s="473"/>
      <c r="F38" s="473"/>
      <c r="G38" s="474"/>
      <c r="H38" s="166"/>
      <c r="I38" s="678" t="s">
        <v>178</v>
      </c>
      <c r="J38" s="678"/>
      <c r="K38" s="678"/>
      <c r="L38" s="678"/>
      <c r="M38" s="679"/>
      <c r="N38" s="89"/>
      <c r="P38" s="505"/>
      <c r="Q38" s="505"/>
      <c r="R38" s="505"/>
      <c r="S38" s="505"/>
      <c r="T38" s="505"/>
    </row>
    <row r="39" spans="2:20" ht="26.1" customHeight="1">
      <c r="B39" s="70"/>
      <c r="C39" s="477"/>
      <c r="D39" s="473"/>
      <c r="E39" s="473"/>
      <c r="F39" s="473"/>
      <c r="G39" s="474"/>
      <c r="H39" s="166"/>
      <c r="I39" s="726"/>
      <c r="J39" s="726"/>
      <c r="K39" s="726"/>
      <c r="L39" s="726"/>
      <c r="M39" s="727"/>
      <c r="N39" s="89"/>
      <c r="P39" s="505"/>
      <c r="Q39" s="505"/>
      <c r="R39" s="505"/>
      <c r="S39" s="505"/>
      <c r="T39" s="505"/>
    </row>
    <row r="40" spans="2:20" ht="12.95" customHeight="1">
      <c r="B40" s="70"/>
      <c r="C40" s="477"/>
      <c r="D40" s="473"/>
      <c r="E40" s="473"/>
      <c r="F40" s="473"/>
      <c r="G40" s="474"/>
      <c r="H40" s="166"/>
      <c r="I40" s="678" t="s">
        <v>179</v>
      </c>
      <c r="J40" s="678"/>
      <c r="K40" s="678"/>
      <c r="L40" s="678"/>
      <c r="M40" s="679"/>
      <c r="N40" s="89"/>
      <c r="P40" s="505"/>
      <c r="Q40" s="505"/>
      <c r="R40" s="505"/>
      <c r="S40" s="505"/>
      <c r="T40" s="505"/>
    </row>
    <row r="41" spans="2:20" ht="26.1" customHeight="1">
      <c r="B41" s="70"/>
      <c r="C41" s="477"/>
      <c r="D41" s="473"/>
      <c r="E41" s="473"/>
      <c r="F41" s="473"/>
      <c r="G41" s="474"/>
      <c r="H41" s="166"/>
      <c r="I41" s="726"/>
      <c r="J41" s="726"/>
      <c r="K41" s="726"/>
      <c r="L41" s="726"/>
      <c r="M41" s="727"/>
      <c r="N41" s="89"/>
      <c r="P41" s="505"/>
      <c r="Q41" s="505"/>
      <c r="R41" s="505"/>
      <c r="S41" s="505"/>
      <c r="T41" s="505"/>
    </row>
    <row r="42" spans="2:20" ht="12.95" customHeight="1">
      <c r="B42" s="70"/>
      <c r="C42" s="477"/>
      <c r="D42" s="473"/>
      <c r="E42" s="473"/>
      <c r="F42" s="473"/>
      <c r="G42" s="474"/>
      <c r="H42" s="166"/>
      <c r="I42" s="678" t="s">
        <v>180</v>
      </c>
      <c r="J42" s="678"/>
      <c r="K42" s="678"/>
      <c r="L42" s="678"/>
      <c r="M42" s="679"/>
      <c r="N42" s="89"/>
      <c r="P42" s="505"/>
      <c r="Q42" s="505"/>
      <c r="R42" s="505"/>
      <c r="S42" s="505"/>
      <c r="T42" s="505"/>
    </row>
    <row r="43" spans="2:20" ht="26.1" customHeight="1">
      <c r="B43" s="70"/>
      <c r="C43" s="477"/>
      <c r="D43" s="473"/>
      <c r="E43" s="473"/>
      <c r="F43" s="473"/>
      <c r="G43" s="474"/>
      <c r="H43" s="166"/>
      <c r="I43" s="726"/>
      <c r="J43" s="726"/>
      <c r="K43" s="726"/>
      <c r="L43" s="726"/>
      <c r="M43" s="727"/>
      <c r="N43" s="89"/>
      <c r="P43" s="505"/>
      <c r="Q43" s="505"/>
      <c r="R43" s="505"/>
      <c r="S43" s="505"/>
      <c r="T43" s="505"/>
    </row>
    <row r="44" spans="2:20" ht="12.95" customHeight="1">
      <c r="B44" s="70"/>
      <c r="C44" s="477"/>
      <c r="D44" s="473"/>
      <c r="E44" s="473"/>
      <c r="F44" s="473"/>
      <c r="G44" s="474"/>
      <c r="H44" s="166"/>
      <c r="I44" s="678" t="s">
        <v>181</v>
      </c>
      <c r="J44" s="678"/>
      <c r="K44" s="678"/>
      <c r="L44" s="678"/>
      <c r="M44" s="679"/>
      <c r="N44" s="89"/>
      <c r="P44" s="505"/>
      <c r="Q44" s="505"/>
      <c r="R44" s="505"/>
      <c r="S44" s="505"/>
      <c r="T44" s="505"/>
    </row>
    <row r="45" spans="2:20" ht="26.1" customHeight="1">
      <c r="B45" s="70"/>
      <c r="C45" s="477"/>
      <c r="D45" s="473"/>
      <c r="E45" s="473"/>
      <c r="F45" s="473"/>
      <c r="G45" s="474"/>
      <c r="H45" s="166"/>
      <c r="I45" s="726"/>
      <c r="J45" s="726"/>
      <c r="K45" s="726"/>
      <c r="L45" s="726"/>
      <c r="M45" s="727"/>
      <c r="N45" s="89"/>
      <c r="P45" s="505"/>
      <c r="Q45" s="505"/>
      <c r="R45" s="505"/>
      <c r="S45" s="505"/>
      <c r="T45" s="505"/>
    </row>
    <row r="46" spans="2:20" ht="16.5" customHeight="1">
      <c r="B46" s="39"/>
      <c r="C46" s="526"/>
      <c r="D46" s="526"/>
      <c r="E46" s="526"/>
      <c r="F46" s="526"/>
      <c r="G46" s="526"/>
      <c r="H46" s="540" t="s">
        <v>371</v>
      </c>
      <c r="I46" s="674" t="s">
        <v>372</v>
      </c>
      <c r="J46" s="674"/>
      <c r="K46" s="674"/>
      <c r="L46" s="674"/>
      <c r="M46" s="675"/>
      <c r="N46" s="89"/>
      <c r="O46" s="505" t="b">
        <v>0</v>
      </c>
      <c r="P46" s="505" t="b">
        <v>0</v>
      </c>
      <c r="Q46" s="505" t="b">
        <v>0</v>
      </c>
      <c r="R46" s="505" t="b">
        <v>0</v>
      </c>
      <c r="S46" s="505" t="b">
        <v>0</v>
      </c>
      <c r="T46" s="505" t="b">
        <v>0</v>
      </c>
    </row>
    <row r="47" spans="2:20" ht="16.5">
      <c r="B47" s="70"/>
      <c r="C47" s="477"/>
      <c r="D47" s="473"/>
      <c r="E47" s="473"/>
      <c r="F47" s="473"/>
      <c r="G47" s="474"/>
      <c r="H47" s="166"/>
      <c r="I47" s="676" t="s">
        <v>373</v>
      </c>
      <c r="J47" s="676"/>
      <c r="K47" s="676"/>
      <c r="L47" s="676"/>
      <c r="M47" s="677"/>
      <c r="N47" s="89"/>
      <c r="P47" s="505"/>
      <c r="Q47" s="505"/>
      <c r="R47" s="505"/>
      <c r="S47" s="505"/>
      <c r="T47" s="505"/>
    </row>
    <row r="48" spans="2:20" ht="12.95" customHeight="1">
      <c r="B48" s="70"/>
      <c r="C48" s="477"/>
      <c r="D48" s="473"/>
      <c r="E48" s="473"/>
      <c r="F48" s="473"/>
      <c r="G48" s="474"/>
      <c r="H48" s="166"/>
      <c r="I48" s="678" t="s">
        <v>178</v>
      </c>
      <c r="J48" s="678"/>
      <c r="K48" s="678"/>
      <c r="L48" s="678"/>
      <c r="M48" s="679"/>
      <c r="N48" s="89"/>
      <c r="P48" s="505"/>
      <c r="Q48" s="505"/>
      <c r="R48" s="505"/>
      <c r="S48" s="505"/>
      <c r="T48" s="505"/>
    </row>
    <row r="49" spans="2:20" ht="26.1" customHeight="1">
      <c r="B49" s="70"/>
      <c r="C49" s="477"/>
      <c r="D49" s="473"/>
      <c r="E49" s="473"/>
      <c r="F49" s="473"/>
      <c r="G49" s="474"/>
      <c r="H49" s="166"/>
      <c r="I49" s="670" t="s">
        <v>814</v>
      </c>
      <c r="J49" s="670"/>
      <c r="K49" s="670"/>
      <c r="L49" s="670"/>
      <c r="M49" s="671"/>
      <c r="N49" s="89"/>
      <c r="P49" s="505"/>
      <c r="Q49" s="505"/>
      <c r="R49" s="505"/>
      <c r="S49" s="505"/>
      <c r="T49" s="505"/>
    </row>
    <row r="50" spans="2:20" ht="39" customHeight="1">
      <c r="B50" s="70"/>
      <c r="C50" s="477"/>
      <c r="D50" s="473"/>
      <c r="E50" s="473"/>
      <c r="F50" s="473"/>
      <c r="G50" s="474"/>
      <c r="H50" s="166"/>
      <c r="I50" s="670" t="s">
        <v>1492</v>
      </c>
      <c r="J50" s="670"/>
      <c r="K50" s="670"/>
      <c r="L50" s="670"/>
      <c r="M50" s="671"/>
      <c r="N50" s="89"/>
      <c r="P50" s="505"/>
      <c r="Q50" s="505"/>
      <c r="R50" s="505"/>
      <c r="S50" s="505"/>
      <c r="T50" s="505"/>
    </row>
    <row r="51" spans="2:20" ht="12.95" customHeight="1">
      <c r="B51" s="70"/>
      <c r="C51" s="477"/>
      <c r="D51" s="473"/>
      <c r="E51" s="473"/>
      <c r="F51" s="473"/>
      <c r="G51" s="474"/>
      <c r="H51" s="166"/>
      <c r="I51" s="678" t="s">
        <v>179</v>
      </c>
      <c r="J51" s="678"/>
      <c r="K51" s="678"/>
      <c r="L51" s="678"/>
      <c r="M51" s="679"/>
      <c r="N51" s="89"/>
      <c r="P51" s="505"/>
      <c r="Q51" s="505"/>
      <c r="R51" s="505"/>
      <c r="S51" s="505"/>
      <c r="T51" s="505"/>
    </row>
    <row r="52" spans="2:20" ht="26.1" customHeight="1">
      <c r="B52" s="70"/>
      <c r="C52" s="477"/>
      <c r="D52" s="473"/>
      <c r="E52" s="473"/>
      <c r="F52" s="473"/>
      <c r="G52" s="474"/>
      <c r="H52" s="166"/>
      <c r="I52" s="670" t="s">
        <v>374</v>
      </c>
      <c r="J52" s="670"/>
      <c r="K52" s="670"/>
      <c r="L52" s="670"/>
      <c r="M52" s="671"/>
      <c r="N52" s="89"/>
      <c r="P52" s="505"/>
      <c r="Q52" s="505"/>
      <c r="R52" s="505"/>
      <c r="S52" s="505"/>
      <c r="T52" s="505"/>
    </row>
    <row r="53" spans="2:20" ht="12.95" customHeight="1">
      <c r="B53" s="70"/>
      <c r="C53" s="477"/>
      <c r="D53" s="473"/>
      <c r="E53" s="473"/>
      <c r="F53" s="473"/>
      <c r="G53" s="474"/>
      <c r="H53" s="166"/>
      <c r="I53" s="678" t="s">
        <v>180</v>
      </c>
      <c r="J53" s="678"/>
      <c r="K53" s="678"/>
      <c r="L53" s="678"/>
      <c r="M53" s="679"/>
      <c r="N53" s="89"/>
      <c r="P53" s="505"/>
      <c r="Q53" s="505"/>
      <c r="R53" s="505"/>
      <c r="S53" s="505"/>
      <c r="T53" s="505"/>
    </row>
    <row r="54" spans="2:20" ht="26.1" customHeight="1">
      <c r="B54" s="70"/>
      <c r="C54" s="477"/>
      <c r="D54" s="473"/>
      <c r="E54" s="473"/>
      <c r="F54" s="473"/>
      <c r="G54" s="474"/>
      <c r="H54" s="166"/>
      <c r="I54" s="670" t="s">
        <v>375</v>
      </c>
      <c r="J54" s="670"/>
      <c r="K54" s="670"/>
      <c r="L54" s="670"/>
      <c r="M54" s="671"/>
      <c r="N54" s="89"/>
      <c r="P54" s="505"/>
      <c r="Q54" s="505"/>
      <c r="R54" s="505"/>
      <c r="S54" s="505"/>
      <c r="T54" s="505"/>
    </row>
    <row r="55" spans="2:20" ht="12.95" customHeight="1">
      <c r="B55" s="70"/>
      <c r="C55" s="477"/>
      <c r="D55" s="473"/>
      <c r="E55" s="473"/>
      <c r="F55" s="473"/>
      <c r="G55" s="474"/>
      <c r="H55" s="166"/>
      <c r="I55" s="678" t="s">
        <v>181</v>
      </c>
      <c r="J55" s="678"/>
      <c r="K55" s="678"/>
      <c r="L55" s="678"/>
      <c r="M55" s="679"/>
      <c r="N55" s="89"/>
      <c r="P55" s="505"/>
      <c r="Q55" s="505"/>
      <c r="R55" s="505"/>
      <c r="S55" s="505"/>
      <c r="T55" s="505"/>
    </row>
    <row r="56" spans="2:20" ht="15.95" customHeight="1">
      <c r="B56" s="70"/>
      <c r="C56" s="477"/>
      <c r="D56" s="473"/>
      <c r="E56" s="473"/>
      <c r="F56" s="473"/>
      <c r="G56" s="474"/>
      <c r="H56" s="166"/>
      <c r="I56" s="670" t="s">
        <v>1560</v>
      </c>
      <c r="J56" s="670"/>
      <c r="K56" s="670"/>
      <c r="L56" s="670"/>
      <c r="M56" s="671"/>
      <c r="N56" s="89"/>
      <c r="P56" s="505"/>
      <c r="Q56" s="505"/>
      <c r="R56" s="505"/>
      <c r="S56" s="505"/>
      <c r="T56" s="505"/>
    </row>
    <row r="57" spans="2:20" ht="39" customHeight="1">
      <c r="B57" s="70"/>
      <c r="C57" s="477"/>
      <c r="D57" s="473"/>
      <c r="E57" s="473"/>
      <c r="F57" s="473"/>
      <c r="G57" s="474"/>
      <c r="H57" s="166"/>
      <c r="I57" s="670" t="s">
        <v>376</v>
      </c>
      <c r="J57" s="670"/>
      <c r="K57" s="670"/>
      <c r="L57" s="670"/>
      <c r="M57" s="671"/>
      <c r="N57" s="89"/>
      <c r="P57" s="505"/>
      <c r="Q57" s="505"/>
      <c r="R57" s="505"/>
      <c r="S57" s="505"/>
      <c r="T57" s="505"/>
    </row>
    <row r="58" spans="2:20" ht="26.1" customHeight="1">
      <c r="B58" s="70"/>
      <c r="C58" s="477"/>
      <c r="D58" s="473"/>
      <c r="E58" s="473"/>
      <c r="F58" s="473"/>
      <c r="G58" s="474"/>
      <c r="H58" s="166"/>
      <c r="I58" s="670" t="s">
        <v>377</v>
      </c>
      <c r="J58" s="670"/>
      <c r="K58" s="670"/>
      <c r="L58" s="670"/>
      <c r="M58" s="671"/>
      <c r="N58" s="89"/>
      <c r="P58" s="505"/>
      <c r="Q58" s="505"/>
      <c r="R58" s="505"/>
      <c r="S58" s="505"/>
      <c r="T58" s="505"/>
    </row>
    <row r="59" spans="2:20" ht="26.1" customHeight="1">
      <c r="B59" s="70"/>
      <c r="C59" s="477"/>
      <c r="D59" s="473"/>
      <c r="E59" s="473"/>
      <c r="F59" s="473"/>
      <c r="G59" s="474"/>
      <c r="H59" s="166"/>
      <c r="I59" s="670" t="s">
        <v>1561</v>
      </c>
      <c r="J59" s="670"/>
      <c r="K59" s="670"/>
      <c r="L59" s="670"/>
      <c r="M59" s="671"/>
      <c r="N59" s="89"/>
      <c r="P59" s="505"/>
      <c r="Q59" s="505"/>
      <c r="R59" s="505"/>
      <c r="S59" s="505"/>
      <c r="T59" s="505"/>
    </row>
    <row r="60" spans="2:20" ht="16.5">
      <c r="B60" s="70"/>
      <c r="C60" s="477"/>
      <c r="D60" s="473"/>
      <c r="E60" s="473"/>
      <c r="F60" s="473"/>
      <c r="G60" s="474"/>
      <c r="H60" s="166"/>
      <c r="I60" s="726"/>
      <c r="J60" s="726"/>
      <c r="K60" s="726"/>
      <c r="L60" s="726"/>
      <c r="M60" s="727"/>
      <c r="N60" s="89"/>
      <c r="P60" s="505"/>
      <c r="Q60" s="505"/>
      <c r="R60" s="505"/>
      <c r="S60" s="505"/>
      <c r="T60" s="505"/>
    </row>
    <row r="61" spans="2:20" ht="16.5" customHeight="1">
      <c r="B61" s="526"/>
      <c r="C61" s="39"/>
      <c r="D61" s="39"/>
      <c r="E61" s="39"/>
      <c r="F61" s="526"/>
      <c r="G61" s="526"/>
      <c r="H61" s="540" t="s">
        <v>378</v>
      </c>
      <c r="I61" s="674" t="s">
        <v>816</v>
      </c>
      <c r="J61" s="674"/>
      <c r="K61" s="674"/>
      <c r="L61" s="674"/>
      <c r="M61" s="675"/>
      <c r="N61" s="89"/>
      <c r="O61" s="505" t="b">
        <v>0</v>
      </c>
      <c r="P61" s="505" t="b">
        <v>0</v>
      </c>
      <c r="Q61" s="505" t="b">
        <v>0</v>
      </c>
      <c r="R61" s="505" t="b">
        <v>1</v>
      </c>
      <c r="S61" s="505" t="b">
        <v>0</v>
      </c>
      <c r="T61" s="505" t="b">
        <v>0</v>
      </c>
    </row>
    <row r="62" spans="2:20" ht="26.1" customHeight="1">
      <c r="B62" s="70"/>
      <c r="C62" s="477"/>
      <c r="D62" s="473"/>
      <c r="E62" s="473"/>
      <c r="F62" s="473"/>
      <c r="G62" s="474"/>
      <c r="H62" s="166"/>
      <c r="I62" s="676" t="s">
        <v>815</v>
      </c>
      <c r="J62" s="676"/>
      <c r="K62" s="676"/>
      <c r="L62" s="676"/>
      <c r="M62" s="677"/>
      <c r="N62" s="89"/>
      <c r="P62" s="505"/>
      <c r="Q62" s="505"/>
      <c r="R62" s="505"/>
      <c r="S62" s="505"/>
      <c r="T62" s="505"/>
    </row>
    <row r="63" spans="2:20" ht="51.95" customHeight="1">
      <c r="B63" s="70"/>
      <c r="C63" s="477"/>
      <c r="D63" s="473"/>
      <c r="E63" s="473"/>
      <c r="F63" s="473"/>
      <c r="G63" s="474"/>
      <c r="H63" s="166"/>
      <c r="I63" s="670" t="s">
        <v>817</v>
      </c>
      <c r="J63" s="670"/>
      <c r="K63" s="670"/>
      <c r="L63" s="670"/>
      <c r="M63" s="671"/>
      <c r="N63" s="89"/>
      <c r="P63" s="505"/>
      <c r="Q63" s="505"/>
      <c r="R63" s="505"/>
      <c r="S63" s="505"/>
      <c r="T63" s="505"/>
    </row>
    <row r="64" spans="2:20" ht="12.95" customHeight="1">
      <c r="B64" s="70"/>
      <c r="C64" s="477"/>
      <c r="D64" s="473"/>
      <c r="E64" s="473"/>
      <c r="F64" s="473"/>
      <c r="G64" s="474"/>
      <c r="H64" s="166"/>
      <c r="I64" s="678" t="s">
        <v>178</v>
      </c>
      <c r="J64" s="678"/>
      <c r="K64" s="678"/>
      <c r="L64" s="678"/>
      <c r="M64" s="679"/>
      <c r="N64" s="89"/>
      <c r="P64" s="505"/>
      <c r="Q64" s="505"/>
      <c r="R64" s="505"/>
      <c r="S64" s="505"/>
      <c r="T64" s="505"/>
    </row>
    <row r="65" spans="2:20" ht="26.1" customHeight="1">
      <c r="B65" s="70"/>
      <c r="C65" s="477"/>
      <c r="D65" s="473"/>
      <c r="E65" s="473"/>
      <c r="F65" s="473"/>
      <c r="G65" s="474"/>
      <c r="H65" s="166"/>
      <c r="I65" s="670" t="s">
        <v>818</v>
      </c>
      <c r="J65" s="670"/>
      <c r="K65" s="670"/>
      <c r="L65" s="670"/>
      <c r="M65" s="671"/>
      <c r="N65" s="89"/>
      <c r="P65" s="505"/>
      <c r="Q65" s="505"/>
      <c r="R65" s="505"/>
      <c r="S65" s="505"/>
      <c r="T65" s="505"/>
    </row>
    <row r="66" spans="2:20" ht="65.099999999999994" customHeight="1">
      <c r="B66" s="70"/>
      <c r="C66" s="477"/>
      <c r="D66" s="473"/>
      <c r="E66" s="473"/>
      <c r="F66" s="473"/>
      <c r="G66" s="474"/>
      <c r="H66" s="166"/>
      <c r="I66" s="670" t="s">
        <v>1414</v>
      </c>
      <c r="J66" s="670"/>
      <c r="K66" s="670"/>
      <c r="L66" s="670"/>
      <c r="M66" s="671"/>
      <c r="N66" s="89"/>
      <c r="P66" s="505"/>
      <c r="Q66" s="505"/>
      <c r="R66" s="505"/>
      <c r="S66" s="505"/>
      <c r="T66" s="505"/>
    </row>
    <row r="67" spans="2:20" ht="26.1" customHeight="1">
      <c r="B67" s="70"/>
      <c r="C67" s="477"/>
      <c r="D67" s="473"/>
      <c r="E67" s="473"/>
      <c r="F67" s="473"/>
      <c r="G67" s="474"/>
      <c r="H67" s="166"/>
      <c r="I67" s="670" t="s">
        <v>819</v>
      </c>
      <c r="J67" s="670"/>
      <c r="K67" s="670"/>
      <c r="L67" s="670"/>
      <c r="M67" s="671"/>
      <c r="N67" s="89"/>
      <c r="P67" s="505"/>
      <c r="Q67" s="505"/>
      <c r="R67" s="505"/>
      <c r="S67" s="505"/>
      <c r="T67" s="505"/>
    </row>
    <row r="68" spans="2:20" ht="26.1" customHeight="1">
      <c r="B68" s="70"/>
      <c r="C68" s="477"/>
      <c r="D68" s="473"/>
      <c r="E68" s="473"/>
      <c r="F68" s="473"/>
      <c r="G68" s="474"/>
      <c r="H68" s="166"/>
      <c r="I68" s="670" t="s">
        <v>820</v>
      </c>
      <c r="J68" s="670"/>
      <c r="K68" s="670"/>
      <c r="L68" s="670"/>
      <c r="M68" s="671"/>
      <c r="N68" s="89"/>
      <c r="P68" s="505"/>
      <c r="Q68" s="505"/>
      <c r="R68" s="505"/>
      <c r="S68" s="505"/>
      <c r="T68" s="505"/>
    </row>
    <row r="69" spans="2:20" ht="12.95" customHeight="1">
      <c r="B69" s="70"/>
      <c r="C69" s="477"/>
      <c r="D69" s="473"/>
      <c r="E69" s="473"/>
      <c r="F69" s="473"/>
      <c r="G69" s="474"/>
      <c r="H69" s="166"/>
      <c r="I69" s="678" t="s">
        <v>179</v>
      </c>
      <c r="J69" s="678"/>
      <c r="K69" s="678"/>
      <c r="L69" s="678"/>
      <c r="M69" s="679"/>
      <c r="N69" s="89"/>
      <c r="P69" s="505"/>
      <c r="Q69" s="505"/>
      <c r="R69" s="505"/>
      <c r="S69" s="505"/>
      <c r="T69" s="505"/>
    </row>
    <row r="70" spans="2:20" ht="39" customHeight="1">
      <c r="B70" s="70"/>
      <c r="C70" s="477"/>
      <c r="D70" s="473"/>
      <c r="E70" s="473"/>
      <c r="F70" s="473"/>
      <c r="G70" s="474"/>
      <c r="H70" s="166"/>
      <c r="I70" s="670" t="s">
        <v>719</v>
      </c>
      <c r="J70" s="670"/>
      <c r="K70" s="670"/>
      <c r="L70" s="670"/>
      <c r="M70" s="671"/>
      <c r="N70" s="89"/>
      <c r="P70" s="505"/>
      <c r="Q70" s="505"/>
      <c r="R70" s="505"/>
      <c r="S70" s="505"/>
      <c r="T70" s="505"/>
    </row>
    <row r="71" spans="2:20" ht="26.1" customHeight="1">
      <c r="B71" s="70"/>
      <c r="C71" s="477"/>
      <c r="D71" s="473"/>
      <c r="E71" s="473"/>
      <c r="F71" s="473"/>
      <c r="G71" s="474"/>
      <c r="H71" s="166"/>
      <c r="I71" s="670" t="s">
        <v>379</v>
      </c>
      <c r="J71" s="670"/>
      <c r="K71" s="670"/>
      <c r="L71" s="670"/>
      <c r="M71" s="671"/>
      <c r="N71" s="89"/>
      <c r="P71" s="505"/>
      <c r="Q71" s="505"/>
      <c r="R71" s="505"/>
      <c r="S71" s="505"/>
      <c r="T71" s="505"/>
    </row>
    <row r="72" spans="2:20" ht="26.1" customHeight="1">
      <c r="B72" s="70"/>
      <c r="C72" s="477"/>
      <c r="D72" s="473"/>
      <c r="E72" s="473"/>
      <c r="F72" s="473"/>
      <c r="G72" s="474"/>
      <c r="H72" s="166"/>
      <c r="I72" s="670" t="s">
        <v>380</v>
      </c>
      <c r="J72" s="670"/>
      <c r="K72" s="670"/>
      <c r="L72" s="670"/>
      <c r="M72" s="671"/>
      <c r="N72" s="89"/>
      <c r="P72" s="505"/>
      <c r="Q72" s="505"/>
      <c r="R72" s="505"/>
      <c r="S72" s="505"/>
      <c r="T72" s="505"/>
    </row>
    <row r="73" spans="2:20" ht="12.95" customHeight="1">
      <c r="B73" s="70"/>
      <c r="C73" s="477"/>
      <c r="D73" s="473"/>
      <c r="E73" s="473"/>
      <c r="F73" s="473"/>
      <c r="G73" s="474"/>
      <c r="H73" s="166"/>
      <c r="I73" s="678" t="s">
        <v>180</v>
      </c>
      <c r="J73" s="678"/>
      <c r="K73" s="678"/>
      <c r="L73" s="678"/>
      <c r="M73" s="679"/>
      <c r="N73" s="89"/>
      <c r="P73" s="505"/>
      <c r="Q73" s="505"/>
      <c r="R73" s="505"/>
      <c r="S73" s="505"/>
      <c r="T73" s="505"/>
    </row>
    <row r="74" spans="2:20" ht="26.1" customHeight="1">
      <c r="B74" s="70"/>
      <c r="C74" s="477"/>
      <c r="D74" s="473"/>
      <c r="E74" s="473"/>
      <c r="F74" s="473"/>
      <c r="G74" s="474"/>
      <c r="H74" s="166"/>
      <c r="I74" s="670" t="s">
        <v>381</v>
      </c>
      <c r="J74" s="670"/>
      <c r="K74" s="670"/>
      <c r="L74" s="670"/>
      <c r="M74" s="671"/>
      <c r="N74" s="89"/>
      <c r="P74" s="505"/>
      <c r="Q74" s="505"/>
      <c r="R74" s="505"/>
      <c r="S74" s="505"/>
      <c r="T74" s="505"/>
    </row>
    <row r="75" spans="2:20" ht="26.1" customHeight="1">
      <c r="B75" s="70"/>
      <c r="C75" s="477"/>
      <c r="D75" s="473"/>
      <c r="E75" s="473"/>
      <c r="F75" s="473"/>
      <c r="G75" s="474"/>
      <c r="H75" s="166"/>
      <c r="I75" s="721" t="s">
        <v>382</v>
      </c>
      <c r="J75" s="721"/>
      <c r="K75" s="721"/>
      <c r="L75" s="721"/>
      <c r="M75" s="722"/>
      <c r="N75" s="89"/>
      <c r="P75" s="505"/>
      <c r="Q75" s="505"/>
      <c r="R75" s="505"/>
      <c r="S75" s="505"/>
      <c r="T75" s="505"/>
    </row>
    <row r="76" spans="2:20" ht="26.1" customHeight="1">
      <c r="B76" s="70"/>
      <c r="C76" s="477"/>
      <c r="D76" s="473"/>
      <c r="E76" s="473"/>
      <c r="F76" s="473"/>
      <c r="G76" s="474"/>
      <c r="H76" s="166"/>
      <c r="I76" s="721" t="s">
        <v>821</v>
      </c>
      <c r="J76" s="721"/>
      <c r="K76" s="721"/>
      <c r="L76" s="721"/>
      <c r="M76" s="722"/>
      <c r="N76" s="89"/>
      <c r="P76" s="505"/>
      <c r="Q76" s="505"/>
      <c r="R76" s="505"/>
      <c r="S76" s="505"/>
      <c r="T76" s="505"/>
    </row>
    <row r="77" spans="2:20" ht="39" customHeight="1">
      <c r="B77" s="70"/>
      <c r="C77" s="477"/>
      <c r="D77" s="473"/>
      <c r="E77" s="473"/>
      <c r="F77" s="473"/>
      <c r="G77" s="474"/>
      <c r="H77" s="166"/>
      <c r="I77" s="721" t="s">
        <v>1562</v>
      </c>
      <c r="J77" s="721"/>
      <c r="K77" s="721"/>
      <c r="L77" s="721"/>
      <c r="M77" s="722"/>
      <c r="N77" s="89"/>
      <c r="P77" s="505"/>
      <c r="Q77" s="505"/>
      <c r="R77" s="505"/>
      <c r="S77" s="505"/>
      <c r="T77" s="505"/>
    </row>
    <row r="78" spans="2:20" ht="26.1" customHeight="1">
      <c r="B78" s="70"/>
      <c r="C78" s="477"/>
      <c r="D78" s="473"/>
      <c r="E78" s="473"/>
      <c r="F78" s="473"/>
      <c r="G78" s="474"/>
      <c r="H78" s="166"/>
      <c r="I78" s="670" t="s">
        <v>383</v>
      </c>
      <c r="J78" s="670"/>
      <c r="K78" s="670"/>
      <c r="L78" s="670"/>
      <c r="M78" s="671"/>
      <c r="N78" s="89"/>
      <c r="P78" s="505"/>
      <c r="Q78" s="505"/>
      <c r="R78" s="505"/>
      <c r="S78" s="505"/>
      <c r="T78" s="505"/>
    </row>
    <row r="79" spans="2:20" ht="26.1" customHeight="1">
      <c r="B79" s="70"/>
      <c r="C79" s="477"/>
      <c r="D79" s="473"/>
      <c r="E79" s="473"/>
      <c r="F79" s="473"/>
      <c r="G79" s="474"/>
      <c r="H79" s="166"/>
      <c r="I79" s="721" t="s">
        <v>1415</v>
      </c>
      <c r="J79" s="721"/>
      <c r="K79" s="721"/>
      <c r="L79" s="721"/>
      <c r="M79" s="722"/>
      <c r="N79" s="89"/>
      <c r="P79" s="505"/>
      <c r="Q79" s="505"/>
      <c r="R79" s="505"/>
      <c r="S79" s="505"/>
      <c r="T79" s="505"/>
    </row>
    <row r="80" spans="2:20" ht="12.95" customHeight="1">
      <c r="B80" s="70"/>
      <c r="C80" s="477"/>
      <c r="D80" s="473"/>
      <c r="E80" s="473"/>
      <c r="F80" s="473"/>
      <c r="G80" s="474"/>
      <c r="H80" s="166"/>
      <c r="I80" s="721" t="s">
        <v>384</v>
      </c>
      <c r="J80" s="721"/>
      <c r="K80" s="721"/>
      <c r="L80" s="721"/>
      <c r="M80" s="722"/>
      <c r="N80" s="89"/>
      <c r="P80" s="505"/>
      <c r="Q80" s="505"/>
      <c r="R80" s="505"/>
      <c r="S80" s="505"/>
      <c r="T80" s="505"/>
    </row>
    <row r="81" spans="2:20" ht="12.95" customHeight="1">
      <c r="B81" s="70"/>
      <c r="C81" s="477"/>
      <c r="D81" s="473"/>
      <c r="E81" s="473"/>
      <c r="F81" s="473"/>
      <c r="G81" s="474"/>
      <c r="H81" s="166"/>
      <c r="I81" s="678" t="s">
        <v>181</v>
      </c>
      <c r="J81" s="678"/>
      <c r="K81" s="678"/>
      <c r="L81" s="678"/>
      <c r="M81" s="679"/>
      <c r="N81" s="89"/>
      <c r="P81" s="505"/>
      <c r="Q81" s="505"/>
      <c r="R81" s="505"/>
      <c r="S81" s="505"/>
      <c r="T81" s="505"/>
    </row>
    <row r="82" spans="2:20" ht="26.1" customHeight="1">
      <c r="B82" s="70"/>
      <c r="C82" s="477"/>
      <c r="D82" s="473"/>
      <c r="E82" s="473"/>
      <c r="F82" s="473"/>
      <c r="G82" s="474"/>
      <c r="H82" s="166"/>
      <c r="I82" s="670" t="s">
        <v>385</v>
      </c>
      <c r="J82" s="670"/>
      <c r="K82" s="670"/>
      <c r="L82" s="670"/>
      <c r="M82" s="671"/>
      <c r="N82" s="89"/>
      <c r="P82" s="505"/>
      <c r="Q82" s="505"/>
      <c r="R82" s="505"/>
      <c r="S82" s="505"/>
      <c r="T82" s="505"/>
    </row>
    <row r="83" spans="2:20" ht="26.1" customHeight="1">
      <c r="B83" s="70"/>
      <c r="C83" s="477"/>
      <c r="D83" s="473"/>
      <c r="E83" s="473"/>
      <c r="F83" s="473"/>
      <c r="G83" s="474"/>
      <c r="H83" s="166"/>
      <c r="I83" s="670" t="s">
        <v>386</v>
      </c>
      <c r="J83" s="670"/>
      <c r="K83" s="670"/>
      <c r="L83" s="670"/>
      <c r="M83" s="671"/>
      <c r="N83" s="89"/>
      <c r="P83" s="505"/>
      <c r="Q83" s="505"/>
      <c r="R83" s="505"/>
      <c r="S83" s="505"/>
      <c r="T83" s="505"/>
    </row>
    <row r="84" spans="2:20" ht="39" customHeight="1">
      <c r="B84" s="70"/>
      <c r="C84" s="477"/>
      <c r="D84" s="473"/>
      <c r="E84" s="473"/>
      <c r="F84" s="473"/>
      <c r="G84" s="474"/>
      <c r="H84" s="166"/>
      <c r="I84" s="670" t="s">
        <v>720</v>
      </c>
      <c r="J84" s="670"/>
      <c r="K84" s="670"/>
      <c r="L84" s="670"/>
      <c r="M84" s="671"/>
      <c r="N84" s="89"/>
      <c r="P84" s="505"/>
      <c r="Q84" s="505"/>
      <c r="R84" s="505"/>
      <c r="S84" s="505"/>
      <c r="T84" s="505"/>
    </row>
    <row r="85" spans="2:20" ht="26.1" customHeight="1">
      <c r="B85" s="70"/>
      <c r="C85" s="477"/>
      <c r="D85" s="473"/>
      <c r="E85" s="473"/>
      <c r="F85" s="473"/>
      <c r="G85" s="474"/>
      <c r="H85" s="166"/>
      <c r="I85" s="670" t="s">
        <v>387</v>
      </c>
      <c r="J85" s="670"/>
      <c r="K85" s="670"/>
      <c r="L85" s="670"/>
      <c r="M85" s="671"/>
      <c r="N85" s="89"/>
      <c r="P85" s="505"/>
      <c r="Q85" s="505"/>
      <c r="R85" s="505"/>
      <c r="S85" s="505"/>
      <c r="T85" s="505"/>
    </row>
    <row r="86" spans="2:20" ht="26.1" customHeight="1">
      <c r="B86" s="70"/>
      <c r="C86" s="477"/>
      <c r="D86" s="473"/>
      <c r="E86" s="473"/>
      <c r="F86" s="473"/>
      <c r="G86" s="474"/>
      <c r="H86" s="166"/>
      <c r="I86" s="670" t="s">
        <v>388</v>
      </c>
      <c r="J86" s="670"/>
      <c r="K86" s="670"/>
      <c r="L86" s="670"/>
      <c r="M86" s="671"/>
      <c r="N86" s="89"/>
      <c r="P86" s="505"/>
      <c r="Q86" s="505"/>
      <c r="R86" s="505"/>
      <c r="S86" s="505"/>
      <c r="T86" s="505"/>
    </row>
    <row r="87" spans="2:20" ht="12.95" customHeight="1">
      <c r="B87" s="70"/>
      <c r="C87" s="477"/>
      <c r="D87" s="473"/>
      <c r="E87" s="473"/>
      <c r="F87" s="473"/>
      <c r="G87" s="474"/>
      <c r="H87" s="166"/>
      <c r="I87" s="678" t="s">
        <v>389</v>
      </c>
      <c r="J87" s="678"/>
      <c r="K87" s="678"/>
      <c r="L87" s="678"/>
      <c r="M87" s="679"/>
      <c r="N87" s="89"/>
      <c r="P87" s="505"/>
      <c r="Q87" s="505"/>
      <c r="R87" s="505"/>
      <c r="S87" s="505"/>
      <c r="T87" s="505"/>
    </row>
    <row r="88" spans="2:20" ht="12.95" customHeight="1">
      <c r="B88" s="70"/>
      <c r="C88" s="477"/>
      <c r="D88" s="473"/>
      <c r="E88" s="473"/>
      <c r="F88" s="473"/>
      <c r="G88" s="474"/>
      <c r="H88" s="166"/>
      <c r="I88" s="670" t="s">
        <v>721</v>
      </c>
      <c r="J88" s="670"/>
      <c r="K88" s="670"/>
      <c r="L88" s="670"/>
      <c r="M88" s="671"/>
      <c r="N88" s="89"/>
      <c r="P88" s="505"/>
      <c r="Q88" s="505"/>
      <c r="R88" s="505"/>
      <c r="S88" s="505"/>
      <c r="T88" s="505"/>
    </row>
    <row r="89" spans="2:20" ht="39" customHeight="1">
      <c r="B89" s="70"/>
      <c r="C89" s="477"/>
      <c r="D89" s="473"/>
      <c r="E89" s="473"/>
      <c r="F89" s="473"/>
      <c r="G89" s="474"/>
      <c r="H89" s="166"/>
      <c r="I89" s="680" t="s">
        <v>1565</v>
      </c>
      <c r="J89" s="680"/>
      <c r="K89" s="680"/>
      <c r="L89" s="680"/>
      <c r="M89" s="681"/>
      <c r="N89" s="89"/>
      <c r="P89" s="505"/>
      <c r="Q89" s="505"/>
      <c r="R89" s="505"/>
      <c r="S89" s="505"/>
      <c r="T89" s="505"/>
    </row>
    <row r="90" spans="2:20" ht="26.1" customHeight="1">
      <c r="B90" s="70"/>
      <c r="C90" s="477"/>
      <c r="D90" s="473"/>
      <c r="E90" s="473"/>
      <c r="F90" s="473"/>
      <c r="G90" s="474"/>
      <c r="H90" s="166"/>
      <c r="I90" s="680" t="s">
        <v>857</v>
      </c>
      <c r="J90" s="680"/>
      <c r="K90" s="680"/>
      <c r="L90" s="680"/>
      <c r="M90" s="681"/>
      <c r="N90" s="89"/>
      <c r="P90" s="505"/>
      <c r="Q90" s="505"/>
      <c r="R90" s="505"/>
      <c r="S90" s="505"/>
      <c r="T90" s="505"/>
    </row>
    <row r="91" spans="2:20" ht="26.1" customHeight="1">
      <c r="B91" s="70"/>
      <c r="C91" s="477"/>
      <c r="D91" s="473"/>
      <c r="E91" s="473"/>
      <c r="F91" s="473"/>
      <c r="G91" s="474"/>
      <c r="H91" s="166"/>
      <c r="I91" s="670" t="s">
        <v>1417</v>
      </c>
      <c r="J91" s="670"/>
      <c r="K91" s="670"/>
      <c r="L91" s="670"/>
      <c r="M91" s="671"/>
      <c r="N91" s="89"/>
      <c r="P91" s="505"/>
      <c r="Q91" s="505"/>
      <c r="R91" s="505"/>
      <c r="S91" s="505"/>
      <c r="T91" s="505"/>
    </row>
    <row r="92" spans="2:20" ht="65.099999999999994" customHeight="1">
      <c r="B92" s="70"/>
      <c r="C92" s="477"/>
      <c r="D92" s="473"/>
      <c r="E92" s="473"/>
      <c r="F92" s="473"/>
      <c r="G92" s="474"/>
      <c r="H92" s="166"/>
      <c r="I92" s="670" t="s">
        <v>1564</v>
      </c>
      <c r="J92" s="670"/>
      <c r="K92" s="670"/>
      <c r="L92" s="670"/>
      <c r="M92" s="671"/>
      <c r="N92" s="89"/>
      <c r="P92" s="505"/>
      <c r="Q92" s="505"/>
      <c r="R92" s="505"/>
      <c r="S92" s="505"/>
      <c r="T92" s="505"/>
    </row>
    <row r="93" spans="2:20" ht="39" customHeight="1">
      <c r="B93" s="70"/>
      <c r="C93" s="477"/>
      <c r="D93" s="473"/>
      <c r="E93" s="473"/>
      <c r="F93" s="473"/>
      <c r="G93" s="474"/>
      <c r="H93" s="166"/>
      <c r="I93" s="670" t="s">
        <v>390</v>
      </c>
      <c r="J93" s="670"/>
      <c r="K93" s="670"/>
      <c r="L93" s="670"/>
      <c r="M93" s="671"/>
      <c r="N93" s="89"/>
      <c r="P93" s="505"/>
      <c r="Q93" s="505"/>
      <c r="R93" s="505"/>
      <c r="S93" s="505"/>
      <c r="T93" s="505"/>
    </row>
    <row r="94" spans="2:20" ht="26.1" customHeight="1">
      <c r="B94" s="70"/>
      <c r="C94" s="477"/>
      <c r="D94" s="473"/>
      <c r="E94" s="473"/>
      <c r="F94" s="473"/>
      <c r="G94" s="474"/>
      <c r="H94" s="166"/>
      <c r="I94" s="680" t="s">
        <v>722</v>
      </c>
      <c r="J94" s="680"/>
      <c r="K94" s="680"/>
      <c r="L94" s="680"/>
      <c r="M94" s="681"/>
      <c r="N94" s="89"/>
      <c r="P94" s="505"/>
      <c r="Q94" s="505"/>
      <c r="R94" s="505"/>
      <c r="S94" s="505"/>
      <c r="T94" s="505"/>
    </row>
    <row r="95" spans="2:20" ht="15.95" customHeight="1">
      <c r="B95" s="70"/>
      <c r="C95" s="477"/>
      <c r="D95" s="473"/>
      <c r="E95" s="473"/>
      <c r="F95" s="473"/>
      <c r="G95" s="474"/>
      <c r="H95" s="166"/>
      <c r="I95" s="680" t="s">
        <v>723</v>
      </c>
      <c r="J95" s="680"/>
      <c r="K95" s="680"/>
      <c r="L95" s="680"/>
      <c r="M95" s="681"/>
      <c r="N95" s="89"/>
      <c r="P95" s="505"/>
      <c r="Q95" s="505"/>
      <c r="R95" s="505"/>
      <c r="S95" s="505"/>
      <c r="T95" s="505"/>
    </row>
    <row r="96" spans="2:20" ht="39" customHeight="1">
      <c r="B96" s="70"/>
      <c r="C96" s="477"/>
      <c r="D96" s="473"/>
      <c r="E96" s="473"/>
      <c r="F96" s="473"/>
      <c r="G96" s="474"/>
      <c r="H96" s="166"/>
      <c r="I96" s="680" t="s">
        <v>391</v>
      </c>
      <c r="J96" s="680"/>
      <c r="K96" s="680"/>
      <c r="L96" s="680"/>
      <c r="M96" s="681"/>
      <c r="N96" s="89"/>
      <c r="P96" s="505"/>
      <c r="Q96" s="505"/>
      <c r="R96" s="505"/>
      <c r="S96" s="505"/>
      <c r="T96" s="505"/>
    </row>
    <row r="97" spans="2:20" ht="39" customHeight="1">
      <c r="B97" s="70"/>
      <c r="C97" s="477"/>
      <c r="D97" s="473"/>
      <c r="E97" s="473"/>
      <c r="F97" s="473"/>
      <c r="G97" s="474"/>
      <c r="H97" s="166"/>
      <c r="I97" s="680" t="s">
        <v>392</v>
      </c>
      <c r="J97" s="680"/>
      <c r="K97" s="680"/>
      <c r="L97" s="680"/>
      <c r="M97" s="681"/>
      <c r="N97" s="89"/>
      <c r="P97" s="505"/>
      <c r="Q97" s="505"/>
      <c r="R97" s="505"/>
      <c r="S97" s="505"/>
      <c r="T97" s="505"/>
    </row>
    <row r="98" spans="2:20" ht="51.95" customHeight="1">
      <c r="B98" s="70"/>
      <c r="C98" s="477"/>
      <c r="D98" s="473"/>
      <c r="E98" s="473"/>
      <c r="F98" s="473"/>
      <c r="G98" s="474"/>
      <c r="H98" s="166"/>
      <c r="I98" s="686" t="s">
        <v>822</v>
      </c>
      <c r="J98" s="686"/>
      <c r="K98" s="686"/>
      <c r="L98" s="686"/>
      <c r="M98" s="687"/>
      <c r="N98" s="89"/>
      <c r="P98" s="505"/>
      <c r="Q98" s="505"/>
      <c r="R98" s="505"/>
      <c r="S98" s="505"/>
      <c r="T98" s="505"/>
    </row>
    <row r="99" spans="2:20" ht="39" customHeight="1">
      <c r="B99" s="70"/>
      <c r="C99" s="477"/>
      <c r="D99" s="473"/>
      <c r="E99" s="473"/>
      <c r="F99" s="473"/>
      <c r="G99" s="474"/>
      <c r="H99" s="166"/>
      <c r="I99" s="686" t="s">
        <v>1416</v>
      </c>
      <c r="J99" s="686"/>
      <c r="K99" s="686"/>
      <c r="L99" s="686"/>
      <c r="M99" s="687"/>
      <c r="N99" s="89"/>
      <c r="P99" s="505"/>
      <c r="Q99" s="505"/>
      <c r="R99" s="505"/>
      <c r="S99" s="505"/>
      <c r="T99" s="505"/>
    </row>
    <row r="100" spans="2:20" ht="16.5">
      <c r="B100" s="70"/>
      <c r="C100" s="477"/>
      <c r="D100" s="473"/>
      <c r="E100" s="473"/>
      <c r="F100" s="473"/>
      <c r="G100" s="474"/>
      <c r="H100" s="166"/>
      <c r="I100" s="680" t="s">
        <v>858</v>
      </c>
      <c r="J100" s="680"/>
      <c r="K100" s="680"/>
      <c r="L100" s="680"/>
      <c r="M100" s="681"/>
      <c r="N100" s="89"/>
      <c r="P100" s="505"/>
      <c r="Q100" s="505"/>
      <c r="R100" s="505"/>
      <c r="S100" s="505"/>
      <c r="T100" s="505"/>
    </row>
    <row r="101" spans="2:20" ht="53.1" customHeight="1">
      <c r="B101" s="70"/>
      <c r="C101" s="477"/>
      <c r="D101" s="473"/>
      <c r="E101" s="473"/>
      <c r="F101" s="473"/>
      <c r="G101" s="474"/>
      <c r="H101" s="166"/>
      <c r="I101" s="686" t="s">
        <v>1563</v>
      </c>
      <c r="J101" s="686"/>
      <c r="K101" s="686"/>
      <c r="L101" s="686"/>
      <c r="M101" s="687"/>
      <c r="N101" s="89"/>
      <c r="P101" s="505"/>
      <c r="Q101" s="505"/>
      <c r="R101" s="505"/>
      <c r="S101" s="505"/>
      <c r="T101" s="505"/>
    </row>
    <row r="102" spans="2:20" ht="26.1" customHeight="1">
      <c r="B102" s="70"/>
      <c r="C102" s="477"/>
      <c r="D102" s="473"/>
      <c r="E102" s="473"/>
      <c r="F102" s="473"/>
      <c r="G102" s="474"/>
      <c r="H102" s="166"/>
      <c r="I102" s="680" t="s">
        <v>393</v>
      </c>
      <c r="J102" s="680"/>
      <c r="K102" s="680"/>
      <c r="L102" s="680"/>
      <c r="M102" s="681"/>
      <c r="N102" s="89"/>
      <c r="P102" s="505"/>
      <c r="Q102" s="505"/>
      <c r="R102" s="505"/>
      <c r="S102" s="505"/>
      <c r="T102" s="505"/>
    </row>
    <row r="103" spans="2:20" ht="39" customHeight="1">
      <c r="B103" s="70"/>
      <c r="C103" s="477"/>
      <c r="D103" s="473"/>
      <c r="E103" s="473"/>
      <c r="F103" s="473"/>
      <c r="G103" s="474"/>
      <c r="H103" s="166"/>
      <c r="I103" s="680" t="s">
        <v>394</v>
      </c>
      <c r="J103" s="680"/>
      <c r="K103" s="680"/>
      <c r="L103" s="680"/>
      <c r="M103" s="681"/>
      <c r="N103" s="89"/>
      <c r="P103" s="505"/>
      <c r="Q103" s="505"/>
      <c r="R103" s="505"/>
      <c r="S103" s="505"/>
      <c r="T103" s="505"/>
    </row>
    <row r="104" spans="2:20" ht="51.95" customHeight="1">
      <c r="B104" s="70"/>
      <c r="C104" s="477"/>
      <c r="D104" s="473"/>
      <c r="E104" s="473"/>
      <c r="F104" s="473"/>
      <c r="G104" s="474"/>
      <c r="H104" s="166"/>
      <c r="I104" s="680" t="s">
        <v>395</v>
      </c>
      <c r="J104" s="680"/>
      <c r="K104" s="680"/>
      <c r="L104" s="680"/>
      <c r="M104" s="681"/>
      <c r="N104" s="89"/>
      <c r="P104" s="505"/>
      <c r="Q104" s="505"/>
      <c r="R104" s="505"/>
      <c r="S104" s="505"/>
      <c r="T104" s="505"/>
    </row>
    <row r="105" spans="2:20" ht="26.1" customHeight="1">
      <c r="B105" s="70"/>
      <c r="C105" s="477"/>
      <c r="D105" s="473"/>
      <c r="E105" s="473"/>
      <c r="F105" s="473"/>
      <c r="G105" s="474"/>
      <c r="H105" s="166"/>
      <c r="I105" s="680" t="s">
        <v>724</v>
      </c>
      <c r="J105" s="680"/>
      <c r="K105" s="680"/>
      <c r="L105" s="680"/>
      <c r="M105" s="681"/>
      <c r="N105" s="89"/>
      <c r="P105" s="505"/>
      <c r="Q105" s="505"/>
      <c r="R105" s="505"/>
      <c r="S105" s="505"/>
      <c r="T105" s="505"/>
    </row>
    <row r="106" spans="2:20" ht="26.1" customHeight="1">
      <c r="B106" s="70"/>
      <c r="C106" s="477"/>
      <c r="D106" s="473"/>
      <c r="E106" s="473"/>
      <c r="F106" s="473"/>
      <c r="G106" s="474"/>
      <c r="H106" s="166"/>
      <c r="I106" s="680" t="s">
        <v>725</v>
      </c>
      <c r="J106" s="680"/>
      <c r="K106" s="680"/>
      <c r="L106" s="680"/>
      <c r="M106" s="681"/>
      <c r="N106" s="89"/>
      <c r="P106" s="505"/>
      <c r="Q106" s="505"/>
      <c r="R106" s="505"/>
      <c r="S106" s="505"/>
      <c r="T106" s="505"/>
    </row>
    <row r="107" spans="2:20" ht="39" customHeight="1">
      <c r="B107" s="70"/>
      <c r="C107" s="477"/>
      <c r="D107" s="473"/>
      <c r="E107" s="473"/>
      <c r="F107" s="473"/>
      <c r="G107" s="474"/>
      <c r="H107" s="166"/>
      <c r="I107" s="680" t="s">
        <v>396</v>
      </c>
      <c r="J107" s="680"/>
      <c r="K107" s="680"/>
      <c r="L107" s="680"/>
      <c r="M107" s="681"/>
      <c r="N107" s="89"/>
      <c r="P107" s="505"/>
      <c r="Q107" s="505"/>
      <c r="R107" s="505"/>
      <c r="S107" s="505"/>
      <c r="T107" s="505"/>
    </row>
    <row r="108" spans="2:20" ht="12.95" customHeight="1">
      <c r="B108" s="70"/>
      <c r="C108" s="477"/>
      <c r="D108" s="473"/>
      <c r="E108" s="473"/>
      <c r="F108" s="473"/>
      <c r="G108" s="474"/>
      <c r="H108" s="166"/>
      <c r="I108" s="678" t="s">
        <v>397</v>
      </c>
      <c r="J108" s="678"/>
      <c r="K108" s="678"/>
      <c r="L108" s="678"/>
      <c r="M108" s="679"/>
      <c r="N108" s="89"/>
      <c r="P108" s="505"/>
      <c r="Q108" s="505"/>
      <c r="R108" s="505"/>
      <c r="S108" s="505"/>
      <c r="T108" s="505"/>
    </row>
    <row r="109" spans="2:20" ht="39" customHeight="1">
      <c r="B109" s="70"/>
      <c r="C109" s="477"/>
      <c r="D109" s="473"/>
      <c r="E109" s="473"/>
      <c r="F109" s="473"/>
      <c r="G109" s="474"/>
      <c r="H109" s="166"/>
      <c r="I109" s="670" t="s">
        <v>398</v>
      </c>
      <c r="J109" s="670"/>
      <c r="K109" s="670"/>
      <c r="L109" s="670"/>
      <c r="M109" s="671"/>
      <c r="N109" s="89"/>
      <c r="P109" s="505"/>
      <c r="Q109" s="505"/>
      <c r="R109" s="505"/>
      <c r="S109" s="505"/>
      <c r="T109" s="505"/>
    </row>
    <row r="110" spans="2:20" ht="12.95" customHeight="1">
      <c r="B110" s="70"/>
      <c r="C110" s="477"/>
      <c r="D110" s="473"/>
      <c r="E110" s="473"/>
      <c r="F110" s="473"/>
      <c r="G110" s="474"/>
      <c r="H110" s="166"/>
      <c r="I110" s="670" t="s">
        <v>726</v>
      </c>
      <c r="J110" s="670"/>
      <c r="K110" s="670"/>
      <c r="L110" s="670"/>
      <c r="M110" s="671"/>
      <c r="N110" s="89"/>
      <c r="P110" s="505"/>
      <c r="Q110" s="505"/>
      <c r="R110" s="505"/>
      <c r="S110" s="505"/>
      <c r="T110" s="505"/>
    </row>
    <row r="111" spans="2:20" ht="39" customHeight="1">
      <c r="B111" s="70"/>
      <c r="C111" s="477"/>
      <c r="D111" s="473"/>
      <c r="E111" s="473"/>
      <c r="F111" s="473"/>
      <c r="G111" s="474"/>
      <c r="H111" s="166"/>
      <c r="I111" s="680" t="s">
        <v>1565</v>
      </c>
      <c r="J111" s="680"/>
      <c r="K111" s="680"/>
      <c r="L111" s="680"/>
      <c r="M111" s="681"/>
      <c r="N111" s="89"/>
      <c r="P111" s="505"/>
      <c r="Q111" s="505"/>
      <c r="R111" s="505"/>
      <c r="S111" s="505"/>
      <c r="T111" s="505"/>
    </row>
    <row r="112" spans="2:20" ht="26.1" customHeight="1">
      <c r="B112" s="70"/>
      <c r="C112" s="477"/>
      <c r="D112" s="473"/>
      <c r="E112" s="473"/>
      <c r="F112" s="473"/>
      <c r="G112" s="474"/>
      <c r="H112" s="166"/>
      <c r="I112" s="680" t="s">
        <v>823</v>
      </c>
      <c r="J112" s="680"/>
      <c r="K112" s="680"/>
      <c r="L112" s="680"/>
      <c r="M112" s="681"/>
      <c r="N112" s="89"/>
      <c r="P112" s="505"/>
      <c r="Q112" s="505"/>
      <c r="R112" s="505"/>
      <c r="S112" s="505"/>
      <c r="T112" s="505"/>
    </row>
    <row r="113" spans="2:20" ht="26.1" customHeight="1">
      <c r="B113" s="70"/>
      <c r="C113" s="477"/>
      <c r="D113" s="473"/>
      <c r="E113" s="473"/>
      <c r="F113" s="473"/>
      <c r="G113" s="474"/>
      <c r="H113" s="166"/>
      <c r="I113" s="670" t="s">
        <v>1418</v>
      </c>
      <c r="J113" s="670"/>
      <c r="K113" s="670"/>
      <c r="L113" s="670"/>
      <c r="M113" s="671"/>
      <c r="N113" s="89"/>
      <c r="P113" s="505"/>
      <c r="Q113" s="505"/>
      <c r="R113" s="505"/>
      <c r="S113" s="505"/>
      <c r="T113" s="505"/>
    </row>
    <row r="114" spans="2:20" ht="51.95" customHeight="1">
      <c r="B114" s="70"/>
      <c r="C114" s="477"/>
      <c r="D114" s="473"/>
      <c r="E114" s="473"/>
      <c r="F114" s="473"/>
      <c r="G114" s="474"/>
      <c r="H114" s="166"/>
      <c r="I114" s="670" t="s">
        <v>1567</v>
      </c>
      <c r="J114" s="670"/>
      <c r="K114" s="670"/>
      <c r="L114" s="670"/>
      <c r="M114" s="671"/>
      <c r="N114" s="89"/>
      <c r="P114" s="505"/>
      <c r="Q114" s="505"/>
      <c r="R114" s="505"/>
      <c r="S114" s="505"/>
      <c r="T114" s="505"/>
    </row>
    <row r="115" spans="2:20" ht="39" customHeight="1">
      <c r="B115" s="70"/>
      <c r="C115" s="477"/>
      <c r="D115" s="473"/>
      <c r="E115" s="473"/>
      <c r="F115" s="473"/>
      <c r="G115" s="474"/>
      <c r="H115" s="166"/>
      <c r="I115" s="670" t="s">
        <v>824</v>
      </c>
      <c r="J115" s="670"/>
      <c r="K115" s="670"/>
      <c r="L115" s="670"/>
      <c r="M115" s="671"/>
      <c r="N115" s="89"/>
      <c r="P115" s="505"/>
      <c r="Q115" s="505"/>
      <c r="R115" s="505"/>
      <c r="S115" s="505"/>
      <c r="T115" s="505"/>
    </row>
    <row r="116" spans="2:20" ht="26.1" customHeight="1">
      <c r="B116" s="70"/>
      <c r="C116" s="477"/>
      <c r="D116" s="473"/>
      <c r="E116" s="473"/>
      <c r="F116" s="473"/>
      <c r="G116" s="474"/>
      <c r="H116" s="166"/>
      <c r="I116" s="680" t="s">
        <v>1419</v>
      </c>
      <c r="J116" s="680"/>
      <c r="K116" s="680"/>
      <c r="L116" s="680"/>
      <c r="M116" s="681"/>
      <c r="N116" s="89"/>
      <c r="P116" s="505"/>
      <c r="Q116" s="505"/>
      <c r="R116" s="505"/>
      <c r="S116" s="505"/>
      <c r="T116" s="505"/>
    </row>
    <row r="117" spans="2:20" ht="16.5">
      <c r="B117" s="70"/>
      <c r="C117" s="477"/>
      <c r="D117" s="473"/>
      <c r="E117" s="473"/>
      <c r="F117" s="473"/>
      <c r="G117" s="474"/>
      <c r="H117" s="166"/>
      <c r="I117" s="680" t="s">
        <v>723</v>
      </c>
      <c r="J117" s="680"/>
      <c r="K117" s="680"/>
      <c r="L117" s="680"/>
      <c r="M117" s="681"/>
      <c r="N117" s="89"/>
      <c r="P117" s="505"/>
      <c r="Q117" s="505"/>
      <c r="R117" s="505"/>
      <c r="S117" s="505"/>
      <c r="T117" s="505"/>
    </row>
    <row r="118" spans="2:20" ht="26.1" customHeight="1">
      <c r="B118" s="70"/>
      <c r="C118" s="477"/>
      <c r="D118" s="473"/>
      <c r="E118" s="473"/>
      <c r="F118" s="473"/>
      <c r="G118" s="474"/>
      <c r="H118" s="166"/>
      <c r="I118" s="680" t="s">
        <v>727</v>
      </c>
      <c r="J118" s="680"/>
      <c r="K118" s="680"/>
      <c r="L118" s="680"/>
      <c r="M118" s="681"/>
      <c r="N118" s="89"/>
      <c r="P118" s="505"/>
      <c r="Q118" s="505"/>
      <c r="R118" s="505"/>
      <c r="S118" s="505"/>
      <c r="T118" s="505"/>
    </row>
    <row r="119" spans="2:20" ht="39" customHeight="1">
      <c r="B119" s="70"/>
      <c r="C119" s="477"/>
      <c r="D119" s="473"/>
      <c r="E119" s="473"/>
      <c r="F119" s="473"/>
      <c r="G119" s="474"/>
      <c r="H119" s="166"/>
      <c r="I119" s="680" t="s">
        <v>1493</v>
      </c>
      <c r="J119" s="680"/>
      <c r="K119" s="680"/>
      <c r="L119" s="680"/>
      <c r="M119" s="681"/>
      <c r="N119" s="89"/>
      <c r="P119" s="505"/>
      <c r="Q119" s="505"/>
      <c r="R119" s="505"/>
      <c r="S119" s="505"/>
      <c r="T119" s="505"/>
    </row>
    <row r="120" spans="2:20" ht="26.1" customHeight="1">
      <c r="B120" s="70"/>
      <c r="C120" s="477"/>
      <c r="D120" s="473"/>
      <c r="E120" s="473"/>
      <c r="F120" s="473"/>
      <c r="G120" s="474"/>
      <c r="H120" s="166"/>
      <c r="I120" s="680" t="s">
        <v>399</v>
      </c>
      <c r="J120" s="680"/>
      <c r="K120" s="680"/>
      <c r="L120" s="680"/>
      <c r="M120" s="681"/>
      <c r="N120" s="89"/>
      <c r="P120" s="505"/>
      <c r="Q120" s="505"/>
      <c r="R120" s="505"/>
      <c r="S120" s="505"/>
      <c r="T120" s="505"/>
    </row>
    <row r="121" spans="2:20" ht="26.1" customHeight="1">
      <c r="B121" s="70"/>
      <c r="C121" s="477"/>
      <c r="D121" s="473"/>
      <c r="E121" s="473"/>
      <c r="F121" s="473"/>
      <c r="G121" s="474"/>
      <c r="H121" s="166"/>
      <c r="I121" s="680" t="s">
        <v>400</v>
      </c>
      <c r="J121" s="680"/>
      <c r="K121" s="680"/>
      <c r="L121" s="680"/>
      <c r="M121" s="681"/>
      <c r="N121" s="89"/>
      <c r="P121" s="505"/>
      <c r="Q121" s="505"/>
      <c r="R121" s="505"/>
      <c r="S121" s="505"/>
      <c r="T121" s="505"/>
    </row>
    <row r="122" spans="2:20" ht="51.95" customHeight="1">
      <c r="B122" s="70"/>
      <c r="C122" s="477"/>
      <c r="D122" s="473"/>
      <c r="E122" s="473"/>
      <c r="F122" s="473"/>
      <c r="G122" s="474"/>
      <c r="H122" s="166"/>
      <c r="I122" s="680" t="s">
        <v>401</v>
      </c>
      <c r="J122" s="680"/>
      <c r="K122" s="680"/>
      <c r="L122" s="680"/>
      <c r="M122" s="681"/>
      <c r="N122" s="89"/>
      <c r="P122" s="505"/>
      <c r="Q122" s="505"/>
      <c r="R122" s="505"/>
      <c r="S122" s="505"/>
      <c r="T122" s="505"/>
    </row>
    <row r="123" spans="2:20" ht="16.5">
      <c r="B123" s="70"/>
      <c r="C123" s="477"/>
      <c r="D123" s="473"/>
      <c r="E123" s="473"/>
      <c r="F123" s="473"/>
      <c r="G123" s="474"/>
      <c r="H123" s="166"/>
      <c r="I123" s="680" t="s">
        <v>825</v>
      </c>
      <c r="J123" s="680"/>
      <c r="K123" s="680"/>
      <c r="L123" s="680"/>
      <c r="M123" s="681"/>
      <c r="N123" s="89"/>
      <c r="P123" s="505"/>
      <c r="Q123" s="505"/>
      <c r="R123" s="505"/>
      <c r="S123" s="505"/>
      <c r="T123" s="505"/>
    </row>
    <row r="124" spans="2:20" ht="39" customHeight="1">
      <c r="B124" s="70"/>
      <c r="C124" s="477"/>
      <c r="D124" s="473"/>
      <c r="E124" s="473"/>
      <c r="F124" s="473"/>
      <c r="G124" s="474"/>
      <c r="H124" s="166"/>
      <c r="I124" s="686" t="s">
        <v>1566</v>
      </c>
      <c r="J124" s="686"/>
      <c r="K124" s="686"/>
      <c r="L124" s="686"/>
      <c r="M124" s="687"/>
      <c r="N124" s="89"/>
      <c r="P124" s="505"/>
      <c r="Q124" s="505"/>
      <c r="R124" s="505"/>
      <c r="S124" s="505"/>
      <c r="T124" s="505"/>
    </row>
    <row r="125" spans="2:20" ht="12.95" customHeight="1">
      <c r="B125" s="70"/>
      <c r="C125" s="477"/>
      <c r="D125" s="473"/>
      <c r="E125" s="473"/>
      <c r="F125" s="473"/>
      <c r="G125" s="474"/>
      <c r="H125" s="166"/>
      <c r="I125" s="680" t="s">
        <v>402</v>
      </c>
      <c r="J125" s="680"/>
      <c r="K125" s="680"/>
      <c r="L125" s="680"/>
      <c r="M125" s="681"/>
      <c r="N125" s="89"/>
      <c r="P125" s="505"/>
      <c r="Q125" s="505"/>
      <c r="R125" s="505"/>
      <c r="S125" s="505"/>
      <c r="T125" s="505"/>
    </row>
    <row r="126" spans="2:20" ht="39" customHeight="1">
      <c r="B126" s="70"/>
      <c r="C126" s="477"/>
      <c r="D126" s="473"/>
      <c r="E126" s="473"/>
      <c r="F126" s="473"/>
      <c r="G126" s="474"/>
      <c r="H126" s="166"/>
      <c r="I126" s="680" t="s">
        <v>403</v>
      </c>
      <c r="J126" s="680"/>
      <c r="K126" s="680"/>
      <c r="L126" s="680"/>
      <c r="M126" s="681"/>
      <c r="N126" s="89"/>
      <c r="P126" s="505"/>
      <c r="Q126" s="505"/>
      <c r="R126" s="505"/>
      <c r="S126" s="505"/>
      <c r="T126" s="505"/>
    </row>
    <row r="127" spans="2:20" ht="39" customHeight="1">
      <c r="B127" s="70"/>
      <c r="C127" s="477"/>
      <c r="D127" s="473"/>
      <c r="E127" s="473"/>
      <c r="F127" s="473"/>
      <c r="G127" s="474"/>
      <c r="H127" s="166"/>
      <c r="I127" s="680" t="s">
        <v>404</v>
      </c>
      <c r="J127" s="680"/>
      <c r="K127" s="680"/>
      <c r="L127" s="680"/>
      <c r="M127" s="681"/>
      <c r="N127" s="89"/>
      <c r="P127" s="505"/>
      <c r="Q127" s="505"/>
      <c r="R127" s="505"/>
      <c r="S127" s="505"/>
      <c r="T127" s="505"/>
    </row>
    <row r="128" spans="2:20" ht="39" customHeight="1">
      <c r="B128" s="70"/>
      <c r="C128" s="477"/>
      <c r="D128" s="473"/>
      <c r="E128" s="473"/>
      <c r="F128" s="473"/>
      <c r="G128" s="474"/>
      <c r="H128" s="166"/>
      <c r="I128" s="680" t="s">
        <v>405</v>
      </c>
      <c r="J128" s="680"/>
      <c r="K128" s="680"/>
      <c r="L128" s="680"/>
      <c r="M128" s="681"/>
      <c r="N128" s="89"/>
      <c r="P128" s="505"/>
      <c r="Q128" s="505"/>
      <c r="R128" s="505"/>
      <c r="S128" s="505"/>
      <c r="T128" s="505"/>
    </row>
    <row r="129" spans="2:20" ht="26.1" customHeight="1">
      <c r="B129" s="70"/>
      <c r="C129" s="477"/>
      <c r="D129" s="473"/>
      <c r="E129" s="473"/>
      <c r="F129" s="473"/>
      <c r="G129" s="474"/>
      <c r="H129" s="166"/>
      <c r="I129" s="680" t="s">
        <v>1420</v>
      </c>
      <c r="J129" s="680"/>
      <c r="K129" s="680"/>
      <c r="L129" s="680"/>
      <c r="M129" s="681"/>
      <c r="N129" s="89"/>
      <c r="P129" s="505"/>
      <c r="Q129" s="505"/>
      <c r="R129" s="505"/>
      <c r="S129" s="505"/>
      <c r="T129" s="505"/>
    </row>
    <row r="130" spans="2:20" ht="51.95" customHeight="1">
      <c r="B130" s="70"/>
      <c r="C130" s="477"/>
      <c r="D130" s="473"/>
      <c r="E130" s="473"/>
      <c r="F130" s="473"/>
      <c r="G130" s="474"/>
      <c r="H130" s="166"/>
      <c r="I130" s="680" t="s">
        <v>826</v>
      </c>
      <c r="J130" s="680"/>
      <c r="K130" s="680"/>
      <c r="L130" s="680"/>
      <c r="M130" s="681"/>
      <c r="N130" s="89"/>
      <c r="P130" s="505"/>
      <c r="Q130" s="505"/>
      <c r="R130" s="505"/>
      <c r="S130" s="505"/>
      <c r="T130" s="505"/>
    </row>
    <row r="131" spans="2:20" ht="12.95" customHeight="1">
      <c r="B131" s="70"/>
      <c r="C131" s="477"/>
      <c r="D131" s="473"/>
      <c r="E131" s="473"/>
      <c r="F131" s="473"/>
      <c r="G131" s="474"/>
      <c r="H131" s="166"/>
      <c r="I131" s="678" t="s">
        <v>406</v>
      </c>
      <c r="J131" s="678"/>
      <c r="K131" s="678"/>
      <c r="L131" s="678"/>
      <c r="M131" s="679"/>
      <c r="N131" s="89"/>
      <c r="P131" s="505"/>
      <c r="Q131" s="505"/>
      <c r="R131" s="505"/>
      <c r="S131" s="505"/>
      <c r="T131" s="505"/>
    </row>
    <row r="132" spans="2:20" ht="51.95" customHeight="1">
      <c r="B132" s="70"/>
      <c r="C132" s="477"/>
      <c r="D132" s="473"/>
      <c r="E132" s="473"/>
      <c r="F132" s="473"/>
      <c r="G132" s="474"/>
      <c r="H132" s="166"/>
      <c r="I132" s="670" t="s">
        <v>1568</v>
      </c>
      <c r="J132" s="670"/>
      <c r="K132" s="670"/>
      <c r="L132" s="670"/>
      <c r="M132" s="671"/>
      <c r="N132" s="89"/>
      <c r="P132" s="505"/>
      <c r="Q132" s="505"/>
      <c r="R132" s="505"/>
      <c r="S132" s="505"/>
      <c r="T132" s="505"/>
    </row>
    <row r="133" spans="2:20" ht="12.95" customHeight="1">
      <c r="B133" s="70"/>
      <c r="C133" s="477"/>
      <c r="D133" s="473"/>
      <c r="E133" s="473"/>
      <c r="F133" s="473"/>
      <c r="G133" s="474"/>
      <c r="H133" s="166"/>
      <c r="I133" s="678" t="s">
        <v>407</v>
      </c>
      <c r="J133" s="678"/>
      <c r="K133" s="678"/>
      <c r="L133" s="678"/>
      <c r="M133" s="679"/>
      <c r="N133" s="89"/>
      <c r="P133" s="505"/>
      <c r="Q133" s="505"/>
      <c r="R133" s="505"/>
      <c r="S133" s="505"/>
      <c r="T133" s="505"/>
    </row>
    <row r="134" spans="2:20" ht="51.95" customHeight="1">
      <c r="B134" s="70"/>
      <c r="C134" s="477"/>
      <c r="D134" s="473"/>
      <c r="E134" s="473"/>
      <c r="F134" s="473"/>
      <c r="G134" s="474"/>
      <c r="H134" s="166"/>
      <c r="I134" s="670" t="s">
        <v>408</v>
      </c>
      <c r="J134" s="670"/>
      <c r="K134" s="670"/>
      <c r="L134" s="670"/>
      <c r="M134" s="671"/>
      <c r="N134" s="89"/>
      <c r="P134" s="505"/>
      <c r="Q134" s="505"/>
      <c r="R134" s="505"/>
      <c r="S134" s="505"/>
      <c r="T134" s="505"/>
    </row>
    <row r="135" spans="2:20" ht="12.95" customHeight="1">
      <c r="B135" s="70"/>
      <c r="C135" s="477"/>
      <c r="D135" s="473"/>
      <c r="E135" s="473"/>
      <c r="F135" s="473"/>
      <c r="G135" s="474"/>
      <c r="H135" s="166"/>
      <c r="I135" s="736" t="s">
        <v>409</v>
      </c>
      <c r="J135" s="736"/>
      <c r="K135" s="736"/>
      <c r="L135" s="736"/>
      <c r="M135" s="737"/>
      <c r="N135" s="89"/>
      <c r="P135" s="505"/>
      <c r="Q135" s="505"/>
      <c r="R135" s="505"/>
      <c r="S135" s="505"/>
      <c r="T135" s="505"/>
    </row>
    <row r="136" spans="2:20" ht="12.95" customHeight="1">
      <c r="B136" s="70"/>
      <c r="C136" s="477"/>
      <c r="D136" s="473"/>
      <c r="E136" s="473"/>
      <c r="F136" s="473"/>
      <c r="G136" s="474"/>
      <c r="H136" s="166"/>
      <c r="I136" s="734" t="s">
        <v>829</v>
      </c>
      <c r="J136" s="734"/>
      <c r="K136" s="734"/>
      <c r="L136" s="734"/>
      <c r="M136" s="735"/>
      <c r="N136" s="89"/>
      <c r="P136" s="505"/>
      <c r="Q136" s="505"/>
      <c r="R136" s="505"/>
      <c r="S136" s="505"/>
      <c r="T136" s="505"/>
    </row>
    <row r="137" spans="2:20" ht="39" customHeight="1">
      <c r="B137" s="70"/>
      <c r="C137" s="477"/>
      <c r="D137" s="473"/>
      <c r="E137" s="473"/>
      <c r="F137" s="473"/>
      <c r="G137" s="474"/>
      <c r="H137" s="166"/>
      <c r="I137" s="680" t="s">
        <v>1569</v>
      </c>
      <c r="J137" s="680"/>
      <c r="K137" s="680"/>
      <c r="L137" s="680"/>
      <c r="M137" s="681"/>
      <c r="N137" s="89"/>
      <c r="P137" s="505"/>
      <c r="Q137" s="505"/>
      <c r="R137" s="505"/>
      <c r="S137" s="505"/>
      <c r="T137" s="505"/>
    </row>
    <row r="138" spans="2:20" ht="39" customHeight="1">
      <c r="B138" s="70"/>
      <c r="C138" s="477"/>
      <c r="D138" s="473"/>
      <c r="E138" s="473"/>
      <c r="F138" s="473"/>
      <c r="G138" s="474"/>
      <c r="H138" s="166"/>
      <c r="I138" s="680" t="s">
        <v>1421</v>
      </c>
      <c r="J138" s="680"/>
      <c r="K138" s="680"/>
      <c r="L138" s="680"/>
      <c r="M138" s="681"/>
      <c r="N138" s="89"/>
      <c r="P138" s="505"/>
      <c r="Q138" s="505"/>
      <c r="R138" s="505"/>
      <c r="S138" s="505"/>
      <c r="T138" s="505"/>
    </row>
    <row r="139" spans="2:20" ht="26.1" customHeight="1">
      <c r="B139" s="70"/>
      <c r="C139" s="477"/>
      <c r="D139" s="473"/>
      <c r="E139" s="473"/>
      <c r="F139" s="473"/>
      <c r="G139" s="474"/>
      <c r="H139" s="166"/>
      <c r="I139" s="680" t="s">
        <v>1422</v>
      </c>
      <c r="J139" s="680"/>
      <c r="K139" s="680"/>
      <c r="L139" s="680"/>
      <c r="M139" s="681"/>
      <c r="N139" s="89"/>
      <c r="P139" s="505"/>
      <c r="Q139" s="505"/>
      <c r="R139" s="505"/>
      <c r="S139" s="505"/>
      <c r="T139" s="505"/>
    </row>
    <row r="140" spans="2:20" ht="26.1" customHeight="1">
      <c r="B140" s="70"/>
      <c r="C140" s="477"/>
      <c r="D140" s="473"/>
      <c r="E140" s="473"/>
      <c r="F140" s="473"/>
      <c r="G140" s="474"/>
      <c r="H140" s="166"/>
      <c r="I140" s="680" t="s">
        <v>1570</v>
      </c>
      <c r="J140" s="680"/>
      <c r="K140" s="680"/>
      <c r="L140" s="680"/>
      <c r="M140" s="681"/>
      <c r="N140" s="89"/>
      <c r="P140" s="505"/>
      <c r="Q140" s="505"/>
      <c r="R140" s="505"/>
      <c r="S140" s="505"/>
      <c r="T140" s="505"/>
    </row>
    <row r="141" spans="2:20" ht="26.1" customHeight="1">
      <c r="B141" s="70"/>
      <c r="C141" s="477"/>
      <c r="D141" s="473"/>
      <c r="E141" s="473"/>
      <c r="F141" s="473"/>
      <c r="G141" s="474"/>
      <c r="H141" s="166"/>
      <c r="I141" s="680" t="s">
        <v>410</v>
      </c>
      <c r="J141" s="680"/>
      <c r="K141" s="680"/>
      <c r="L141" s="680"/>
      <c r="M141" s="681"/>
      <c r="N141" s="89"/>
      <c r="P141" s="505"/>
      <c r="Q141" s="505"/>
      <c r="R141" s="505"/>
      <c r="S141" s="505"/>
      <c r="T141" s="505"/>
    </row>
    <row r="142" spans="2:20" ht="12.95" customHeight="1">
      <c r="B142" s="70"/>
      <c r="C142" s="477"/>
      <c r="D142" s="473"/>
      <c r="E142" s="473"/>
      <c r="F142" s="473"/>
      <c r="G142" s="474"/>
      <c r="H142" s="166"/>
      <c r="I142" s="734" t="s">
        <v>827</v>
      </c>
      <c r="J142" s="734"/>
      <c r="K142" s="734"/>
      <c r="L142" s="734"/>
      <c r="M142" s="735"/>
      <c r="N142" s="89"/>
      <c r="P142" s="505"/>
      <c r="Q142" s="505"/>
      <c r="R142" s="505"/>
      <c r="S142" s="505"/>
      <c r="T142" s="505"/>
    </row>
    <row r="143" spans="2:20" ht="26.1" customHeight="1">
      <c r="B143" s="70"/>
      <c r="C143" s="477"/>
      <c r="D143" s="473"/>
      <c r="E143" s="473"/>
      <c r="F143" s="473"/>
      <c r="G143" s="474"/>
      <c r="H143" s="166"/>
      <c r="I143" s="680" t="s">
        <v>411</v>
      </c>
      <c r="J143" s="680"/>
      <c r="K143" s="680"/>
      <c r="L143" s="680"/>
      <c r="M143" s="681"/>
      <c r="N143" s="89"/>
      <c r="P143" s="505"/>
      <c r="Q143" s="505"/>
      <c r="R143" s="505"/>
      <c r="S143" s="505"/>
      <c r="T143" s="505"/>
    </row>
    <row r="144" spans="2:20" ht="26.1" customHeight="1">
      <c r="B144" s="70"/>
      <c r="C144" s="477"/>
      <c r="D144" s="473"/>
      <c r="E144" s="473"/>
      <c r="F144" s="473"/>
      <c r="G144" s="474"/>
      <c r="H144" s="166"/>
      <c r="I144" s="680" t="s">
        <v>412</v>
      </c>
      <c r="J144" s="680"/>
      <c r="K144" s="680"/>
      <c r="L144" s="680"/>
      <c r="M144" s="681"/>
      <c r="N144" s="89"/>
      <c r="P144" s="505"/>
      <c r="Q144" s="505"/>
      <c r="R144" s="505"/>
      <c r="S144" s="505"/>
      <c r="T144" s="505"/>
    </row>
    <row r="145" spans="2:20" ht="12.95" customHeight="1">
      <c r="B145" s="70"/>
      <c r="C145" s="477"/>
      <c r="D145" s="473"/>
      <c r="E145" s="473"/>
      <c r="F145" s="473"/>
      <c r="G145" s="474"/>
      <c r="H145" s="166"/>
      <c r="I145" s="734" t="s">
        <v>830</v>
      </c>
      <c r="J145" s="734"/>
      <c r="K145" s="734"/>
      <c r="L145" s="734"/>
      <c r="M145" s="735"/>
      <c r="N145" s="89"/>
      <c r="P145" s="505"/>
      <c r="Q145" s="505"/>
      <c r="R145" s="505"/>
      <c r="S145" s="505"/>
      <c r="T145" s="505"/>
    </row>
    <row r="146" spans="2:20" ht="51.95" customHeight="1">
      <c r="B146" s="70"/>
      <c r="C146" s="477"/>
      <c r="D146" s="473"/>
      <c r="E146" s="473"/>
      <c r="F146" s="473"/>
      <c r="G146" s="474"/>
      <c r="H146" s="166"/>
      <c r="I146" s="680" t="s">
        <v>831</v>
      </c>
      <c r="J146" s="680"/>
      <c r="K146" s="680"/>
      <c r="L146" s="680"/>
      <c r="M146" s="681"/>
      <c r="N146" s="89"/>
      <c r="P146" s="505"/>
      <c r="Q146" s="505"/>
      <c r="R146" s="505"/>
      <c r="S146" s="505"/>
      <c r="T146" s="505"/>
    </row>
    <row r="147" spans="2:20" ht="26.1" customHeight="1">
      <c r="B147" s="70"/>
      <c r="C147" s="477"/>
      <c r="D147" s="473"/>
      <c r="E147" s="473"/>
      <c r="F147" s="473"/>
      <c r="G147" s="474"/>
      <c r="H147" s="166"/>
      <c r="I147" s="680" t="s">
        <v>413</v>
      </c>
      <c r="J147" s="680"/>
      <c r="K147" s="680"/>
      <c r="L147" s="680"/>
      <c r="M147" s="681"/>
      <c r="N147" s="89"/>
      <c r="P147" s="505"/>
      <c r="Q147" s="505"/>
      <c r="R147" s="505"/>
      <c r="S147" s="505"/>
      <c r="T147" s="505"/>
    </row>
    <row r="148" spans="2:20" ht="12.95" customHeight="1">
      <c r="B148" s="70"/>
      <c r="C148" s="477"/>
      <c r="D148" s="473"/>
      <c r="E148" s="473"/>
      <c r="F148" s="473"/>
      <c r="G148" s="474"/>
      <c r="H148" s="166"/>
      <c r="I148" s="734" t="s">
        <v>828</v>
      </c>
      <c r="J148" s="734"/>
      <c r="K148" s="734"/>
      <c r="L148" s="734"/>
      <c r="M148" s="735"/>
      <c r="N148" s="89"/>
      <c r="P148" s="505"/>
      <c r="Q148" s="505"/>
      <c r="R148" s="505"/>
      <c r="S148" s="505"/>
      <c r="T148" s="505"/>
    </row>
    <row r="149" spans="2:20" ht="39" customHeight="1">
      <c r="B149" s="70"/>
      <c r="C149" s="477"/>
      <c r="D149" s="473"/>
      <c r="E149" s="473"/>
      <c r="F149" s="473"/>
      <c r="G149" s="474"/>
      <c r="H149" s="166"/>
      <c r="I149" s="680" t="s">
        <v>1423</v>
      </c>
      <c r="J149" s="680"/>
      <c r="K149" s="680"/>
      <c r="L149" s="680"/>
      <c r="M149" s="681"/>
      <c r="N149" s="89"/>
      <c r="P149" s="505"/>
      <c r="Q149" s="505"/>
      <c r="R149" s="505"/>
      <c r="S149" s="505"/>
      <c r="T149" s="505"/>
    </row>
    <row r="150" spans="2:20" ht="51.95" customHeight="1">
      <c r="B150" s="70"/>
      <c r="C150" s="477"/>
      <c r="D150" s="473"/>
      <c r="E150" s="473"/>
      <c r="F150" s="473"/>
      <c r="G150" s="474"/>
      <c r="H150" s="166"/>
      <c r="I150" s="680" t="s">
        <v>832</v>
      </c>
      <c r="J150" s="680"/>
      <c r="K150" s="680"/>
      <c r="L150" s="680"/>
      <c r="M150" s="681"/>
      <c r="N150" s="89"/>
      <c r="P150" s="505"/>
      <c r="Q150" s="505"/>
      <c r="R150" s="505"/>
      <c r="S150" s="505"/>
      <c r="T150" s="505"/>
    </row>
    <row r="151" spans="2:20" ht="26.1" customHeight="1">
      <c r="B151" s="70"/>
      <c r="C151" s="477"/>
      <c r="D151" s="473"/>
      <c r="E151" s="473"/>
      <c r="F151" s="473"/>
      <c r="G151" s="474"/>
      <c r="H151" s="166"/>
      <c r="I151" s="680" t="s">
        <v>1571</v>
      </c>
      <c r="J151" s="680"/>
      <c r="K151" s="680"/>
      <c r="L151" s="680"/>
      <c r="M151" s="681"/>
      <c r="N151" s="89"/>
      <c r="P151" s="505"/>
      <c r="Q151" s="505"/>
      <c r="R151" s="505"/>
      <c r="S151" s="505"/>
      <c r="T151" s="505"/>
    </row>
    <row r="152" spans="2:20" ht="51.95" customHeight="1">
      <c r="B152" s="70"/>
      <c r="C152" s="477"/>
      <c r="D152" s="473"/>
      <c r="E152" s="473"/>
      <c r="F152" s="473"/>
      <c r="G152" s="474"/>
      <c r="H152" s="166"/>
      <c r="I152" s="686" t="s">
        <v>414</v>
      </c>
      <c r="J152" s="686"/>
      <c r="K152" s="686"/>
      <c r="L152" s="686"/>
      <c r="M152" s="687"/>
      <c r="N152" s="89"/>
      <c r="P152" s="505"/>
      <c r="Q152" s="505"/>
      <c r="R152" s="505"/>
      <c r="S152" s="505"/>
      <c r="T152" s="505"/>
    </row>
    <row r="153" spans="2:20" ht="12.95" customHeight="1">
      <c r="B153" s="70"/>
      <c r="C153" s="477"/>
      <c r="D153" s="473"/>
      <c r="E153" s="473"/>
      <c r="F153" s="473"/>
      <c r="G153" s="474"/>
      <c r="H153" s="166"/>
      <c r="I153" s="670" t="s">
        <v>415</v>
      </c>
      <c r="J153" s="670"/>
      <c r="K153" s="670"/>
      <c r="L153" s="670"/>
      <c r="M153" s="671"/>
      <c r="N153" s="89"/>
      <c r="P153" s="505"/>
      <c r="Q153" s="505"/>
      <c r="R153" s="505" t="b">
        <v>1</v>
      </c>
      <c r="S153" s="505"/>
      <c r="T153" s="505"/>
    </row>
    <row r="154" spans="2:20" ht="16.5">
      <c r="B154" s="70"/>
      <c r="C154" s="477"/>
      <c r="D154" s="473"/>
      <c r="E154" s="473"/>
      <c r="F154" s="473"/>
      <c r="G154" s="474"/>
      <c r="H154" s="166"/>
      <c r="I154" s="726"/>
      <c r="J154" s="726"/>
      <c r="K154" s="726"/>
      <c r="L154" s="726"/>
      <c r="M154" s="727"/>
      <c r="N154" s="89"/>
      <c r="P154" s="505"/>
      <c r="Q154" s="505"/>
      <c r="R154" s="505"/>
      <c r="S154" s="505"/>
      <c r="T154" s="505"/>
    </row>
    <row r="155" spans="2:20" ht="16.5" customHeight="1">
      <c r="B155" s="526"/>
      <c r="C155" s="526"/>
      <c r="D155" s="526"/>
      <c r="E155" s="39"/>
      <c r="F155" s="526"/>
      <c r="G155" s="526"/>
      <c r="H155" s="531" t="s">
        <v>416</v>
      </c>
      <c r="I155" s="674" t="s">
        <v>417</v>
      </c>
      <c r="J155" s="674"/>
      <c r="K155" s="674"/>
      <c r="L155" s="674"/>
      <c r="M155" s="675"/>
      <c r="N155" s="89"/>
      <c r="O155" s="505" t="b">
        <v>0</v>
      </c>
      <c r="P155" s="505" t="b">
        <v>0</v>
      </c>
      <c r="Q155" s="505" t="b">
        <v>0</v>
      </c>
      <c r="R155" s="505" t="b">
        <v>1</v>
      </c>
      <c r="S155" s="505" t="b">
        <v>0</v>
      </c>
      <c r="T155" s="505" t="b">
        <v>0</v>
      </c>
    </row>
    <row r="156" spans="2:20" ht="16.5">
      <c r="B156" s="70"/>
      <c r="C156" s="477"/>
      <c r="D156" s="473"/>
      <c r="E156" s="473"/>
      <c r="F156" s="473"/>
      <c r="G156" s="474"/>
      <c r="H156" s="166"/>
      <c r="I156" s="676" t="s">
        <v>1424</v>
      </c>
      <c r="J156" s="676"/>
      <c r="K156" s="676"/>
      <c r="L156" s="676"/>
      <c r="M156" s="677"/>
      <c r="N156" s="89"/>
      <c r="P156" s="505"/>
      <c r="Q156" s="505"/>
      <c r="R156" s="505"/>
      <c r="S156" s="505"/>
      <c r="T156" s="505"/>
    </row>
    <row r="157" spans="2:20" ht="26.1" customHeight="1">
      <c r="B157" s="70"/>
      <c r="C157" s="477"/>
      <c r="D157" s="473"/>
      <c r="E157" s="473"/>
      <c r="F157" s="473"/>
      <c r="G157" s="474"/>
      <c r="H157" s="166"/>
      <c r="I157" s="670" t="s">
        <v>833</v>
      </c>
      <c r="J157" s="670"/>
      <c r="K157" s="670"/>
      <c r="L157" s="670"/>
      <c r="M157" s="671"/>
      <c r="N157" s="89"/>
      <c r="P157" s="505"/>
      <c r="Q157" s="505"/>
      <c r="R157" s="505"/>
      <c r="S157" s="505"/>
      <c r="T157" s="505"/>
    </row>
    <row r="158" spans="2:20" ht="12.95" customHeight="1">
      <c r="B158" s="70"/>
      <c r="C158" s="477"/>
      <c r="D158" s="473"/>
      <c r="E158" s="473"/>
      <c r="F158" s="473"/>
      <c r="G158" s="474"/>
      <c r="H158" s="166"/>
      <c r="I158" s="678" t="s">
        <v>178</v>
      </c>
      <c r="J158" s="678"/>
      <c r="K158" s="678"/>
      <c r="L158" s="678"/>
      <c r="M158" s="679"/>
      <c r="N158" s="89"/>
      <c r="P158" s="505"/>
      <c r="Q158" s="505"/>
      <c r="R158" s="505"/>
      <c r="S158" s="505"/>
      <c r="T158" s="505"/>
    </row>
    <row r="159" spans="2:20" ht="39" customHeight="1">
      <c r="B159" s="70"/>
      <c r="C159" s="477"/>
      <c r="D159" s="473"/>
      <c r="E159" s="473"/>
      <c r="F159" s="473"/>
      <c r="G159" s="474"/>
      <c r="H159" s="166"/>
      <c r="I159" s="670" t="s">
        <v>834</v>
      </c>
      <c r="J159" s="670"/>
      <c r="K159" s="670"/>
      <c r="L159" s="670"/>
      <c r="M159" s="671"/>
      <c r="N159" s="89"/>
      <c r="P159" s="505"/>
      <c r="Q159" s="505"/>
      <c r="R159" s="505"/>
      <c r="S159" s="505"/>
      <c r="T159" s="505"/>
    </row>
    <row r="160" spans="2:20" ht="26.1" customHeight="1">
      <c r="B160" s="70"/>
      <c r="C160" s="477"/>
      <c r="D160" s="473"/>
      <c r="E160" s="473"/>
      <c r="F160" s="473"/>
      <c r="G160" s="474"/>
      <c r="H160" s="166"/>
      <c r="I160" s="678" t="s">
        <v>835</v>
      </c>
      <c r="J160" s="678"/>
      <c r="K160" s="678"/>
      <c r="L160" s="678"/>
      <c r="M160" s="679"/>
      <c r="N160" s="89"/>
      <c r="P160" s="505"/>
      <c r="Q160" s="505"/>
      <c r="R160" s="505"/>
      <c r="S160" s="505"/>
      <c r="T160" s="505"/>
    </row>
    <row r="161" spans="2:20" ht="39" customHeight="1">
      <c r="B161" s="70"/>
      <c r="C161" s="477"/>
      <c r="D161" s="473"/>
      <c r="E161" s="473"/>
      <c r="F161" s="473"/>
      <c r="G161" s="474"/>
      <c r="H161" s="166"/>
      <c r="I161" s="670" t="s">
        <v>1572</v>
      </c>
      <c r="J161" s="670"/>
      <c r="K161" s="670"/>
      <c r="L161" s="670"/>
      <c r="M161" s="671"/>
      <c r="N161" s="89"/>
      <c r="P161" s="505"/>
      <c r="Q161" s="505"/>
      <c r="R161" s="505"/>
      <c r="S161" s="505"/>
      <c r="T161" s="505"/>
    </row>
    <row r="162" spans="2:20" ht="39" customHeight="1">
      <c r="B162" s="70"/>
      <c r="C162" s="477"/>
      <c r="D162" s="473"/>
      <c r="E162" s="473"/>
      <c r="F162" s="473"/>
      <c r="G162" s="474"/>
      <c r="H162" s="166"/>
      <c r="I162" s="670" t="s">
        <v>418</v>
      </c>
      <c r="J162" s="670"/>
      <c r="K162" s="670"/>
      <c r="L162" s="670"/>
      <c r="M162" s="671"/>
      <c r="N162" s="89"/>
      <c r="P162" s="505"/>
      <c r="Q162" s="505"/>
      <c r="R162" s="505"/>
      <c r="S162" s="505"/>
      <c r="T162" s="505"/>
    </row>
    <row r="163" spans="2:20" ht="16.5">
      <c r="B163" s="70"/>
      <c r="C163" s="477"/>
      <c r="D163" s="473"/>
      <c r="E163" s="473"/>
      <c r="F163" s="473"/>
      <c r="G163" s="474"/>
      <c r="H163" s="166"/>
      <c r="I163" s="670" t="s">
        <v>419</v>
      </c>
      <c r="J163" s="670"/>
      <c r="K163" s="670"/>
      <c r="L163" s="670"/>
      <c r="M163" s="671"/>
      <c r="N163" s="89"/>
      <c r="P163" s="505"/>
      <c r="Q163" s="505"/>
      <c r="R163" s="505"/>
      <c r="S163" s="505"/>
      <c r="T163" s="505"/>
    </row>
    <row r="164" spans="2:20" ht="39" customHeight="1">
      <c r="B164" s="70"/>
      <c r="C164" s="477"/>
      <c r="D164" s="473"/>
      <c r="E164" s="473"/>
      <c r="F164" s="473"/>
      <c r="G164" s="474"/>
      <c r="H164" s="166"/>
      <c r="I164" s="678" t="s">
        <v>836</v>
      </c>
      <c r="J164" s="678"/>
      <c r="K164" s="678"/>
      <c r="L164" s="678"/>
      <c r="M164" s="679"/>
      <c r="N164" s="89"/>
      <c r="P164" s="505"/>
      <c r="Q164" s="505"/>
      <c r="R164" s="505"/>
      <c r="S164" s="505"/>
      <c r="T164" s="505"/>
    </row>
    <row r="165" spans="2:20" ht="12.95" customHeight="1">
      <c r="B165" s="70"/>
      <c r="C165" s="477"/>
      <c r="D165" s="473"/>
      <c r="E165" s="473"/>
      <c r="F165" s="473"/>
      <c r="G165" s="474"/>
      <c r="H165" s="166"/>
      <c r="I165" s="678" t="s">
        <v>179</v>
      </c>
      <c r="J165" s="678"/>
      <c r="K165" s="678"/>
      <c r="L165" s="678"/>
      <c r="M165" s="679"/>
      <c r="N165" s="89"/>
      <c r="P165" s="505"/>
      <c r="Q165" s="505"/>
      <c r="R165" s="505"/>
      <c r="S165" s="505"/>
      <c r="T165" s="505"/>
    </row>
    <row r="166" spans="2:20" ht="26.1" customHeight="1">
      <c r="B166" s="70"/>
      <c r="C166" s="477"/>
      <c r="D166" s="473"/>
      <c r="E166" s="473"/>
      <c r="F166" s="473"/>
      <c r="G166" s="474"/>
      <c r="H166" s="166"/>
      <c r="I166" s="670" t="s">
        <v>837</v>
      </c>
      <c r="J166" s="670"/>
      <c r="K166" s="670"/>
      <c r="L166" s="670"/>
      <c r="M166" s="671"/>
      <c r="N166" s="89"/>
      <c r="P166" s="505"/>
      <c r="Q166" s="505"/>
      <c r="R166" s="505"/>
      <c r="S166" s="505"/>
      <c r="T166" s="505"/>
    </row>
    <row r="167" spans="2:20" ht="54.95" customHeight="1">
      <c r="B167" s="70"/>
      <c r="C167" s="477"/>
      <c r="D167" s="473"/>
      <c r="E167" s="473"/>
      <c r="F167" s="473"/>
      <c r="G167" s="474"/>
      <c r="H167" s="166"/>
      <c r="I167" s="670" t="s">
        <v>420</v>
      </c>
      <c r="J167" s="670"/>
      <c r="K167" s="670"/>
      <c r="L167" s="670"/>
      <c r="M167" s="671"/>
      <c r="N167" s="89"/>
      <c r="P167" s="505"/>
      <c r="Q167" s="505"/>
      <c r="R167" s="505"/>
      <c r="S167" s="505"/>
      <c r="T167" s="505"/>
    </row>
    <row r="168" spans="2:20" ht="12.95" customHeight="1">
      <c r="B168" s="70"/>
      <c r="C168" s="477"/>
      <c r="D168" s="473"/>
      <c r="E168" s="473"/>
      <c r="F168" s="473"/>
      <c r="G168" s="474"/>
      <c r="H168" s="166"/>
      <c r="I168" s="678" t="s">
        <v>180</v>
      </c>
      <c r="J168" s="678"/>
      <c r="K168" s="678"/>
      <c r="L168" s="678"/>
      <c r="M168" s="679"/>
      <c r="N168" s="89"/>
      <c r="P168" s="505"/>
      <c r="Q168" s="505"/>
      <c r="R168" s="505"/>
      <c r="S168" s="505"/>
      <c r="T168" s="505"/>
    </row>
    <row r="169" spans="2:20" ht="39" customHeight="1">
      <c r="B169" s="70"/>
      <c r="C169" s="477"/>
      <c r="D169" s="473"/>
      <c r="E169" s="473"/>
      <c r="F169" s="473"/>
      <c r="G169" s="474"/>
      <c r="H169" s="166"/>
      <c r="I169" s="670" t="s">
        <v>1425</v>
      </c>
      <c r="J169" s="670"/>
      <c r="K169" s="670"/>
      <c r="L169" s="670"/>
      <c r="M169" s="671"/>
      <c r="N169" s="89"/>
      <c r="P169" s="505"/>
      <c r="Q169" s="505"/>
      <c r="R169" s="505"/>
      <c r="S169" s="505"/>
      <c r="T169" s="505"/>
    </row>
    <row r="170" spans="2:20" ht="12.95" customHeight="1">
      <c r="B170" s="70"/>
      <c r="C170" s="477"/>
      <c r="D170" s="473"/>
      <c r="E170" s="473"/>
      <c r="F170" s="473"/>
      <c r="G170" s="474"/>
      <c r="H170" s="166"/>
      <c r="I170" s="678" t="s">
        <v>181</v>
      </c>
      <c r="J170" s="678"/>
      <c r="K170" s="678"/>
      <c r="L170" s="678"/>
      <c r="M170" s="679"/>
      <c r="N170" s="89"/>
      <c r="P170" s="505"/>
      <c r="Q170" s="505"/>
      <c r="R170" s="505"/>
      <c r="S170" s="505"/>
      <c r="T170" s="505"/>
    </row>
    <row r="171" spans="2:20" ht="12.95" customHeight="1">
      <c r="B171" s="70"/>
      <c r="C171" s="477"/>
      <c r="D171" s="473"/>
      <c r="E171" s="473"/>
      <c r="F171" s="473"/>
      <c r="G171" s="474"/>
      <c r="H171" s="166"/>
      <c r="I171" s="734" t="s">
        <v>421</v>
      </c>
      <c r="J171" s="734"/>
      <c r="K171" s="734"/>
      <c r="L171" s="734"/>
      <c r="M171" s="735"/>
      <c r="N171" s="89"/>
      <c r="P171" s="505"/>
      <c r="Q171" s="505"/>
      <c r="R171" s="505"/>
      <c r="S171" s="505"/>
      <c r="T171" s="505"/>
    </row>
    <row r="172" spans="2:20" ht="26.1" customHeight="1">
      <c r="B172" s="70"/>
      <c r="C172" s="477"/>
      <c r="D172" s="473"/>
      <c r="E172" s="473"/>
      <c r="F172" s="473"/>
      <c r="G172" s="474"/>
      <c r="H172" s="166"/>
      <c r="I172" s="680" t="s">
        <v>422</v>
      </c>
      <c r="J172" s="680"/>
      <c r="K172" s="680"/>
      <c r="L172" s="680"/>
      <c r="M172" s="681"/>
      <c r="N172" s="89"/>
      <c r="P172" s="505"/>
      <c r="Q172" s="505"/>
      <c r="R172" s="505"/>
      <c r="S172" s="505"/>
      <c r="T172" s="505"/>
    </row>
    <row r="173" spans="2:20" ht="26.1" customHeight="1">
      <c r="B173" s="70"/>
      <c r="C173" s="477"/>
      <c r="D173" s="473"/>
      <c r="E173" s="473"/>
      <c r="F173" s="473"/>
      <c r="G173" s="474"/>
      <c r="H173" s="166"/>
      <c r="I173" s="686" t="s">
        <v>838</v>
      </c>
      <c r="J173" s="686"/>
      <c r="K173" s="686"/>
      <c r="L173" s="686"/>
      <c r="M173" s="687"/>
      <c r="N173" s="89"/>
      <c r="P173" s="505"/>
      <c r="Q173" s="505"/>
      <c r="R173" s="505"/>
      <c r="S173" s="505"/>
      <c r="T173" s="505"/>
    </row>
    <row r="174" spans="2:20" ht="39" customHeight="1">
      <c r="B174" s="70"/>
      <c r="C174" s="477"/>
      <c r="D174" s="473"/>
      <c r="E174" s="473"/>
      <c r="F174" s="473"/>
      <c r="G174" s="474"/>
      <c r="H174" s="166"/>
      <c r="I174" s="686" t="s">
        <v>839</v>
      </c>
      <c r="J174" s="686"/>
      <c r="K174" s="686"/>
      <c r="L174" s="686"/>
      <c r="M174" s="687"/>
      <c r="N174" s="89"/>
      <c r="P174" s="505"/>
      <c r="Q174" s="505"/>
      <c r="R174" s="505"/>
      <c r="S174" s="505"/>
      <c r="T174" s="505"/>
    </row>
    <row r="175" spans="2:20" ht="53.1" customHeight="1">
      <c r="B175" s="70"/>
      <c r="C175" s="477"/>
      <c r="D175" s="473"/>
      <c r="E175" s="473"/>
      <c r="F175" s="473"/>
      <c r="G175" s="474"/>
      <c r="H175" s="166"/>
      <c r="I175" s="680" t="s">
        <v>840</v>
      </c>
      <c r="J175" s="680"/>
      <c r="K175" s="680"/>
      <c r="L175" s="680"/>
      <c r="M175" s="681"/>
      <c r="N175" s="89"/>
      <c r="P175" s="505"/>
      <c r="Q175" s="505"/>
      <c r="R175" s="505"/>
      <c r="S175" s="505"/>
      <c r="T175" s="505"/>
    </row>
    <row r="176" spans="2:20" ht="26.1" customHeight="1">
      <c r="B176" s="70"/>
      <c r="C176" s="477"/>
      <c r="D176" s="473"/>
      <c r="E176" s="473"/>
      <c r="F176" s="473"/>
      <c r="G176" s="474"/>
      <c r="H176" s="166"/>
      <c r="I176" s="680" t="s">
        <v>1573</v>
      </c>
      <c r="J176" s="680"/>
      <c r="K176" s="680"/>
      <c r="L176" s="680"/>
      <c r="M176" s="681"/>
      <c r="N176" s="89"/>
      <c r="P176" s="505"/>
      <c r="Q176" s="505"/>
      <c r="R176" s="505"/>
      <c r="S176" s="505"/>
      <c r="T176" s="505"/>
    </row>
    <row r="177" spans="2:20" ht="51.95" customHeight="1">
      <c r="B177" s="70"/>
      <c r="C177" s="477"/>
      <c r="D177" s="473"/>
      <c r="E177" s="473"/>
      <c r="F177" s="473"/>
      <c r="G177" s="474"/>
      <c r="H177" s="166"/>
      <c r="I177" s="680" t="s">
        <v>1574</v>
      </c>
      <c r="J177" s="680"/>
      <c r="K177" s="680"/>
      <c r="L177" s="680"/>
      <c r="M177" s="681"/>
      <c r="N177" s="89"/>
      <c r="P177" s="505"/>
      <c r="Q177" s="505"/>
      <c r="R177" s="505"/>
      <c r="S177" s="505"/>
      <c r="T177" s="505"/>
    </row>
    <row r="178" spans="2:20" ht="39" customHeight="1">
      <c r="B178" s="70"/>
      <c r="C178" s="477"/>
      <c r="D178" s="473"/>
      <c r="E178" s="473"/>
      <c r="F178" s="473"/>
      <c r="G178" s="474"/>
      <c r="H178" s="166"/>
      <c r="I178" s="680" t="s">
        <v>1575</v>
      </c>
      <c r="J178" s="680"/>
      <c r="K178" s="680"/>
      <c r="L178" s="680"/>
      <c r="M178" s="681"/>
      <c r="N178" s="89"/>
      <c r="P178" s="505"/>
      <c r="Q178" s="505"/>
      <c r="R178" s="505"/>
      <c r="S178" s="505"/>
      <c r="T178" s="505"/>
    </row>
    <row r="179" spans="2:20" ht="39" customHeight="1">
      <c r="B179" s="70"/>
      <c r="C179" s="477"/>
      <c r="D179" s="473"/>
      <c r="E179" s="473"/>
      <c r="F179" s="473"/>
      <c r="G179" s="474"/>
      <c r="H179" s="166"/>
      <c r="I179" s="686" t="s">
        <v>1576</v>
      </c>
      <c r="J179" s="686"/>
      <c r="K179" s="686"/>
      <c r="L179" s="686"/>
      <c r="M179" s="687"/>
      <c r="N179" s="89"/>
      <c r="P179" s="505"/>
      <c r="Q179" s="505"/>
      <c r="R179" s="505"/>
      <c r="S179" s="505"/>
      <c r="T179" s="505"/>
    </row>
    <row r="180" spans="2:20" ht="26.1" customHeight="1">
      <c r="B180" s="70"/>
      <c r="C180" s="477"/>
      <c r="D180" s="473"/>
      <c r="E180" s="473"/>
      <c r="F180" s="473"/>
      <c r="G180" s="474"/>
      <c r="H180" s="166"/>
      <c r="I180" s="686" t="s">
        <v>728</v>
      </c>
      <c r="J180" s="686"/>
      <c r="K180" s="686"/>
      <c r="L180" s="686"/>
      <c r="M180" s="687"/>
      <c r="N180" s="89"/>
      <c r="P180" s="505"/>
      <c r="Q180" s="505"/>
      <c r="R180" s="505"/>
      <c r="S180" s="505"/>
      <c r="T180" s="505"/>
    </row>
    <row r="181" spans="2:20" ht="26.1" customHeight="1">
      <c r="B181" s="70"/>
      <c r="C181" s="477"/>
      <c r="D181" s="473"/>
      <c r="E181" s="473"/>
      <c r="F181" s="473"/>
      <c r="G181" s="474"/>
      <c r="H181" s="166"/>
      <c r="I181" s="686" t="s">
        <v>729</v>
      </c>
      <c r="J181" s="686"/>
      <c r="K181" s="686"/>
      <c r="L181" s="686"/>
      <c r="M181" s="687"/>
      <c r="N181" s="89"/>
      <c r="P181" s="505"/>
      <c r="Q181" s="505"/>
      <c r="R181" s="505"/>
      <c r="S181" s="505"/>
      <c r="T181" s="505"/>
    </row>
    <row r="182" spans="2:20" ht="12.95" customHeight="1">
      <c r="B182" s="70"/>
      <c r="C182" s="477"/>
      <c r="D182" s="473"/>
      <c r="E182" s="473"/>
      <c r="F182" s="473"/>
      <c r="G182" s="474"/>
      <c r="H182" s="166"/>
      <c r="I182" s="670"/>
      <c r="J182" s="670"/>
      <c r="K182" s="670"/>
      <c r="L182" s="670"/>
      <c r="M182" s="671"/>
      <c r="N182" s="89"/>
      <c r="P182" s="505"/>
      <c r="Q182" s="505"/>
      <c r="R182" s="505"/>
      <c r="S182" s="505"/>
      <c r="T182" s="505"/>
    </row>
    <row r="183" spans="2:20" ht="53.1" customHeight="1">
      <c r="B183" s="70"/>
      <c r="C183" s="477"/>
      <c r="D183" s="473"/>
      <c r="E183" s="473"/>
      <c r="F183" s="473"/>
      <c r="G183" s="474"/>
      <c r="H183" s="166"/>
      <c r="I183" s="670" t="s">
        <v>841</v>
      </c>
      <c r="J183" s="670"/>
      <c r="K183" s="670"/>
      <c r="L183" s="670"/>
      <c r="M183" s="671"/>
      <c r="N183" s="89"/>
      <c r="P183" s="505"/>
      <c r="Q183" s="505"/>
      <c r="R183" s="505"/>
      <c r="S183" s="505"/>
      <c r="T183" s="505"/>
    </row>
    <row r="184" spans="2:20" ht="65.099999999999994" customHeight="1">
      <c r="B184" s="70"/>
      <c r="C184" s="477"/>
      <c r="D184" s="473"/>
      <c r="E184" s="473"/>
      <c r="F184" s="473"/>
      <c r="G184" s="474"/>
      <c r="H184" s="166"/>
      <c r="I184" s="670" t="s">
        <v>842</v>
      </c>
      <c r="J184" s="670"/>
      <c r="K184" s="670"/>
      <c r="L184" s="670"/>
      <c r="M184" s="671"/>
      <c r="N184" s="89"/>
      <c r="P184" s="505"/>
      <c r="Q184" s="505"/>
      <c r="R184" s="505"/>
      <c r="S184" s="505"/>
      <c r="T184" s="505"/>
    </row>
    <row r="185" spans="2:20" ht="65.099999999999994" customHeight="1">
      <c r="B185" s="70"/>
      <c r="C185" s="477"/>
      <c r="D185" s="473"/>
      <c r="E185" s="473"/>
      <c r="F185" s="473"/>
      <c r="G185" s="474"/>
      <c r="H185" s="166"/>
      <c r="I185" s="670" t="s">
        <v>1577</v>
      </c>
      <c r="J185" s="670"/>
      <c r="K185" s="670"/>
      <c r="L185" s="670"/>
      <c r="M185" s="671"/>
      <c r="N185" s="89"/>
      <c r="P185" s="505"/>
      <c r="Q185" s="505"/>
      <c r="R185" s="505"/>
      <c r="S185" s="505"/>
      <c r="T185" s="505"/>
    </row>
    <row r="186" spans="2:20" ht="39" customHeight="1">
      <c r="B186" s="70"/>
      <c r="C186" s="477"/>
      <c r="D186" s="473"/>
      <c r="E186" s="473"/>
      <c r="F186" s="473"/>
      <c r="G186" s="474"/>
      <c r="H186" s="166"/>
      <c r="I186" s="680" t="s">
        <v>1578</v>
      </c>
      <c r="J186" s="680"/>
      <c r="K186" s="680"/>
      <c r="L186" s="680"/>
      <c r="M186" s="681"/>
      <c r="N186" s="89"/>
      <c r="P186" s="505"/>
      <c r="Q186" s="505"/>
      <c r="R186" s="505"/>
      <c r="S186" s="505"/>
      <c r="T186" s="505"/>
    </row>
    <row r="187" spans="2:20" ht="26.1" customHeight="1">
      <c r="B187" s="70"/>
      <c r="C187" s="477"/>
      <c r="D187" s="473"/>
      <c r="E187" s="473"/>
      <c r="F187" s="473"/>
      <c r="G187" s="474"/>
      <c r="H187" s="166"/>
      <c r="I187" s="680" t="s">
        <v>843</v>
      </c>
      <c r="J187" s="680"/>
      <c r="K187" s="680"/>
      <c r="L187" s="680"/>
      <c r="M187" s="681"/>
      <c r="N187" s="89"/>
      <c r="P187" s="505"/>
      <c r="Q187" s="505"/>
      <c r="R187" s="505"/>
      <c r="S187" s="505"/>
      <c r="T187" s="505"/>
    </row>
    <row r="188" spans="2:20" ht="16.5">
      <c r="B188" s="70"/>
      <c r="C188" s="477"/>
      <c r="D188" s="473"/>
      <c r="E188" s="473"/>
      <c r="F188" s="473"/>
      <c r="G188" s="474"/>
      <c r="H188" s="166"/>
      <c r="I188" s="680" t="s">
        <v>423</v>
      </c>
      <c r="J188" s="680"/>
      <c r="K188" s="680"/>
      <c r="L188" s="680"/>
      <c r="M188" s="681"/>
      <c r="N188" s="89"/>
      <c r="P188" s="505"/>
      <c r="Q188" s="505"/>
      <c r="R188" s="505"/>
      <c r="S188" s="505"/>
      <c r="T188" s="505"/>
    </row>
    <row r="189" spans="2:20" ht="26.1" customHeight="1">
      <c r="B189" s="70"/>
      <c r="C189" s="477"/>
      <c r="D189" s="473"/>
      <c r="E189" s="473"/>
      <c r="F189" s="473"/>
      <c r="G189" s="474"/>
      <c r="H189" s="166"/>
      <c r="I189" s="680" t="s">
        <v>424</v>
      </c>
      <c r="J189" s="680"/>
      <c r="K189" s="680"/>
      <c r="L189" s="680"/>
      <c r="M189" s="681"/>
      <c r="N189" s="89"/>
      <c r="P189" s="505"/>
      <c r="Q189" s="505"/>
      <c r="R189" s="505"/>
      <c r="S189" s="505"/>
      <c r="T189" s="505"/>
    </row>
    <row r="190" spans="2:20" ht="26.1" customHeight="1">
      <c r="B190" s="70"/>
      <c r="C190" s="477"/>
      <c r="D190" s="473"/>
      <c r="E190" s="473"/>
      <c r="F190" s="473"/>
      <c r="G190" s="474"/>
      <c r="H190" s="166"/>
      <c r="I190" s="680" t="s">
        <v>425</v>
      </c>
      <c r="J190" s="680"/>
      <c r="K190" s="680"/>
      <c r="L190" s="680"/>
      <c r="M190" s="681"/>
      <c r="N190" s="89"/>
      <c r="P190" s="505"/>
      <c r="Q190" s="505"/>
      <c r="R190" s="505"/>
      <c r="S190" s="505"/>
      <c r="T190" s="505"/>
    </row>
    <row r="191" spans="2:20" ht="26.1" customHeight="1">
      <c r="B191" s="70"/>
      <c r="C191" s="477"/>
      <c r="D191" s="473"/>
      <c r="E191" s="473"/>
      <c r="F191" s="473"/>
      <c r="G191" s="474"/>
      <c r="H191" s="166"/>
      <c r="I191" s="680" t="s">
        <v>844</v>
      </c>
      <c r="J191" s="680"/>
      <c r="K191" s="680"/>
      <c r="L191" s="680"/>
      <c r="M191" s="681"/>
      <c r="N191" s="89"/>
      <c r="P191" s="505"/>
      <c r="Q191" s="505"/>
      <c r="R191" s="505"/>
      <c r="S191" s="505"/>
      <c r="T191" s="505"/>
    </row>
    <row r="192" spans="2:20" ht="26.1" customHeight="1">
      <c r="B192" s="70"/>
      <c r="C192" s="477"/>
      <c r="D192" s="473"/>
      <c r="E192" s="473"/>
      <c r="F192" s="473"/>
      <c r="G192" s="474"/>
      <c r="H192" s="166"/>
      <c r="I192" s="680" t="s">
        <v>426</v>
      </c>
      <c r="J192" s="680"/>
      <c r="K192" s="680"/>
      <c r="L192" s="680"/>
      <c r="M192" s="681"/>
      <c r="N192" s="89"/>
      <c r="P192" s="505"/>
      <c r="Q192" s="505"/>
      <c r="R192" s="505"/>
      <c r="S192" s="505"/>
      <c r="T192" s="505"/>
    </row>
    <row r="193" spans="1:20" ht="39" customHeight="1">
      <c r="B193" s="70"/>
      <c r="C193" s="477"/>
      <c r="D193" s="473"/>
      <c r="E193" s="473"/>
      <c r="F193" s="473"/>
      <c r="G193" s="474"/>
      <c r="H193" s="166"/>
      <c r="I193" s="680" t="s">
        <v>427</v>
      </c>
      <c r="J193" s="680"/>
      <c r="K193" s="680"/>
      <c r="L193" s="680"/>
      <c r="M193" s="681"/>
      <c r="N193" s="89"/>
      <c r="P193" s="505"/>
      <c r="Q193" s="505"/>
      <c r="R193" s="505"/>
      <c r="S193" s="505"/>
      <c r="T193" s="505"/>
    </row>
    <row r="194" spans="1:20" ht="16.5">
      <c r="B194" s="70"/>
      <c r="C194" s="477"/>
      <c r="D194" s="473"/>
      <c r="E194" s="473"/>
      <c r="F194" s="473"/>
      <c r="G194" s="474"/>
      <c r="H194" s="166"/>
      <c r="I194" s="678" t="s">
        <v>859</v>
      </c>
      <c r="J194" s="678"/>
      <c r="K194" s="678"/>
      <c r="L194" s="678"/>
      <c r="M194" s="679"/>
      <c r="N194" s="89"/>
      <c r="P194" s="505"/>
      <c r="Q194" s="505"/>
      <c r="R194" s="505"/>
      <c r="S194" s="505"/>
      <c r="T194" s="505"/>
    </row>
    <row r="195" spans="1:20" ht="16.5">
      <c r="B195" s="70"/>
      <c r="C195" s="477"/>
      <c r="D195" s="473"/>
      <c r="E195" s="473"/>
      <c r="F195" s="473"/>
      <c r="G195" s="474"/>
      <c r="H195" s="166"/>
      <c r="I195" s="680" t="s">
        <v>1427</v>
      </c>
      <c r="J195" s="732"/>
      <c r="K195" s="732"/>
      <c r="L195" s="732"/>
      <c r="M195" s="733"/>
      <c r="N195" s="89"/>
      <c r="P195" s="505"/>
      <c r="Q195" s="505"/>
      <c r="R195" s="505"/>
      <c r="S195" s="505"/>
      <c r="T195" s="505"/>
    </row>
    <row r="196" spans="1:20" ht="39" customHeight="1">
      <c r="B196" s="70"/>
      <c r="C196" s="477"/>
      <c r="D196" s="473"/>
      <c r="E196" s="473"/>
      <c r="F196" s="473"/>
      <c r="G196" s="474"/>
      <c r="H196" s="166"/>
      <c r="I196" s="680" t="s">
        <v>845</v>
      </c>
      <c r="J196" s="680"/>
      <c r="K196" s="680"/>
      <c r="L196" s="680"/>
      <c r="M196" s="681"/>
      <c r="N196" s="89"/>
      <c r="P196" s="505"/>
      <c r="Q196" s="505"/>
      <c r="R196" s="505"/>
      <c r="S196" s="505"/>
      <c r="T196" s="505"/>
    </row>
    <row r="197" spans="1:20" ht="26.1" customHeight="1">
      <c r="B197" s="70"/>
      <c r="C197" s="477"/>
      <c r="D197" s="473"/>
      <c r="E197" s="473"/>
      <c r="F197" s="473"/>
      <c r="G197" s="474"/>
      <c r="H197" s="166"/>
      <c r="I197" s="680" t="s">
        <v>428</v>
      </c>
      <c r="J197" s="680"/>
      <c r="K197" s="680"/>
      <c r="L197" s="680"/>
      <c r="M197" s="681"/>
      <c r="N197" s="89"/>
      <c r="P197" s="505"/>
      <c r="Q197" s="505"/>
      <c r="R197" s="505"/>
      <c r="S197" s="505"/>
      <c r="T197" s="505"/>
    </row>
    <row r="198" spans="1:20" ht="65.099999999999994" customHeight="1">
      <c r="B198" s="70"/>
      <c r="C198" s="477"/>
      <c r="D198" s="473"/>
      <c r="E198" s="473"/>
      <c r="F198" s="473"/>
      <c r="G198" s="474"/>
      <c r="H198" s="166"/>
      <c r="I198" s="680" t="s">
        <v>1426</v>
      </c>
      <c r="J198" s="680"/>
      <c r="K198" s="680"/>
      <c r="L198" s="680"/>
      <c r="M198" s="681"/>
      <c r="N198" s="89"/>
      <c r="P198" s="505"/>
      <c r="Q198" s="505"/>
      <c r="R198" s="505"/>
      <c r="S198" s="505"/>
      <c r="T198" s="505"/>
    </row>
    <row r="199" spans="1:20" ht="39" customHeight="1">
      <c r="A199" s="83"/>
      <c r="B199" s="70"/>
      <c r="C199" s="477"/>
      <c r="D199" s="473"/>
      <c r="E199" s="473"/>
      <c r="F199" s="473"/>
      <c r="G199" s="474"/>
      <c r="H199" s="166"/>
      <c r="I199" s="680" t="s">
        <v>429</v>
      </c>
      <c r="J199" s="680"/>
      <c r="K199" s="680"/>
      <c r="L199" s="680"/>
      <c r="M199" s="681"/>
      <c r="N199" s="89"/>
      <c r="P199" s="505"/>
      <c r="Q199" s="505"/>
      <c r="R199" s="505"/>
      <c r="S199" s="505"/>
      <c r="T199" s="505"/>
    </row>
    <row r="200" spans="1:20" ht="26.1" customHeight="1">
      <c r="A200" s="83"/>
      <c r="B200" s="70"/>
      <c r="C200" s="477"/>
      <c r="D200" s="473"/>
      <c r="E200" s="473"/>
      <c r="F200" s="473"/>
      <c r="G200" s="474"/>
      <c r="H200" s="166"/>
      <c r="I200" s="678" t="s">
        <v>846</v>
      </c>
      <c r="J200" s="678"/>
      <c r="K200" s="678"/>
      <c r="L200" s="678"/>
      <c r="M200" s="679"/>
      <c r="N200" s="89"/>
      <c r="P200" s="505"/>
      <c r="Q200" s="505"/>
      <c r="R200" s="505"/>
      <c r="S200" s="505"/>
      <c r="T200" s="505"/>
    </row>
    <row r="201" spans="1:20" ht="26.1" customHeight="1">
      <c r="A201" s="83"/>
      <c r="B201" s="70"/>
      <c r="C201" s="477"/>
      <c r="D201" s="473"/>
      <c r="E201" s="473"/>
      <c r="F201" s="473"/>
      <c r="G201" s="474"/>
      <c r="H201" s="166"/>
      <c r="I201" s="680" t="s">
        <v>847</v>
      </c>
      <c r="J201" s="680"/>
      <c r="K201" s="680"/>
      <c r="L201" s="680"/>
      <c r="M201" s="681"/>
      <c r="N201" s="89"/>
      <c r="P201" s="505"/>
      <c r="Q201" s="505"/>
      <c r="R201" s="505"/>
      <c r="S201" s="505"/>
      <c r="T201" s="505"/>
    </row>
    <row r="202" spans="1:20" ht="26.1" customHeight="1">
      <c r="A202" s="83"/>
      <c r="B202" s="70"/>
      <c r="C202" s="477"/>
      <c r="D202" s="473"/>
      <c r="E202" s="473"/>
      <c r="F202" s="473"/>
      <c r="G202" s="474"/>
      <c r="H202" s="166"/>
      <c r="I202" s="680" t="s">
        <v>848</v>
      </c>
      <c r="J202" s="680"/>
      <c r="K202" s="680"/>
      <c r="L202" s="680"/>
      <c r="M202" s="681"/>
      <c r="N202" s="89"/>
      <c r="P202" s="613"/>
      <c r="Q202" s="505"/>
      <c r="R202" s="505"/>
      <c r="S202" s="505"/>
      <c r="T202" s="505"/>
    </row>
    <row r="203" spans="1:20" ht="26.1" customHeight="1">
      <c r="A203" s="83"/>
      <c r="B203" s="70"/>
      <c r="C203" s="477"/>
      <c r="D203" s="473"/>
      <c r="E203" s="473"/>
      <c r="F203" s="473"/>
      <c r="G203" s="474"/>
      <c r="H203" s="166"/>
      <c r="I203" s="680" t="s">
        <v>849</v>
      </c>
      <c r="J203" s="680"/>
      <c r="K203" s="680"/>
      <c r="L203" s="680"/>
      <c r="M203" s="681"/>
      <c r="N203" s="89"/>
      <c r="P203" s="505"/>
      <c r="Q203" s="505"/>
      <c r="R203" s="505"/>
      <c r="S203" s="505"/>
      <c r="T203" s="505"/>
    </row>
    <row r="204" spans="1:20" ht="12.95" customHeight="1">
      <c r="A204" s="83"/>
      <c r="B204" s="70"/>
      <c r="C204" s="477"/>
      <c r="D204" s="473"/>
      <c r="E204" s="473"/>
      <c r="F204" s="473"/>
      <c r="G204" s="474"/>
      <c r="H204" s="166"/>
      <c r="I204" s="670" t="s">
        <v>850</v>
      </c>
      <c r="J204" s="670"/>
      <c r="K204" s="670"/>
      <c r="L204" s="670"/>
      <c r="M204" s="671"/>
      <c r="N204" s="89"/>
      <c r="P204" s="505"/>
      <c r="Q204" s="505"/>
      <c r="R204" s="505"/>
      <c r="S204" s="505"/>
      <c r="T204" s="505"/>
    </row>
    <row r="205" spans="1:20" ht="26.1" customHeight="1">
      <c r="A205" s="83"/>
      <c r="B205" s="70"/>
      <c r="C205" s="477"/>
      <c r="D205" s="473"/>
      <c r="E205" s="473"/>
      <c r="F205" s="473"/>
      <c r="G205" s="474"/>
      <c r="H205" s="166"/>
      <c r="I205" s="680" t="s">
        <v>430</v>
      </c>
      <c r="J205" s="680"/>
      <c r="K205" s="680"/>
      <c r="L205" s="680"/>
      <c r="M205" s="681"/>
      <c r="N205" s="89"/>
      <c r="P205" s="505"/>
      <c r="Q205" s="505"/>
      <c r="R205" s="505"/>
      <c r="S205" s="505"/>
      <c r="T205" s="505"/>
    </row>
    <row r="206" spans="1:20" ht="26.1" customHeight="1">
      <c r="A206" s="83"/>
      <c r="B206" s="70"/>
      <c r="C206" s="477"/>
      <c r="D206" s="473"/>
      <c r="E206" s="473"/>
      <c r="F206" s="473"/>
      <c r="G206" s="474"/>
      <c r="H206" s="166"/>
      <c r="I206" s="686" t="s">
        <v>730</v>
      </c>
      <c r="J206" s="686"/>
      <c r="K206" s="686"/>
      <c r="L206" s="686"/>
      <c r="M206" s="687"/>
      <c r="N206" s="89"/>
      <c r="P206" s="505"/>
      <c r="Q206" s="505"/>
      <c r="R206" s="505"/>
      <c r="S206" s="505"/>
      <c r="T206" s="505"/>
    </row>
    <row r="207" spans="1:20" ht="26.1" customHeight="1">
      <c r="A207" s="83"/>
      <c r="B207" s="70"/>
      <c r="C207" s="477"/>
      <c r="D207" s="473"/>
      <c r="E207" s="473"/>
      <c r="F207" s="473"/>
      <c r="G207" s="474"/>
      <c r="H207" s="166"/>
      <c r="I207" s="686" t="s">
        <v>731</v>
      </c>
      <c r="J207" s="686"/>
      <c r="K207" s="686"/>
      <c r="L207" s="686"/>
      <c r="M207" s="687"/>
      <c r="N207" s="89"/>
      <c r="P207" s="505"/>
      <c r="Q207" s="505"/>
      <c r="R207" s="505"/>
      <c r="S207" s="505"/>
      <c r="T207" s="505"/>
    </row>
    <row r="208" spans="1:20" ht="26.1" customHeight="1">
      <c r="A208" s="83"/>
      <c r="B208" s="70"/>
      <c r="C208" s="477"/>
      <c r="D208" s="473"/>
      <c r="E208" s="473"/>
      <c r="F208" s="473"/>
      <c r="G208" s="474"/>
      <c r="H208" s="166"/>
      <c r="I208" s="678" t="s">
        <v>860</v>
      </c>
      <c r="J208" s="678"/>
      <c r="K208" s="678"/>
      <c r="L208" s="678"/>
      <c r="M208" s="679"/>
      <c r="N208" s="89"/>
      <c r="P208" s="505"/>
      <c r="Q208" s="505"/>
      <c r="R208" s="505"/>
      <c r="S208" s="505"/>
      <c r="T208" s="505"/>
    </row>
    <row r="209" spans="1:20" ht="39" customHeight="1">
      <c r="A209" s="83"/>
      <c r="B209" s="70"/>
      <c r="C209" s="477"/>
      <c r="D209" s="473"/>
      <c r="E209" s="473"/>
      <c r="F209" s="473"/>
      <c r="G209" s="474"/>
      <c r="H209" s="166"/>
      <c r="I209" s="680" t="s">
        <v>1428</v>
      </c>
      <c r="J209" s="680"/>
      <c r="K209" s="680"/>
      <c r="L209" s="680"/>
      <c r="M209" s="681"/>
      <c r="N209" s="89"/>
      <c r="P209" s="505"/>
      <c r="Q209" s="505"/>
      <c r="R209" s="505"/>
      <c r="S209" s="505"/>
      <c r="T209" s="505"/>
    </row>
    <row r="210" spans="1:20" ht="15">
      <c r="A210" s="83"/>
      <c r="B210" s="70"/>
      <c r="C210" s="477"/>
      <c r="D210" s="473"/>
      <c r="E210" s="473"/>
      <c r="F210" s="473"/>
      <c r="G210" s="474"/>
      <c r="H210" s="166"/>
      <c r="I210" s="726"/>
      <c r="J210" s="726"/>
      <c r="K210" s="726"/>
      <c r="L210" s="726"/>
      <c r="M210" s="727"/>
      <c r="N210" s="89"/>
      <c r="P210" s="505"/>
      <c r="Q210" s="505"/>
      <c r="R210" s="505"/>
      <c r="S210" s="505"/>
      <c r="T210" s="505"/>
    </row>
    <row r="211" spans="1:20" ht="16.5" customHeight="1">
      <c r="B211" s="526"/>
      <c r="C211" s="39"/>
      <c r="D211" s="39"/>
      <c r="E211" s="39"/>
      <c r="F211" s="39"/>
      <c r="G211" s="526"/>
      <c r="H211" s="531" t="s">
        <v>431</v>
      </c>
      <c r="I211" s="674" t="s">
        <v>432</v>
      </c>
      <c r="J211" s="674"/>
      <c r="K211" s="674"/>
      <c r="L211" s="674"/>
      <c r="M211" s="675"/>
      <c r="N211" s="89"/>
      <c r="O211" s="505" t="b">
        <v>0</v>
      </c>
      <c r="P211" s="505" t="b">
        <v>0</v>
      </c>
      <c r="Q211" s="505" t="b">
        <v>0</v>
      </c>
      <c r="R211" s="505" t="b">
        <v>1</v>
      </c>
      <c r="S211" s="505" t="b">
        <v>1</v>
      </c>
      <c r="T211" s="505" t="b">
        <v>0</v>
      </c>
    </row>
    <row r="212" spans="1:20" ht="26.25" customHeight="1">
      <c r="B212" s="70"/>
      <c r="C212" s="477"/>
      <c r="D212" s="473"/>
      <c r="E212" s="473"/>
      <c r="F212" s="473"/>
      <c r="G212" s="474"/>
      <c r="H212" s="166"/>
      <c r="I212" s="676" t="s">
        <v>433</v>
      </c>
      <c r="J212" s="676"/>
      <c r="K212" s="676"/>
      <c r="L212" s="676"/>
      <c r="M212" s="677"/>
      <c r="N212" s="89"/>
      <c r="P212" s="505"/>
      <c r="Q212" s="505"/>
      <c r="R212" s="505"/>
      <c r="S212" s="505"/>
      <c r="T212" s="505"/>
    </row>
    <row r="213" spans="1:20" ht="12.95" customHeight="1">
      <c r="B213" s="70"/>
      <c r="C213" s="477"/>
      <c r="D213" s="473"/>
      <c r="E213" s="473"/>
      <c r="F213" s="473"/>
      <c r="G213" s="474"/>
      <c r="H213" s="166"/>
      <c r="I213" s="678" t="s">
        <v>178</v>
      </c>
      <c r="J213" s="678"/>
      <c r="K213" s="678"/>
      <c r="L213" s="678"/>
      <c r="M213" s="679"/>
      <c r="N213" s="89"/>
      <c r="P213" s="505"/>
      <c r="Q213" s="505"/>
      <c r="R213" s="505"/>
      <c r="S213" s="505"/>
      <c r="T213" s="505"/>
    </row>
    <row r="214" spans="1:20" ht="26.1" customHeight="1">
      <c r="B214" s="70"/>
      <c r="C214" s="477"/>
      <c r="D214" s="473"/>
      <c r="E214" s="473"/>
      <c r="F214" s="473"/>
      <c r="G214" s="474"/>
      <c r="H214" s="166"/>
      <c r="I214" s="670" t="s">
        <v>1429</v>
      </c>
      <c r="J214" s="670"/>
      <c r="K214" s="670"/>
      <c r="L214" s="670"/>
      <c r="M214" s="671"/>
      <c r="N214" s="89"/>
      <c r="P214" s="505"/>
      <c r="Q214" s="505"/>
      <c r="R214" s="505"/>
      <c r="S214" s="505"/>
      <c r="T214" s="505"/>
    </row>
    <row r="215" spans="1:20" ht="26.1" customHeight="1">
      <c r="B215" s="70"/>
      <c r="C215" s="477"/>
      <c r="D215" s="473"/>
      <c r="E215" s="473"/>
      <c r="F215" s="473"/>
      <c r="G215" s="474"/>
      <c r="H215" s="166"/>
      <c r="I215" s="670" t="s">
        <v>1579</v>
      </c>
      <c r="J215" s="670"/>
      <c r="K215" s="670"/>
      <c r="L215" s="670"/>
      <c r="M215" s="671"/>
      <c r="N215" s="89"/>
      <c r="P215" s="505"/>
      <c r="Q215" s="505"/>
      <c r="R215" s="505"/>
      <c r="S215" s="505"/>
      <c r="T215" s="505"/>
    </row>
    <row r="216" spans="1:20" ht="26.1" customHeight="1">
      <c r="B216" s="70"/>
      <c r="C216" s="477"/>
      <c r="D216" s="473"/>
      <c r="E216" s="473"/>
      <c r="F216" s="473"/>
      <c r="G216" s="474"/>
      <c r="H216" s="166"/>
      <c r="I216" s="670" t="s">
        <v>434</v>
      </c>
      <c r="J216" s="670"/>
      <c r="K216" s="670"/>
      <c r="L216" s="670"/>
      <c r="M216" s="671"/>
      <c r="N216" s="89"/>
      <c r="P216" s="505"/>
      <c r="Q216" s="505"/>
      <c r="R216" s="505"/>
      <c r="S216" s="505"/>
      <c r="T216" s="505"/>
    </row>
    <row r="217" spans="1:20" ht="53.1" customHeight="1">
      <c r="B217" s="70"/>
      <c r="C217" s="477"/>
      <c r="D217" s="473"/>
      <c r="E217" s="473"/>
      <c r="F217" s="473"/>
      <c r="G217" s="474"/>
      <c r="H217" s="166"/>
      <c r="I217" s="670" t="s">
        <v>1430</v>
      </c>
      <c r="J217" s="670"/>
      <c r="K217" s="670"/>
      <c r="L217" s="670"/>
      <c r="M217" s="671"/>
      <c r="N217" s="89"/>
      <c r="P217" s="505"/>
      <c r="Q217" s="505"/>
      <c r="R217" s="505"/>
      <c r="S217" s="505"/>
      <c r="T217" s="505"/>
    </row>
    <row r="218" spans="1:20" ht="26.1" customHeight="1">
      <c r="B218" s="70"/>
      <c r="C218" s="477"/>
      <c r="D218" s="473"/>
      <c r="E218" s="473"/>
      <c r="F218" s="473"/>
      <c r="G218" s="474"/>
      <c r="H218" s="166"/>
      <c r="I218" s="670" t="s">
        <v>435</v>
      </c>
      <c r="J218" s="670"/>
      <c r="K218" s="670"/>
      <c r="L218" s="670"/>
      <c r="M218" s="671"/>
      <c r="N218" s="89"/>
      <c r="P218" s="505"/>
      <c r="Q218" s="505"/>
      <c r="R218" s="505"/>
      <c r="S218" s="505"/>
      <c r="T218" s="505"/>
    </row>
    <row r="219" spans="1:20" ht="12.95" customHeight="1">
      <c r="B219" s="70"/>
      <c r="C219" s="477"/>
      <c r="D219" s="473"/>
      <c r="E219" s="473"/>
      <c r="F219" s="473"/>
      <c r="G219" s="474"/>
      <c r="H219" s="166"/>
      <c r="I219" s="678" t="s">
        <v>179</v>
      </c>
      <c r="J219" s="678"/>
      <c r="K219" s="678"/>
      <c r="L219" s="678"/>
      <c r="M219" s="679"/>
      <c r="N219" s="89"/>
      <c r="P219" s="505"/>
      <c r="Q219" s="505"/>
      <c r="R219" s="505"/>
      <c r="S219" s="505"/>
      <c r="T219" s="505"/>
    </row>
    <row r="220" spans="1:20" ht="39" customHeight="1">
      <c r="B220" s="70"/>
      <c r="C220" s="477"/>
      <c r="D220" s="473"/>
      <c r="E220" s="473"/>
      <c r="F220" s="473"/>
      <c r="G220" s="474"/>
      <c r="H220" s="166"/>
      <c r="I220" s="670" t="s">
        <v>732</v>
      </c>
      <c r="J220" s="670"/>
      <c r="K220" s="670"/>
      <c r="L220" s="670"/>
      <c r="M220" s="671"/>
      <c r="N220" s="89"/>
      <c r="P220" s="505"/>
      <c r="Q220" s="505"/>
      <c r="R220" s="505"/>
      <c r="S220" s="505"/>
      <c r="T220" s="505"/>
    </row>
    <row r="221" spans="1:20" ht="12.95" customHeight="1">
      <c r="B221" s="70"/>
      <c r="C221" s="477"/>
      <c r="D221" s="473"/>
      <c r="E221" s="473"/>
      <c r="F221" s="473"/>
      <c r="G221" s="474"/>
      <c r="H221" s="166"/>
      <c r="I221" s="678" t="s">
        <v>180</v>
      </c>
      <c r="J221" s="678"/>
      <c r="K221" s="678"/>
      <c r="L221" s="678"/>
      <c r="M221" s="679"/>
      <c r="N221" s="89"/>
      <c r="P221" s="505"/>
      <c r="Q221" s="505"/>
      <c r="R221" s="505"/>
      <c r="S221" s="505"/>
      <c r="T221" s="505"/>
    </row>
    <row r="222" spans="1:20" ht="12.95" customHeight="1">
      <c r="B222" s="70"/>
      <c r="C222" s="477"/>
      <c r="D222" s="473"/>
      <c r="E222" s="473"/>
      <c r="F222" s="473"/>
      <c r="G222" s="474"/>
      <c r="H222" s="166"/>
      <c r="I222" s="670" t="s">
        <v>436</v>
      </c>
      <c r="J222" s="670"/>
      <c r="K222" s="670"/>
      <c r="L222" s="670"/>
      <c r="M222" s="671"/>
      <c r="N222" s="89"/>
      <c r="P222" s="505"/>
      <c r="Q222" s="505"/>
      <c r="R222" s="505"/>
      <c r="S222" s="505"/>
      <c r="T222" s="505"/>
    </row>
    <row r="223" spans="1:20" ht="12.95" customHeight="1">
      <c r="B223" s="70"/>
      <c r="C223" s="477"/>
      <c r="D223" s="473"/>
      <c r="E223" s="473"/>
      <c r="F223" s="473"/>
      <c r="G223" s="474"/>
      <c r="H223" s="166"/>
      <c r="I223" s="678" t="s">
        <v>181</v>
      </c>
      <c r="J223" s="678"/>
      <c r="K223" s="678"/>
      <c r="L223" s="678"/>
      <c r="M223" s="679"/>
      <c r="N223" s="89"/>
      <c r="P223" s="505"/>
      <c r="Q223" s="505"/>
      <c r="R223" s="505"/>
      <c r="S223" s="505"/>
      <c r="T223" s="505"/>
    </row>
    <row r="224" spans="1:20" ht="12.95" customHeight="1">
      <c r="B224" s="70"/>
      <c r="C224" s="477"/>
      <c r="D224" s="473"/>
      <c r="E224" s="473"/>
      <c r="F224" s="473"/>
      <c r="G224" s="474"/>
      <c r="H224" s="166"/>
      <c r="I224" s="670" t="s">
        <v>437</v>
      </c>
      <c r="J224" s="670"/>
      <c r="K224" s="670"/>
      <c r="L224" s="670"/>
      <c r="M224" s="671"/>
      <c r="N224" s="89"/>
      <c r="P224" s="505"/>
      <c r="Q224" s="505"/>
      <c r="R224" s="505"/>
      <c r="S224" s="505"/>
      <c r="T224" s="505"/>
    </row>
    <row r="225" spans="2:20" ht="26.1" customHeight="1">
      <c r="B225" s="70"/>
      <c r="C225" s="477"/>
      <c r="D225" s="473"/>
      <c r="E225" s="473"/>
      <c r="F225" s="473"/>
      <c r="G225" s="474"/>
      <c r="H225" s="166"/>
      <c r="I225" s="680" t="s">
        <v>438</v>
      </c>
      <c r="J225" s="680"/>
      <c r="K225" s="680"/>
      <c r="L225" s="680"/>
      <c r="M225" s="681"/>
      <c r="N225" s="89"/>
      <c r="P225" s="505"/>
      <c r="Q225" s="505"/>
      <c r="R225" s="505"/>
      <c r="S225" s="505"/>
      <c r="T225" s="505"/>
    </row>
    <row r="226" spans="2:20" ht="26.1" customHeight="1">
      <c r="B226" s="70"/>
      <c r="C226" s="477"/>
      <c r="D226" s="473"/>
      <c r="E226" s="473"/>
      <c r="F226" s="473"/>
      <c r="G226" s="474"/>
      <c r="H226" s="166"/>
      <c r="I226" s="680" t="s">
        <v>439</v>
      </c>
      <c r="J226" s="680"/>
      <c r="K226" s="680"/>
      <c r="L226" s="680"/>
      <c r="M226" s="681"/>
      <c r="N226" s="89"/>
      <c r="P226" s="505"/>
      <c r="Q226" s="505"/>
      <c r="R226" s="505"/>
      <c r="S226" s="505"/>
      <c r="T226" s="505"/>
    </row>
    <row r="227" spans="2:20" ht="26.1" customHeight="1">
      <c r="B227" s="70"/>
      <c r="C227" s="477"/>
      <c r="D227" s="473"/>
      <c r="E227" s="473"/>
      <c r="F227" s="473"/>
      <c r="G227" s="474"/>
      <c r="H227" s="166"/>
      <c r="I227" s="680" t="s">
        <v>440</v>
      </c>
      <c r="J227" s="680"/>
      <c r="K227" s="680"/>
      <c r="L227" s="680"/>
      <c r="M227" s="681"/>
      <c r="N227" s="89"/>
      <c r="P227" s="505"/>
      <c r="Q227" s="505"/>
      <c r="R227" s="505"/>
      <c r="S227" s="505"/>
      <c r="T227" s="505"/>
    </row>
    <row r="228" spans="2:20" ht="26.1" customHeight="1">
      <c r="B228" s="70"/>
      <c r="C228" s="477"/>
      <c r="D228" s="473"/>
      <c r="E228" s="473"/>
      <c r="F228" s="473"/>
      <c r="G228" s="474"/>
      <c r="H228" s="166"/>
      <c r="I228" s="670" t="s">
        <v>441</v>
      </c>
      <c r="J228" s="670"/>
      <c r="K228" s="670"/>
      <c r="L228" s="670"/>
      <c r="M228" s="671"/>
      <c r="N228" s="89"/>
      <c r="P228" s="505"/>
      <c r="Q228" s="505"/>
      <c r="R228" s="505"/>
      <c r="S228" s="505"/>
      <c r="T228" s="505"/>
    </row>
    <row r="229" spans="2:20" ht="12.95" customHeight="1">
      <c r="B229" s="70"/>
      <c r="C229" s="477"/>
      <c r="D229" s="473"/>
      <c r="E229" s="473"/>
      <c r="F229" s="473"/>
      <c r="G229" s="474"/>
      <c r="H229" s="166"/>
      <c r="I229" s="670" t="s">
        <v>1580</v>
      </c>
      <c r="J229" s="670"/>
      <c r="K229" s="670"/>
      <c r="L229" s="670"/>
      <c r="M229" s="671"/>
      <c r="N229" s="89"/>
      <c r="P229" s="505"/>
      <c r="Q229" s="505"/>
      <c r="R229" s="505"/>
      <c r="S229" s="505"/>
      <c r="T229" s="505"/>
    </row>
    <row r="230" spans="2:20" ht="39" customHeight="1">
      <c r="B230" s="70"/>
      <c r="C230" s="477"/>
      <c r="D230" s="473"/>
      <c r="E230" s="473"/>
      <c r="F230" s="473"/>
      <c r="G230" s="474"/>
      <c r="H230" s="166"/>
      <c r="I230" s="670" t="s">
        <v>1431</v>
      </c>
      <c r="J230" s="670"/>
      <c r="K230" s="670"/>
      <c r="L230" s="670"/>
      <c r="M230" s="671"/>
      <c r="N230" s="89"/>
      <c r="P230" s="505"/>
      <c r="Q230" s="505"/>
      <c r="R230" s="505"/>
      <c r="S230" s="505"/>
      <c r="T230" s="505"/>
    </row>
    <row r="231" spans="2:20" ht="26.1" customHeight="1">
      <c r="B231" s="70"/>
      <c r="C231" s="477"/>
      <c r="D231" s="473"/>
      <c r="E231" s="473"/>
      <c r="F231" s="473"/>
      <c r="G231" s="474"/>
      <c r="H231" s="166"/>
      <c r="I231" s="670" t="s">
        <v>1581</v>
      </c>
      <c r="J231" s="670"/>
      <c r="K231" s="670"/>
      <c r="L231" s="670"/>
      <c r="M231" s="671"/>
      <c r="N231" s="89"/>
      <c r="P231" s="505"/>
      <c r="Q231" s="505"/>
      <c r="R231" s="505"/>
      <c r="S231" s="505"/>
      <c r="T231" s="505"/>
    </row>
    <row r="232" spans="2:20" ht="39" customHeight="1">
      <c r="B232" s="70"/>
      <c r="C232" s="477"/>
      <c r="D232" s="473"/>
      <c r="E232" s="473"/>
      <c r="F232" s="473"/>
      <c r="G232" s="474"/>
      <c r="H232" s="166"/>
      <c r="I232" s="670" t="s">
        <v>442</v>
      </c>
      <c r="J232" s="670"/>
      <c r="K232" s="670"/>
      <c r="L232" s="670"/>
      <c r="M232" s="671"/>
      <c r="N232" s="89"/>
      <c r="P232" s="505"/>
      <c r="Q232" s="505"/>
      <c r="R232" s="505"/>
      <c r="S232" s="505"/>
      <c r="T232" s="505"/>
    </row>
    <row r="233" spans="2:20" ht="26.1" customHeight="1">
      <c r="B233" s="70"/>
      <c r="C233" s="477"/>
      <c r="D233" s="473"/>
      <c r="E233" s="473"/>
      <c r="F233" s="473"/>
      <c r="G233" s="474"/>
      <c r="H233" s="166"/>
      <c r="I233" s="670" t="s">
        <v>443</v>
      </c>
      <c r="J233" s="670"/>
      <c r="K233" s="670"/>
      <c r="L233" s="670"/>
      <c r="M233" s="671"/>
      <c r="N233" s="89"/>
      <c r="P233" s="505"/>
      <c r="Q233" s="505"/>
      <c r="R233" s="505"/>
      <c r="S233" s="505"/>
      <c r="T233" s="505"/>
    </row>
    <row r="234" spans="2:20" ht="26.1" customHeight="1">
      <c r="B234" s="70"/>
      <c r="C234" s="477"/>
      <c r="D234" s="473"/>
      <c r="E234" s="473"/>
      <c r="F234" s="473"/>
      <c r="G234" s="474"/>
      <c r="H234" s="166"/>
      <c r="I234" s="680" t="s">
        <v>863</v>
      </c>
      <c r="J234" s="680"/>
      <c r="K234" s="680"/>
      <c r="L234" s="680"/>
      <c r="M234" s="681"/>
      <c r="N234" s="89"/>
      <c r="P234" s="505"/>
      <c r="Q234" s="505"/>
      <c r="R234" s="505"/>
      <c r="S234" s="505"/>
      <c r="T234" s="505"/>
    </row>
    <row r="235" spans="2:20" ht="15.95" customHeight="1">
      <c r="B235" s="70"/>
      <c r="C235" s="477"/>
      <c r="D235" s="473"/>
      <c r="E235" s="473"/>
      <c r="F235" s="473"/>
      <c r="G235" s="474"/>
      <c r="H235" s="166"/>
      <c r="I235" s="680" t="s">
        <v>862</v>
      </c>
      <c r="J235" s="680"/>
      <c r="K235" s="680"/>
      <c r="L235" s="680"/>
      <c r="M235" s="681"/>
      <c r="N235" s="89"/>
      <c r="P235" s="505"/>
      <c r="Q235" s="505"/>
      <c r="R235" s="505"/>
      <c r="S235" s="505"/>
      <c r="T235" s="505"/>
    </row>
    <row r="236" spans="2:20" ht="15.95" customHeight="1">
      <c r="B236" s="70"/>
      <c r="C236" s="477"/>
      <c r="D236" s="473"/>
      <c r="E236" s="473"/>
      <c r="F236" s="473"/>
      <c r="G236" s="474"/>
      <c r="H236" s="166"/>
      <c r="I236" s="680" t="s">
        <v>861</v>
      </c>
      <c r="J236" s="680"/>
      <c r="K236" s="680"/>
      <c r="L236" s="680"/>
      <c r="M236" s="681"/>
      <c r="N236" s="89"/>
      <c r="P236" s="505"/>
      <c r="Q236" s="505"/>
      <c r="R236" s="505"/>
      <c r="S236" s="505"/>
      <c r="T236" s="505"/>
    </row>
    <row r="237" spans="2:20" ht="39" customHeight="1">
      <c r="B237" s="70"/>
      <c r="C237" s="477"/>
      <c r="D237" s="473"/>
      <c r="E237" s="473"/>
      <c r="F237" s="473"/>
      <c r="G237" s="474"/>
      <c r="H237" s="166"/>
      <c r="I237" s="670" t="s">
        <v>444</v>
      </c>
      <c r="J237" s="670"/>
      <c r="K237" s="670"/>
      <c r="L237" s="670"/>
      <c r="M237" s="671"/>
      <c r="N237" s="89"/>
      <c r="P237" s="505"/>
      <c r="Q237" s="505"/>
      <c r="R237" s="505"/>
      <c r="S237" s="505"/>
      <c r="T237" s="505"/>
    </row>
    <row r="238" spans="2:20" ht="39" customHeight="1">
      <c r="B238" s="70"/>
      <c r="C238" s="477"/>
      <c r="D238" s="473"/>
      <c r="E238" s="473"/>
      <c r="F238" s="473"/>
      <c r="G238" s="474"/>
      <c r="H238" s="166"/>
      <c r="I238" s="670" t="s">
        <v>445</v>
      </c>
      <c r="J238" s="670"/>
      <c r="K238" s="670"/>
      <c r="L238" s="670"/>
      <c r="M238" s="671"/>
      <c r="N238" s="89"/>
      <c r="P238" s="505"/>
      <c r="Q238" s="505"/>
      <c r="R238" s="505"/>
      <c r="S238" s="505"/>
      <c r="T238" s="505"/>
    </row>
    <row r="239" spans="2:20" ht="39" customHeight="1">
      <c r="B239" s="70"/>
      <c r="C239" s="477"/>
      <c r="D239" s="473"/>
      <c r="E239" s="473"/>
      <c r="F239" s="473"/>
      <c r="G239" s="474"/>
      <c r="H239" s="166"/>
      <c r="I239" s="670" t="s">
        <v>446</v>
      </c>
      <c r="J239" s="670"/>
      <c r="K239" s="670"/>
      <c r="L239" s="670"/>
      <c r="M239" s="671"/>
      <c r="N239" s="89"/>
      <c r="P239" s="505"/>
      <c r="Q239" s="505"/>
      <c r="R239" s="505"/>
      <c r="S239" s="505"/>
      <c r="T239" s="505"/>
    </row>
    <row r="240" spans="2:20" ht="15.95" customHeight="1">
      <c r="B240" s="70"/>
      <c r="C240" s="477"/>
      <c r="D240" s="473"/>
      <c r="E240" s="473"/>
      <c r="F240" s="473"/>
      <c r="G240" s="474"/>
      <c r="H240" s="166"/>
      <c r="I240" s="670" t="s">
        <v>864</v>
      </c>
      <c r="J240" s="670"/>
      <c r="K240" s="670"/>
      <c r="L240" s="670"/>
      <c r="M240" s="671"/>
      <c r="N240" s="89"/>
      <c r="P240" s="505"/>
      <c r="Q240" s="505"/>
      <c r="R240" s="505"/>
      <c r="S240" s="505"/>
      <c r="T240" s="505"/>
    </row>
    <row r="241" spans="2:20" ht="15.95" customHeight="1">
      <c r="B241" s="70"/>
      <c r="C241" s="477"/>
      <c r="D241" s="473"/>
      <c r="E241" s="473"/>
      <c r="F241" s="473"/>
      <c r="G241" s="474"/>
      <c r="H241" s="166"/>
      <c r="I241" s="680" t="s">
        <v>865</v>
      </c>
      <c r="J241" s="680"/>
      <c r="K241" s="680"/>
      <c r="L241" s="680"/>
      <c r="M241" s="681"/>
      <c r="N241" s="89"/>
      <c r="P241" s="505"/>
      <c r="Q241" s="505"/>
      <c r="R241" s="505"/>
      <c r="S241" s="505"/>
      <c r="T241" s="505"/>
    </row>
    <row r="242" spans="2:20" ht="26.1" customHeight="1">
      <c r="B242" s="70"/>
      <c r="C242" s="477"/>
      <c r="D242" s="473"/>
      <c r="E242" s="473"/>
      <c r="F242" s="473"/>
      <c r="G242" s="474"/>
      <c r="H242" s="166"/>
      <c r="I242" s="680" t="s">
        <v>447</v>
      </c>
      <c r="J242" s="680"/>
      <c r="K242" s="680"/>
      <c r="L242" s="680"/>
      <c r="M242" s="681"/>
      <c r="N242" s="89"/>
      <c r="P242" s="505"/>
      <c r="Q242" s="505"/>
      <c r="R242" s="505"/>
      <c r="S242" s="505"/>
      <c r="T242" s="505"/>
    </row>
    <row r="243" spans="2:20" ht="39" customHeight="1">
      <c r="B243" s="70"/>
      <c r="C243" s="477"/>
      <c r="D243" s="473"/>
      <c r="E243" s="473"/>
      <c r="F243" s="473"/>
      <c r="G243" s="474"/>
      <c r="H243" s="166"/>
      <c r="I243" s="680" t="s">
        <v>1432</v>
      </c>
      <c r="J243" s="680"/>
      <c r="K243" s="680"/>
      <c r="L243" s="680"/>
      <c r="M243" s="681"/>
      <c r="N243" s="89"/>
      <c r="P243" s="505"/>
      <c r="Q243" s="505"/>
      <c r="R243" s="505"/>
      <c r="S243" s="505"/>
      <c r="T243" s="505"/>
    </row>
    <row r="244" spans="2:20" ht="78" customHeight="1">
      <c r="B244" s="70"/>
      <c r="C244" s="477"/>
      <c r="D244" s="473"/>
      <c r="E244" s="473"/>
      <c r="F244" s="473"/>
      <c r="G244" s="474"/>
      <c r="H244" s="166"/>
      <c r="I244" s="670" t="s">
        <v>851</v>
      </c>
      <c r="J244" s="670"/>
      <c r="K244" s="670"/>
      <c r="L244" s="670"/>
      <c r="M244" s="671"/>
      <c r="N244" s="89"/>
      <c r="P244" s="505"/>
      <c r="Q244" s="505"/>
      <c r="R244" s="505"/>
      <c r="S244" s="505"/>
      <c r="T244" s="505"/>
    </row>
    <row r="245" spans="2:20" ht="12.95" customHeight="1">
      <c r="B245" s="70"/>
      <c r="C245" s="477"/>
      <c r="D245" s="473"/>
      <c r="E245" s="473"/>
      <c r="F245" s="473"/>
      <c r="G245" s="474"/>
      <c r="H245" s="166"/>
      <c r="I245" s="678" t="s">
        <v>733</v>
      </c>
      <c r="J245" s="678"/>
      <c r="K245" s="678"/>
      <c r="L245" s="678"/>
      <c r="M245" s="679"/>
      <c r="N245" s="89"/>
      <c r="P245" s="505"/>
      <c r="Q245" s="505"/>
      <c r="R245" s="505"/>
      <c r="S245" s="505"/>
      <c r="T245" s="505"/>
    </row>
    <row r="246" spans="2:20" ht="53.1" customHeight="1">
      <c r="B246" s="70"/>
      <c r="C246" s="477"/>
      <c r="D246" s="473"/>
      <c r="E246" s="473"/>
      <c r="F246" s="473"/>
      <c r="G246" s="474"/>
      <c r="H246" s="166"/>
      <c r="I246" s="670" t="s">
        <v>1582</v>
      </c>
      <c r="J246" s="670"/>
      <c r="K246" s="670"/>
      <c r="L246" s="670"/>
      <c r="M246" s="671"/>
      <c r="N246" s="89"/>
      <c r="P246" s="505"/>
      <c r="Q246" s="505"/>
      <c r="R246" s="505"/>
      <c r="S246" s="505"/>
      <c r="T246" s="505"/>
    </row>
    <row r="247" spans="2:20" ht="26.1" customHeight="1">
      <c r="B247" s="70"/>
      <c r="C247" s="477"/>
      <c r="D247" s="473"/>
      <c r="E247" s="473"/>
      <c r="F247" s="473"/>
      <c r="G247" s="474"/>
      <c r="H247" s="166"/>
      <c r="I247" s="670" t="s">
        <v>1583</v>
      </c>
      <c r="J247" s="670"/>
      <c r="K247" s="670"/>
      <c r="L247" s="670"/>
      <c r="M247" s="671"/>
      <c r="N247" s="89"/>
      <c r="P247" s="505"/>
      <c r="Q247" s="505"/>
      <c r="R247" s="505"/>
      <c r="S247" s="505"/>
      <c r="T247" s="505"/>
    </row>
    <row r="248" spans="2:20" ht="39" customHeight="1">
      <c r="B248" s="70"/>
      <c r="C248" s="477"/>
      <c r="D248" s="473"/>
      <c r="E248" s="473"/>
      <c r="F248" s="473"/>
      <c r="G248" s="474"/>
      <c r="H248" s="166"/>
      <c r="I248" s="670" t="s">
        <v>448</v>
      </c>
      <c r="J248" s="670"/>
      <c r="K248" s="670"/>
      <c r="L248" s="670"/>
      <c r="M248" s="671"/>
      <c r="N248" s="89"/>
      <c r="P248" s="505"/>
      <c r="Q248" s="505"/>
      <c r="R248" s="505"/>
      <c r="S248" s="505"/>
      <c r="T248" s="505"/>
    </row>
    <row r="249" spans="2:20" ht="26.1" customHeight="1">
      <c r="B249" s="70"/>
      <c r="C249" s="477"/>
      <c r="D249" s="473"/>
      <c r="E249" s="473"/>
      <c r="F249" s="473"/>
      <c r="G249" s="474"/>
      <c r="H249" s="166"/>
      <c r="I249" s="670" t="s">
        <v>449</v>
      </c>
      <c r="J249" s="670"/>
      <c r="K249" s="670"/>
      <c r="L249" s="670"/>
      <c r="M249" s="671"/>
      <c r="N249" s="89"/>
      <c r="P249" s="505"/>
      <c r="Q249" s="505"/>
      <c r="R249" s="505"/>
      <c r="S249" s="505"/>
      <c r="T249" s="505"/>
    </row>
    <row r="250" spans="2:20" ht="26.1" customHeight="1">
      <c r="B250" s="70"/>
      <c r="C250" s="477"/>
      <c r="D250" s="473"/>
      <c r="E250" s="473"/>
      <c r="F250" s="473"/>
      <c r="G250" s="474"/>
      <c r="H250" s="166"/>
      <c r="I250" s="670" t="s">
        <v>734</v>
      </c>
      <c r="J250" s="670"/>
      <c r="K250" s="670"/>
      <c r="L250" s="670"/>
      <c r="M250" s="671"/>
      <c r="N250" s="89"/>
      <c r="P250" s="505"/>
      <c r="Q250" s="505"/>
      <c r="R250" s="505"/>
      <c r="S250" s="505"/>
      <c r="T250" s="505"/>
    </row>
    <row r="251" spans="2:20" ht="26.1" customHeight="1">
      <c r="B251" s="70"/>
      <c r="C251" s="477"/>
      <c r="D251" s="473"/>
      <c r="E251" s="473"/>
      <c r="F251" s="473"/>
      <c r="G251" s="474"/>
      <c r="H251" s="166"/>
      <c r="I251" s="670" t="s">
        <v>735</v>
      </c>
      <c r="J251" s="670"/>
      <c r="K251" s="670"/>
      <c r="L251" s="670"/>
      <c r="M251" s="671"/>
      <c r="N251" s="89"/>
      <c r="P251" s="505"/>
      <c r="Q251" s="505"/>
      <c r="R251" s="505"/>
      <c r="S251" s="505"/>
      <c r="T251" s="505"/>
    </row>
    <row r="252" spans="2:20" ht="26.1" customHeight="1">
      <c r="B252" s="70"/>
      <c r="C252" s="477"/>
      <c r="D252" s="473"/>
      <c r="E252" s="473"/>
      <c r="F252" s="473"/>
      <c r="G252" s="474"/>
      <c r="H252" s="166"/>
      <c r="I252" s="670" t="s">
        <v>1433</v>
      </c>
      <c r="J252" s="670"/>
      <c r="K252" s="670"/>
      <c r="L252" s="670"/>
      <c r="M252" s="671"/>
      <c r="N252" s="89"/>
      <c r="P252" s="505"/>
      <c r="Q252" s="505"/>
      <c r="R252" s="505"/>
      <c r="S252" s="505"/>
      <c r="T252" s="505"/>
    </row>
    <row r="253" spans="2:20" ht="12.95" customHeight="1">
      <c r="B253" s="70"/>
      <c r="C253" s="477"/>
      <c r="D253" s="473"/>
      <c r="E253" s="473"/>
      <c r="F253" s="473"/>
      <c r="G253" s="474"/>
      <c r="H253" s="166"/>
      <c r="I253" s="678" t="s">
        <v>736</v>
      </c>
      <c r="J253" s="678"/>
      <c r="K253" s="678"/>
      <c r="L253" s="678"/>
      <c r="M253" s="679"/>
      <c r="N253" s="89"/>
      <c r="P253" s="505"/>
      <c r="Q253" s="505"/>
      <c r="R253" s="505"/>
      <c r="S253" s="505"/>
      <c r="T253" s="505"/>
    </row>
    <row r="254" spans="2:20" ht="39" customHeight="1">
      <c r="B254" s="70"/>
      <c r="C254" s="477"/>
      <c r="D254" s="473"/>
      <c r="E254" s="473"/>
      <c r="F254" s="473"/>
      <c r="G254" s="474"/>
      <c r="H254" s="166"/>
      <c r="I254" s="670" t="s">
        <v>450</v>
      </c>
      <c r="J254" s="670"/>
      <c r="K254" s="670"/>
      <c r="L254" s="670"/>
      <c r="M254" s="671"/>
      <c r="N254" s="89"/>
      <c r="P254" s="505"/>
      <c r="Q254" s="505"/>
      <c r="R254" s="505"/>
      <c r="S254" s="505"/>
      <c r="T254" s="505"/>
    </row>
    <row r="255" spans="2:20" ht="15.95" customHeight="1">
      <c r="B255" s="70"/>
      <c r="C255" s="477"/>
      <c r="D255" s="473"/>
      <c r="E255" s="473"/>
      <c r="F255" s="473"/>
      <c r="G255" s="474"/>
      <c r="H255" s="166"/>
      <c r="I255" s="670" t="s">
        <v>1434</v>
      </c>
      <c r="J255" s="670"/>
      <c r="K255" s="670"/>
      <c r="L255" s="670"/>
      <c r="M255" s="671"/>
      <c r="N255" s="89"/>
      <c r="P255" s="505"/>
      <c r="Q255" s="505"/>
      <c r="R255" s="505"/>
      <c r="S255" s="505"/>
      <c r="T255" s="505"/>
    </row>
    <row r="256" spans="2:20" ht="26.1" customHeight="1">
      <c r="B256" s="70"/>
      <c r="C256" s="477"/>
      <c r="D256" s="473"/>
      <c r="E256" s="473"/>
      <c r="F256" s="473"/>
      <c r="G256" s="474"/>
      <c r="H256" s="166"/>
      <c r="I256" s="670" t="s">
        <v>451</v>
      </c>
      <c r="J256" s="670"/>
      <c r="K256" s="670"/>
      <c r="L256" s="670"/>
      <c r="M256" s="671"/>
      <c r="N256" s="89"/>
      <c r="P256" s="505"/>
      <c r="Q256" s="505"/>
      <c r="R256" s="505"/>
      <c r="S256" s="505"/>
      <c r="T256" s="505"/>
    </row>
    <row r="257" spans="2:20" ht="26.1" customHeight="1">
      <c r="B257" s="70"/>
      <c r="C257" s="477"/>
      <c r="D257" s="473"/>
      <c r="E257" s="473"/>
      <c r="F257" s="473"/>
      <c r="G257" s="474"/>
      <c r="H257" s="166"/>
      <c r="I257" s="670" t="s">
        <v>452</v>
      </c>
      <c r="J257" s="670"/>
      <c r="K257" s="670"/>
      <c r="L257" s="670"/>
      <c r="M257" s="671"/>
      <c r="N257" s="89"/>
      <c r="P257" s="505"/>
      <c r="Q257" s="505"/>
      <c r="R257" s="505"/>
      <c r="S257" s="505"/>
      <c r="T257" s="505"/>
    </row>
    <row r="258" spans="2:20" ht="16.5">
      <c r="B258" s="70"/>
      <c r="C258" s="477"/>
      <c r="D258" s="473"/>
      <c r="E258" s="473"/>
      <c r="F258" s="473"/>
      <c r="G258" s="474"/>
      <c r="H258" s="166"/>
      <c r="I258" s="726"/>
      <c r="J258" s="726"/>
      <c r="K258" s="726"/>
      <c r="L258" s="726"/>
      <c r="M258" s="727"/>
      <c r="N258" s="89"/>
      <c r="P258" s="505"/>
      <c r="Q258" s="505"/>
      <c r="R258" s="505"/>
      <c r="S258" s="505"/>
      <c r="T258" s="505"/>
    </row>
    <row r="259" spans="2:20" ht="16.5">
      <c r="B259" s="526"/>
      <c r="C259" s="39"/>
      <c r="D259" s="39"/>
      <c r="E259" s="39"/>
      <c r="F259" s="526"/>
      <c r="G259" s="526"/>
      <c r="H259" s="531" t="s">
        <v>453</v>
      </c>
      <c r="I259" s="674" t="s">
        <v>454</v>
      </c>
      <c r="J259" s="674"/>
      <c r="K259" s="674"/>
      <c r="L259" s="674"/>
      <c r="M259" s="675"/>
      <c r="N259" s="89"/>
      <c r="O259" s="505" t="b">
        <v>0</v>
      </c>
      <c r="P259" s="505" t="b">
        <v>0</v>
      </c>
      <c r="Q259" s="505" t="b">
        <v>0</v>
      </c>
      <c r="R259" s="505" t="b">
        <v>1</v>
      </c>
      <c r="S259" s="505" t="b">
        <v>0</v>
      </c>
      <c r="T259" s="505" t="b">
        <v>0</v>
      </c>
    </row>
    <row r="260" spans="2:20" ht="16.5">
      <c r="B260" s="70"/>
      <c r="C260" s="477"/>
      <c r="D260" s="473"/>
      <c r="E260" s="473"/>
      <c r="F260" s="473"/>
      <c r="G260" s="474"/>
      <c r="H260" s="166"/>
      <c r="I260" s="676" t="s">
        <v>1</v>
      </c>
      <c r="J260" s="676"/>
      <c r="K260" s="676"/>
      <c r="L260" s="676"/>
      <c r="M260" s="677"/>
      <c r="N260" s="89"/>
      <c r="P260" s="505"/>
      <c r="Q260" s="505"/>
      <c r="R260" s="505"/>
      <c r="S260" s="505"/>
      <c r="T260" s="505"/>
    </row>
    <row r="261" spans="2:20" ht="12.95" customHeight="1">
      <c r="B261" s="70"/>
      <c r="C261" s="477"/>
      <c r="D261" s="473"/>
      <c r="E261" s="473"/>
      <c r="F261" s="473"/>
      <c r="G261" s="474"/>
      <c r="H261" s="166"/>
      <c r="I261" s="678" t="s">
        <v>178</v>
      </c>
      <c r="J261" s="678"/>
      <c r="K261" s="678"/>
      <c r="L261" s="678"/>
      <c r="M261" s="679"/>
      <c r="N261" s="89"/>
      <c r="P261" s="505"/>
      <c r="Q261" s="505"/>
      <c r="R261" s="505"/>
      <c r="S261" s="505"/>
      <c r="T261" s="505"/>
    </row>
    <row r="262" spans="2:20" ht="12.95" customHeight="1">
      <c r="B262" s="70"/>
      <c r="C262" s="477"/>
      <c r="D262" s="473"/>
      <c r="E262" s="473"/>
      <c r="F262" s="473"/>
      <c r="G262" s="474"/>
      <c r="H262" s="166"/>
      <c r="I262" s="670" t="s">
        <v>455</v>
      </c>
      <c r="J262" s="670"/>
      <c r="K262" s="670"/>
      <c r="L262" s="670"/>
      <c r="M262" s="671"/>
      <c r="N262" s="89"/>
      <c r="P262" s="505"/>
      <c r="Q262" s="505"/>
      <c r="R262" s="505"/>
      <c r="S262" s="505"/>
      <c r="T262" s="505"/>
    </row>
    <row r="263" spans="2:20" ht="12.95" customHeight="1">
      <c r="B263" s="70"/>
      <c r="C263" s="477"/>
      <c r="D263" s="473"/>
      <c r="E263" s="473"/>
      <c r="F263" s="473"/>
      <c r="G263" s="474"/>
      <c r="H263" s="166"/>
      <c r="I263" s="678" t="s">
        <v>179</v>
      </c>
      <c r="J263" s="678"/>
      <c r="K263" s="678"/>
      <c r="L263" s="678"/>
      <c r="M263" s="679"/>
      <c r="N263" s="89"/>
      <c r="P263" s="505"/>
      <c r="Q263" s="505"/>
      <c r="R263" s="505"/>
      <c r="S263" s="505"/>
      <c r="T263" s="505"/>
    </row>
    <row r="264" spans="2:20" ht="12.95" customHeight="1">
      <c r="B264" s="70"/>
      <c r="C264" s="477"/>
      <c r="D264" s="473"/>
      <c r="E264" s="473"/>
      <c r="F264" s="473"/>
      <c r="G264" s="474"/>
      <c r="H264" s="166"/>
      <c r="I264" s="670" t="s">
        <v>456</v>
      </c>
      <c r="J264" s="670"/>
      <c r="K264" s="670"/>
      <c r="L264" s="670"/>
      <c r="M264" s="671"/>
      <c r="N264" s="89"/>
      <c r="P264" s="505"/>
      <c r="Q264" s="505"/>
      <c r="R264" s="505"/>
      <c r="S264" s="505"/>
      <c r="T264" s="505"/>
    </row>
    <row r="265" spans="2:20" ht="39" customHeight="1">
      <c r="B265" s="70"/>
      <c r="C265" s="477"/>
      <c r="D265" s="473"/>
      <c r="E265" s="473"/>
      <c r="F265" s="473"/>
      <c r="G265" s="474"/>
      <c r="H265" s="166"/>
      <c r="I265" s="670" t="s">
        <v>1584</v>
      </c>
      <c r="J265" s="670"/>
      <c r="K265" s="670"/>
      <c r="L265" s="670"/>
      <c r="M265" s="671"/>
      <c r="N265" s="89"/>
      <c r="P265" s="505"/>
      <c r="Q265" s="505"/>
      <c r="R265" s="505"/>
      <c r="S265" s="505"/>
      <c r="T265" s="505"/>
    </row>
    <row r="266" spans="2:20" ht="26.1" customHeight="1">
      <c r="B266" s="70"/>
      <c r="C266" s="477"/>
      <c r="D266" s="473"/>
      <c r="E266" s="473"/>
      <c r="F266" s="473"/>
      <c r="G266" s="474"/>
      <c r="H266" s="166"/>
      <c r="I266" s="670" t="s">
        <v>457</v>
      </c>
      <c r="J266" s="670"/>
      <c r="K266" s="670"/>
      <c r="L266" s="670"/>
      <c r="M266" s="671"/>
      <c r="N266" s="89"/>
      <c r="P266" s="505"/>
      <c r="Q266" s="505"/>
      <c r="R266" s="505"/>
      <c r="S266" s="505"/>
      <c r="T266" s="505"/>
    </row>
    <row r="267" spans="2:20" ht="12.95" customHeight="1">
      <c r="B267" s="70"/>
      <c r="C267" s="477"/>
      <c r="D267" s="473"/>
      <c r="E267" s="473"/>
      <c r="F267" s="473"/>
      <c r="G267" s="474"/>
      <c r="H267" s="166"/>
      <c r="I267" s="678" t="s">
        <v>180</v>
      </c>
      <c r="J267" s="678"/>
      <c r="K267" s="678"/>
      <c r="L267" s="678"/>
      <c r="M267" s="679"/>
      <c r="N267" s="89"/>
      <c r="P267" s="505"/>
      <c r="Q267" s="505"/>
      <c r="R267" s="505"/>
      <c r="S267" s="505"/>
      <c r="T267" s="505"/>
    </row>
    <row r="268" spans="2:20" ht="26.1" customHeight="1">
      <c r="B268" s="70"/>
      <c r="C268" s="477"/>
      <c r="D268" s="473"/>
      <c r="E268" s="473"/>
      <c r="F268" s="473"/>
      <c r="G268" s="474"/>
      <c r="H268" s="166"/>
      <c r="I268" s="670" t="s">
        <v>458</v>
      </c>
      <c r="J268" s="670"/>
      <c r="K268" s="670"/>
      <c r="L268" s="670"/>
      <c r="M268" s="671"/>
      <c r="N268" s="89"/>
      <c r="P268" s="505"/>
      <c r="Q268" s="505"/>
      <c r="R268" s="505"/>
      <c r="S268" s="505"/>
      <c r="T268" s="505"/>
    </row>
    <row r="269" spans="2:20" ht="12.95" customHeight="1">
      <c r="B269" s="70"/>
      <c r="C269" s="477"/>
      <c r="D269" s="473"/>
      <c r="E269" s="473"/>
      <c r="F269" s="473"/>
      <c r="G269" s="474"/>
      <c r="H269" s="166"/>
      <c r="I269" s="678" t="s">
        <v>181</v>
      </c>
      <c r="J269" s="678"/>
      <c r="K269" s="678"/>
      <c r="L269" s="678"/>
      <c r="M269" s="679"/>
      <c r="N269" s="89"/>
      <c r="P269" s="505"/>
      <c r="Q269" s="505"/>
      <c r="R269" s="505"/>
      <c r="S269" s="505"/>
      <c r="T269" s="505"/>
    </row>
    <row r="270" spans="2:20" ht="39" customHeight="1">
      <c r="B270" s="70"/>
      <c r="C270" s="477"/>
      <c r="D270" s="473"/>
      <c r="E270" s="473"/>
      <c r="F270" s="473"/>
      <c r="G270" s="474"/>
      <c r="H270" s="166"/>
      <c r="I270" s="670" t="s">
        <v>737</v>
      </c>
      <c r="J270" s="670"/>
      <c r="K270" s="670"/>
      <c r="L270" s="670"/>
      <c r="M270" s="671"/>
      <c r="N270" s="89"/>
      <c r="P270" s="505"/>
      <c r="Q270" s="505"/>
      <c r="R270" s="505"/>
      <c r="S270" s="505"/>
      <c r="T270" s="505"/>
    </row>
    <row r="271" spans="2:20" ht="51.95" customHeight="1">
      <c r="B271" s="70"/>
      <c r="C271" s="477"/>
      <c r="D271" s="473"/>
      <c r="E271" s="473"/>
      <c r="F271" s="473"/>
      <c r="G271" s="474"/>
      <c r="H271" s="166"/>
      <c r="I271" s="670" t="s">
        <v>738</v>
      </c>
      <c r="J271" s="670"/>
      <c r="K271" s="670"/>
      <c r="L271" s="670"/>
      <c r="M271" s="671"/>
      <c r="N271" s="89"/>
      <c r="P271" s="505"/>
      <c r="Q271" s="505"/>
      <c r="R271" s="505"/>
      <c r="S271" s="505"/>
      <c r="T271" s="505"/>
    </row>
    <row r="272" spans="2:20" ht="26.1" customHeight="1">
      <c r="B272" s="70"/>
      <c r="C272" s="477"/>
      <c r="D272" s="473"/>
      <c r="E272" s="473"/>
      <c r="F272" s="473"/>
      <c r="G272" s="474"/>
      <c r="H272" s="166"/>
      <c r="I272" s="670" t="s">
        <v>459</v>
      </c>
      <c r="J272" s="670"/>
      <c r="K272" s="670"/>
      <c r="L272" s="670"/>
      <c r="M272" s="671"/>
      <c r="N272" s="89"/>
      <c r="P272" s="505"/>
      <c r="Q272" s="505"/>
      <c r="R272" s="505"/>
      <c r="S272" s="505"/>
      <c r="T272" s="505"/>
    </row>
    <row r="273" spans="2:20" ht="15.95" customHeight="1">
      <c r="B273" s="70"/>
      <c r="C273" s="477"/>
      <c r="D273" s="473"/>
      <c r="E273" s="473"/>
      <c r="F273" s="473"/>
      <c r="G273" s="474"/>
      <c r="H273" s="166"/>
      <c r="I273" s="670" t="s">
        <v>866</v>
      </c>
      <c r="J273" s="670"/>
      <c r="K273" s="670"/>
      <c r="L273" s="670"/>
      <c r="M273" s="671"/>
      <c r="N273" s="89"/>
      <c r="P273" s="505"/>
      <c r="Q273" s="505"/>
      <c r="R273" s="505"/>
      <c r="S273" s="505"/>
      <c r="T273" s="505"/>
    </row>
    <row r="274" spans="2:20" ht="15.95" customHeight="1">
      <c r="B274" s="70"/>
      <c r="C274" s="477"/>
      <c r="D274" s="473"/>
      <c r="E274" s="473"/>
      <c r="F274" s="473"/>
      <c r="G274" s="474"/>
      <c r="H274" s="166"/>
      <c r="I274" s="680" t="s">
        <v>867</v>
      </c>
      <c r="J274" s="680"/>
      <c r="K274" s="680"/>
      <c r="L274" s="680"/>
      <c r="M274" s="681"/>
      <c r="N274" s="89"/>
      <c r="P274" s="505"/>
      <c r="Q274" s="505"/>
      <c r="R274" s="505"/>
      <c r="S274" s="505"/>
      <c r="T274" s="505"/>
    </row>
    <row r="275" spans="2:20" ht="26.1" customHeight="1">
      <c r="B275" s="70"/>
      <c r="C275" s="477"/>
      <c r="D275" s="473"/>
      <c r="E275" s="473"/>
      <c r="F275" s="473"/>
      <c r="G275" s="474"/>
      <c r="H275" s="166"/>
      <c r="I275" s="680" t="s">
        <v>460</v>
      </c>
      <c r="J275" s="680"/>
      <c r="K275" s="680"/>
      <c r="L275" s="680"/>
      <c r="M275" s="681"/>
      <c r="N275" s="89"/>
      <c r="P275" s="505"/>
      <c r="Q275" s="505"/>
      <c r="R275" s="505"/>
      <c r="S275" s="505"/>
      <c r="T275" s="505"/>
    </row>
    <row r="276" spans="2:20" ht="26.1" customHeight="1">
      <c r="B276" s="70"/>
      <c r="C276" s="477"/>
      <c r="D276" s="473"/>
      <c r="E276" s="473"/>
      <c r="F276" s="473"/>
      <c r="G276" s="474"/>
      <c r="H276" s="166"/>
      <c r="I276" s="680" t="s">
        <v>461</v>
      </c>
      <c r="J276" s="680"/>
      <c r="K276" s="680"/>
      <c r="L276" s="680"/>
      <c r="M276" s="681"/>
      <c r="N276" s="89"/>
      <c r="P276" s="505"/>
      <c r="Q276" s="505"/>
      <c r="R276" s="505"/>
      <c r="S276" s="505"/>
      <c r="T276" s="505"/>
    </row>
    <row r="277" spans="2:20" ht="26.1" customHeight="1">
      <c r="B277" s="70"/>
      <c r="C277" s="477"/>
      <c r="D277" s="473"/>
      <c r="E277" s="473"/>
      <c r="F277" s="473"/>
      <c r="G277" s="474"/>
      <c r="H277" s="166"/>
      <c r="I277" s="680" t="s">
        <v>462</v>
      </c>
      <c r="J277" s="680"/>
      <c r="K277" s="680"/>
      <c r="L277" s="680"/>
      <c r="M277" s="681"/>
      <c r="N277" s="89"/>
      <c r="P277" s="505"/>
      <c r="Q277" s="505"/>
      <c r="R277" s="505"/>
      <c r="S277" s="505"/>
      <c r="T277" s="505"/>
    </row>
    <row r="278" spans="2:20" ht="39" customHeight="1">
      <c r="B278" s="70"/>
      <c r="C278" s="477"/>
      <c r="D278" s="473"/>
      <c r="E278" s="473"/>
      <c r="F278" s="473"/>
      <c r="G278" s="474"/>
      <c r="H278" s="166"/>
      <c r="I278" s="680" t="s">
        <v>463</v>
      </c>
      <c r="J278" s="680"/>
      <c r="K278" s="680"/>
      <c r="L278" s="680"/>
      <c r="M278" s="681"/>
      <c r="N278" s="89"/>
      <c r="P278" s="505"/>
      <c r="Q278" s="505"/>
      <c r="R278" s="505"/>
      <c r="S278" s="505"/>
      <c r="T278" s="505"/>
    </row>
    <row r="279" spans="2:20" ht="12.95" customHeight="1">
      <c r="B279" s="70"/>
      <c r="C279" s="477"/>
      <c r="D279" s="473"/>
      <c r="E279" s="473"/>
      <c r="F279" s="473"/>
      <c r="G279" s="474"/>
      <c r="H279" s="166"/>
      <c r="I279" s="680" t="s">
        <v>464</v>
      </c>
      <c r="J279" s="680"/>
      <c r="K279" s="680"/>
      <c r="L279" s="680"/>
      <c r="M279" s="681"/>
      <c r="N279" s="89"/>
      <c r="P279" s="505"/>
      <c r="Q279" s="505"/>
      <c r="R279" s="505"/>
      <c r="S279" s="505"/>
      <c r="T279" s="505"/>
    </row>
    <row r="280" spans="2:20" ht="26.1" customHeight="1">
      <c r="B280" s="70"/>
      <c r="C280" s="477"/>
      <c r="D280" s="473"/>
      <c r="E280" s="473"/>
      <c r="F280" s="473"/>
      <c r="G280" s="474"/>
      <c r="H280" s="166"/>
      <c r="I280" s="670" t="s">
        <v>465</v>
      </c>
      <c r="J280" s="670"/>
      <c r="K280" s="670"/>
      <c r="L280" s="670"/>
      <c r="M280" s="671"/>
      <c r="N280" s="89"/>
      <c r="P280" s="505"/>
      <c r="Q280" s="505"/>
      <c r="R280" s="505"/>
      <c r="S280" s="505"/>
      <c r="T280" s="505"/>
    </row>
    <row r="281" spans="2:20" ht="12.95" customHeight="1">
      <c r="B281" s="70"/>
      <c r="C281" s="477"/>
      <c r="D281" s="473"/>
      <c r="E281" s="473"/>
      <c r="F281" s="473"/>
      <c r="G281" s="474"/>
      <c r="H281" s="166"/>
      <c r="I281" s="670" t="s">
        <v>466</v>
      </c>
      <c r="J281" s="670"/>
      <c r="K281" s="670"/>
      <c r="L281" s="670"/>
      <c r="M281" s="671"/>
      <c r="N281" s="89"/>
      <c r="P281" s="505"/>
      <c r="Q281" s="505"/>
      <c r="R281" s="505"/>
      <c r="S281" s="505"/>
      <c r="T281" s="505"/>
    </row>
    <row r="282" spans="2:20" ht="16.5">
      <c r="B282" s="70"/>
      <c r="C282" s="477"/>
      <c r="D282" s="473"/>
      <c r="E282" s="473"/>
      <c r="F282" s="473"/>
      <c r="G282" s="474"/>
      <c r="H282" s="166"/>
      <c r="I282" s="726"/>
      <c r="J282" s="726"/>
      <c r="K282" s="726"/>
      <c r="L282" s="726"/>
      <c r="M282" s="727"/>
      <c r="N282" s="89"/>
      <c r="P282" s="505"/>
      <c r="Q282" s="505"/>
      <c r="R282" s="505"/>
      <c r="S282" s="505"/>
      <c r="T282" s="505"/>
    </row>
    <row r="283" spans="2:20" ht="16.5" customHeight="1">
      <c r="B283" s="526"/>
      <c r="C283" s="526"/>
      <c r="D283" s="526"/>
      <c r="E283" s="526"/>
      <c r="F283" s="39"/>
      <c r="G283" s="526"/>
      <c r="H283" s="531" t="s">
        <v>467</v>
      </c>
      <c r="I283" s="674" t="s">
        <v>468</v>
      </c>
      <c r="J283" s="674"/>
      <c r="K283" s="674"/>
      <c r="L283" s="674"/>
      <c r="M283" s="675"/>
      <c r="N283" s="89"/>
      <c r="O283" s="505" t="b">
        <v>0</v>
      </c>
      <c r="P283" s="505" t="b">
        <v>0</v>
      </c>
      <c r="Q283" s="505" t="b">
        <v>0</v>
      </c>
      <c r="R283" s="505" t="b">
        <v>0</v>
      </c>
      <c r="S283" s="505" t="b">
        <v>1</v>
      </c>
      <c r="T283" s="505" t="b">
        <v>0</v>
      </c>
    </row>
    <row r="284" spans="2:20" ht="16.5">
      <c r="B284" s="70"/>
      <c r="C284" s="477"/>
      <c r="D284" s="473"/>
      <c r="E284" s="473"/>
      <c r="F284" s="473"/>
      <c r="G284" s="474"/>
      <c r="H284" s="166"/>
      <c r="I284" s="676" t="s">
        <v>469</v>
      </c>
      <c r="J284" s="676"/>
      <c r="K284" s="676"/>
      <c r="L284" s="676"/>
      <c r="M284" s="677"/>
      <c r="N284" s="89"/>
      <c r="P284" s="505"/>
      <c r="Q284" s="505"/>
      <c r="R284" s="505"/>
      <c r="S284" s="505"/>
      <c r="T284" s="505"/>
    </row>
    <row r="285" spans="2:20" ht="12.95" customHeight="1">
      <c r="B285" s="70"/>
      <c r="C285" s="477"/>
      <c r="D285" s="473"/>
      <c r="E285" s="473"/>
      <c r="F285" s="473"/>
      <c r="G285" s="474"/>
      <c r="H285" s="166"/>
      <c r="I285" s="678" t="s">
        <v>178</v>
      </c>
      <c r="J285" s="678"/>
      <c r="K285" s="678"/>
      <c r="L285" s="678"/>
      <c r="M285" s="679"/>
      <c r="N285" s="89"/>
      <c r="P285" s="505"/>
      <c r="Q285" s="505"/>
      <c r="R285" s="505"/>
      <c r="S285" s="505"/>
      <c r="T285" s="505"/>
    </row>
    <row r="286" spans="2:20" ht="26.1" customHeight="1">
      <c r="B286" s="70"/>
      <c r="C286" s="477"/>
      <c r="D286" s="473"/>
      <c r="E286" s="473"/>
      <c r="F286" s="473"/>
      <c r="G286" s="474"/>
      <c r="H286" s="166"/>
      <c r="I286" s="670" t="s">
        <v>1494</v>
      </c>
      <c r="J286" s="670"/>
      <c r="K286" s="670"/>
      <c r="L286" s="670"/>
      <c r="M286" s="671"/>
      <c r="N286" s="89"/>
      <c r="P286" s="505"/>
      <c r="Q286" s="505"/>
      <c r="R286" s="505"/>
      <c r="S286" s="505"/>
      <c r="T286" s="505"/>
    </row>
    <row r="287" spans="2:20" ht="12.95" customHeight="1">
      <c r="B287" s="70"/>
      <c r="C287" s="477"/>
      <c r="D287" s="473"/>
      <c r="E287" s="473"/>
      <c r="F287" s="473"/>
      <c r="G287" s="474"/>
      <c r="H287" s="166"/>
      <c r="I287" s="678" t="s">
        <v>179</v>
      </c>
      <c r="J287" s="678"/>
      <c r="K287" s="678"/>
      <c r="L287" s="678"/>
      <c r="M287" s="679"/>
      <c r="N287" s="89"/>
      <c r="P287" s="505"/>
      <c r="Q287" s="505"/>
      <c r="R287" s="505"/>
      <c r="S287" s="505"/>
      <c r="T287" s="505"/>
    </row>
    <row r="288" spans="2:20" ht="12.95" customHeight="1">
      <c r="B288" s="70"/>
      <c r="C288" s="477"/>
      <c r="D288" s="473"/>
      <c r="E288" s="473"/>
      <c r="F288" s="473"/>
      <c r="G288" s="474"/>
      <c r="H288" s="166"/>
      <c r="I288" s="670" t="s">
        <v>470</v>
      </c>
      <c r="J288" s="670"/>
      <c r="K288" s="670"/>
      <c r="L288" s="670"/>
      <c r="M288" s="671"/>
      <c r="N288" s="89"/>
      <c r="P288" s="505"/>
      <c r="Q288" s="505"/>
      <c r="R288" s="505"/>
      <c r="S288" s="505"/>
      <c r="T288" s="505"/>
    </row>
    <row r="289" spans="2:20" ht="12.95" customHeight="1">
      <c r="B289" s="70"/>
      <c r="C289" s="477"/>
      <c r="D289" s="473"/>
      <c r="E289" s="473"/>
      <c r="F289" s="473"/>
      <c r="G289" s="474"/>
      <c r="H289" s="166"/>
      <c r="I289" s="678" t="s">
        <v>180</v>
      </c>
      <c r="J289" s="678"/>
      <c r="K289" s="678"/>
      <c r="L289" s="678"/>
      <c r="M289" s="679"/>
      <c r="N289" s="89"/>
      <c r="P289" s="505"/>
      <c r="Q289" s="505"/>
      <c r="R289" s="505"/>
      <c r="S289" s="505"/>
      <c r="T289" s="505"/>
    </row>
    <row r="290" spans="2:20" ht="26.1" customHeight="1">
      <c r="B290" s="70"/>
      <c r="C290" s="477"/>
      <c r="D290" s="473"/>
      <c r="E290" s="473"/>
      <c r="F290" s="473"/>
      <c r="G290" s="474"/>
      <c r="H290" s="166"/>
      <c r="I290" s="670" t="s">
        <v>471</v>
      </c>
      <c r="J290" s="670"/>
      <c r="K290" s="670"/>
      <c r="L290" s="670"/>
      <c r="M290" s="671"/>
      <c r="N290" s="89"/>
      <c r="P290" s="505"/>
      <c r="Q290" s="505"/>
      <c r="R290" s="505"/>
      <c r="S290" s="505"/>
      <c r="T290" s="505"/>
    </row>
    <row r="291" spans="2:20" ht="12.95" customHeight="1">
      <c r="B291" s="70"/>
      <c r="C291" s="477"/>
      <c r="D291" s="473"/>
      <c r="E291" s="473"/>
      <c r="F291" s="473"/>
      <c r="G291" s="474"/>
      <c r="H291" s="166"/>
      <c r="I291" s="678" t="s">
        <v>181</v>
      </c>
      <c r="J291" s="678"/>
      <c r="K291" s="678"/>
      <c r="L291" s="678"/>
      <c r="M291" s="679"/>
      <c r="N291" s="89"/>
      <c r="P291" s="505"/>
      <c r="Q291" s="505"/>
      <c r="R291" s="505"/>
      <c r="S291" s="505"/>
      <c r="T291" s="505"/>
    </row>
    <row r="292" spans="2:20" ht="30" customHeight="1">
      <c r="B292" s="70"/>
      <c r="C292" s="477"/>
      <c r="D292" s="473"/>
      <c r="E292" s="473"/>
      <c r="F292" s="473"/>
      <c r="G292" s="474"/>
      <c r="H292" s="166"/>
      <c r="I292" s="670" t="s">
        <v>852</v>
      </c>
      <c r="J292" s="670"/>
      <c r="K292" s="670"/>
      <c r="L292" s="670"/>
      <c r="M292" s="671"/>
      <c r="N292" s="89"/>
      <c r="P292" s="505"/>
      <c r="Q292" s="505"/>
      <c r="R292" s="505"/>
      <c r="S292" s="505"/>
      <c r="T292" s="505"/>
    </row>
    <row r="293" spans="2:20" ht="26.1" customHeight="1">
      <c r="B293" s="70"/>
      <c r="C293" s="477"/>
      <c r="D293" s="473"/>
      <c r="E293" s="473"/>
      <c r="F293" s="473"/>
      <c r="G293" s="474"/>
      <c r="H293" s="166"/>
      <c r="I293" s="680" t="s">
        <v>853</v>
      </c>
      <c r="J293" s="680"/>
      <c r="K293" s="680"/>
      <c r="L293" s="680"/>
      <c r="M293" s="681"/>
      <c r="N293" s="89"/>
      <c r="P293" s="505"/>
      <c r="Q293" s="505"/>
      <c r="R293" s="505"/>
      <c r="S293" s="505"/>
      <c r="T293" s="505"/>
    </row>
    <row r="294" spans="2:20" ht="26.1" customHeight="1">
      <c r="B294" s="70"/>
      <c r="C294" s="477"/>
      <c r="D294" s="473"/>
      <c r="E294" s="473"/>
      <c r="F294" s="473"/>
      <c r="G294" s="474"/>
      <c r="H294" s="166"/>
      <c r="I294" s="680" t="s">
        <v>472</v>
      </c>
      <c r="J294" s="680"/>
      <c r="K294" s="680"/>
      <c r="L294" s="680"/>
      <c r="M294" s="681"/>
      <c r="N294" s="89"/>
      <c r="P294" s="505"/>
      <c r="Q294" s="505"/>
      <c r="R294" s="505"/>
      <c r="S294" s="505"/>
      <c r="T294" s="505"/>
    </row>
    <row r="295" spans="2:20" ht="39" customHeight="1">
      <c r="B295" s="70"/>
      <c r="C295" s="477"/>
      <c r="D295" s="473"/>
      <c r="E295" s="473"/>
      <c r="F295" s="473"/>
      <c r="G295" s="474"/>
      <c r="H295" s="166"/>
      <c r="I295" s="686" t="s">
        <v>473</v>
      </c>
      <c r="J295" s="686"/>
      <c r="K295" s="686"/>
      <c r="L295" s="686"/>
      <c r="M295" s="687"/>
      <c r="N295" s="89"/>
      <c r="P295" s="505"/>
      <c r="Q295" s="505"/>
      <c r="R295" s="505"/>
      <c r="S295" s="505"/>
      <c r="T295" s="505"/>
    </row>
    <row r="296" spans="2:20" ht="39" customHeight="1">
      <c r="B296" s="70"/>
      <c r="C296" s="477"/>
      <c r="D296" s="473"/>
      <c r="E296" s="473"/>
      <c r="F296" s="473"/>
      <c r="G296" s="474"/>
      <c r="H296" s="166"/>
      <c r="I296" s="680" t="s">
        <v>474</v>
      </c>
      <c r="J296" s="680"/>
      <c r="K296" s="680"/>
      <c r="L296" s="680"/>
      <c r="M296" s="681"/>
      <c r="N296" s="89"/>
      <c r="P296" s="505"/>
      <c r="Q296" s="505"/>
      <c r="R296" s="505"/>
      <c r="S296" s="505"/>
      <c r="T296" s="505"/>
    </row>
    <row r="297" spans="2:20" ht="39" customHeight="1">
      <c r="B297" s="70"/>
      <c r="C297" s="477"/>
      <c r="D297" s="473"/>
      <c r="E297" s="473"/>
      <c r="F297" s="473"/>
      <c r="G297" s="474"/>
      <c r="H297" s="166"/>
      <c r="I297" s="680" t="s">
        <v>1624</v>
      </c>
      <c r="J297" s="680"/>
      <c r="K297" s="680"/>
      <c r="L297" s="680"/>
      <c r="M297" s="681"/>
      <c r="N297" s="89"/>
      <c r="P297" s="505"/>
      <c r="Q297" s="505"/>
      <c r="R297" s="505"/>
      <c r="S297" s="505"/>
      <c r="T297" s="505"/>
    </row>
    <row r="298" spans="2:20" ht="26.1" customHeight="1">
      <c r="B298" s="70"/>
      <c r="C298" s="477"/>
      <c r="D298" s="473"/>
      <c r="E298" s="473"/>
      <c r="F298" s="473"/>
      <c r="G298" s="474"/>
      <c r="H298" s="166"/>
      <c r="I298" s="680" t="s">
        <v>475</v>
      </c>
      <c r="J298" s="680"/>
      <c r="K298" s="680"/>
      <c r="L298" s="680"/>
      <c r="M298" s="681"/>
      <c r="N298" s="89"/>
      <c r="P298" s="505"/>
      <c r="Q298" s="505"/>
      <c r="R298" s="505"/>
      <c r="S298" s="505"/>
      <c r="T298" s="505"/>
    </row>
    <row r="299" spans="2:20" ht="39" customHeight="1">
      <c r="B299" s="70"/>
      <c r="C299" s="477"/>
      <c r="D299" s="473"/>
      <c r="E299" s="473"/>
      <c r="F299" s="473"/>
      <c r="G299" s="474"/>
      <c r="H299" s="166"/>
      <c r="I299" s="680" t="s">
        <v>1585</v>
      </c>
      <c r="J299" s="680"/>
      <c r="K299" s="680"/>
      <c r="L299" s="680"/>
      <c r="M299" s="681"/>
      <c r="N299" s="89"/>
      <c r="P299" s="505"/>
      <c r="Q299" s="505"/>
      <c r="R299" s="505"/>
      <c r="S299" s="505"/>
      <c r="T299" s="505"/>
    </row>
    <row r="300" spans="2:20" ht="12.95" customHeight="1">
      <c r="B300" s="70"/>
      <c r="C300" s="477"/>
      <c r="D300" s="473"/>
      <c r="E300" s="473"/>
      <c r="F300" s="473"/>
      <c r="G300" s="474"/>
      <c r="H300" s="166"/>
      <c r="I300" s="680" t="s">
        <v>854</v>
      </c>
      <c r="J300" s="680"/>
      <c r="K300" s="680"/>
      <c r="L300" s="680"/>
      <c r="M300" s="681"/>
      <c r="N300" s="89"/>
      <c r="P300" s="505"/>
      <c r="Q300" s="505"/>
      <c r="R300" s="505"/>
      <c r="S300" s="505"/>
      <c r="T300" s="505"/>
    </row>
    <row r="301" spans="2:20" ht="26.1" customHeight="1">
      <c r="B301" s="70"/>
      <c r="C301" s="477"/>
      <c r="D301" s="473"/>
      <c r="E301" s="473"/>
      <c r="F301" s="473"/>
      <c r="G301" s="474"/>
      <c r="H301" s="166"/>
      <c r="I301" s="686" t="s">
        <v>476</v>
      </c>
      <c r="J301" s="686"/>
      <c r="K301" s="686"/>
      <c r="L301" s="686"/>
      <c r="M301" s="687"/>
      <c r="N301" s="89"/>
      <c r="P301" s="505"/>
      <c r="Q301" s="505"/>
      <c r="R301" s="505"/>
      <c r="S301" s="505"/>
      <c r="T301" s="505"/>
    </row>
    <row r="302" spans="2:20" ht="39" customHeight="1">
      <c r="B302" s="70"/>
      <c r="C302" s="477"/>
      <c r="D302" s="473"/>
      <c r="E302" s="473"/>
      <c r="F302" s="473"/>
      <c r="G302" s="474"/>
      <c r="H302" s="166"/>
      <c r="I302" s="686" t="s">
        <v>477</v>
      </c>
      <c r="J302" s="686"/>
      <c r="K302" s="686"/>
      <c r="L302" s="686"/>
      <c r="M302" s="687"/>
      <c r="N302" s="89"/>
      <c r="P302" s="505"/>
      <c r="Q302" s="505"/>
      <c r="R302" s="505"/>
      <c r="S302" s="505"/>
      <c r="T302" s="505"/>
    </row>
    <row r="303" spans="2:20" ht="39" customHeight="1">
      <c r="B303" s="70"/>
      <c r="C303" s="477"/>
      <c r="D303" s="473"/>
      <c r="E303" s="473"/>
      <c r="F303" s="473"/>
      <c r="G303" s="474"/>
      <c r="H303" s="166"/>
      <c r="I303" s="686" t="s">
        <v>478</v>
      </c>
      <c r="J303" s="686"/>
      <c r="K303" s="686"/>
      <c r="L303" s="686"/>
      <c r="M303" s="687"/>
      <c r="N303" s="89"/>
      <c r="P303" s="505"/>
      <c r="Q303" s="505"/>
      <c r="R303" s="505"/>
      <c r="S303" s="505"/>
      <c r="T303" s="505"/>
    </row>
    <row r="304" spans="2:20" ht="12.95" customHeight="1">
      <c r="B304" s="70"/>
      <c r="C304" s="477"/>
      <c r="D304" s="473"/>
      <c r="E304" s="473"/>
      <c r="F304" s="473"/>
      <c r="G304" s="474"/>
      <c r="H304" s="166"/>
      <c r="I304" s="680" t="s">
        <v>739</v>
      </c>
      <c r="J304" s="680"/>
      <c r="K304" s="680"/>
      <c r="L304" s="680"/>
      <c r="M304" s="681"/>
      <c r="N304" s="89"/>
      <c r="P304" s="505"/>
      <c r="Q304" s="505"/>
      <c r="R304" s="505"/>
      <c r="S304" s="505"/>
      <c r="T304" s="505"/>
    </row>
    <row r="305" spans="2:20" ht="39" customHeight="1">
      <c r="B305" s="70"/>
      <c r="C305" s="477"/>
      <c r="D305" s="473"/>
      <c r="E305" s="473"/>
      <c r="F305" s="473"/>
      <c r="G305" s="474"/>
      <c r="H305" s="166"/>
      <c r="I305" s="680" t="s">
        <v>855</v>
      </c>
      <c r="J305" s="680"/>
      <c r="K305" s="680"/>
      <c r="L305" s="680"/>
      <c r="M305" s="681"/>
      <c r="N305" s="89"/>
      <c r="P305" s="505"/>
      <c r="Q305" s="505"/>
      <c r="R305" s="505"/>
      <c r="S305" s="505"/>
      <c r="T305" s="505"/>
    </row>
    <row r="306" spans="2:20" ht="26.1" customHeight="1">
      <c r="B306" s="70"/>
      <c r="C306" s="477"/>
      <c r="D306" s="473"/>
      <c r="E306" s="473"/>
      <c r="F306" s="473"/>
      <c r="G306" s="474"/>
      <c r="H306" s="166"/>
      <c r="I306" s="680" t="s">
        <v>479</v>
      </c>
      <c r="J306" s="680"/>
      <c r="K306" s="680"/>
      <c r="L306" s="680"/>
      <c r="M306" s="681"/>
      <c r="N306" s="89"/>
      <c r="P306" s="505"/>
      <c r="Q306" s="505"/>
      <c r="R306" s="505"/>
      <c r="S306" s="505"/>
      <c r="T306" s="505"/>
    </row>
    <row r="307" spans="2:20" ht="26.1" customHeight="1">
      <c r="B307" s="70"/>
      <c r="C307" s="477"/>
      <c r="D307" s="473"/>
      <c r="E307" s="473"/>
      <c r="F307" s="473"/>
      <c r="G307" s="474"/>
      <c r="H307" s="166"/>
      <c r="I307" s="680" t="s">
        <v>480</v>
      </c>
      <c r="J307" s="680"/>
      <c r="K307" s="680"/>
      <c r="L307" s="680"/>
      <c r="M307" s="681"/>
      <c r="N307" s="89"/>
      <c r="P307" s="505"/>
      <c r="Q307" s="505"/>
      <c r="R307" s="505"/>
      <c r="S307" s="505"/>
      <c r="T307" s="505"/>
    </row>
    <row r="308" spans="2:20" ht="51.95" customHeight="1">
      <c r="B308" s="70"/>
      <c r="C308" s="477"/>
      <c r="D308" s="473"/>
      <c r="E308" s="473"/>
      <c r="F308" s="473"/>
      <c r="G308" s="474"/>
      <c r="H308" s="166"/>
      <c r="I308" s="680" t="s">
        <v>481</v>
      </c>
      <c r="J308" s="680"/>
      <c r="K308" s="680"/>
      <c r="L308" s="680"/>
      <c r="M308" s="681"/>
      <c r="N308" s="89"/>
      <c r="P308" s="505"/>
      <c r="Q308" s="505"/>
      <c r="R308" s="505"/>
      <c r="S308" s="505"/>
      <c r="T308" s="505"/>
    </row>
    <row r="309" spans="2:20" ht="26.1" customHeight="1">
      <c r="B309" s="70"/>
      <c r="C309" s="477"/>
      <c r="D309" s="473"/>
      <c r="E309" s="473"/>
      <c r="F309" s="473"/>
      <c r="G309" s="474"/>
      <c r="H309" s="166"/>
      <c r="I309" s="680" t="s">
        <v>482</v>
      </c>
      <c r="J309" s="680"/>
      <c r="K309" s="680"/>
      <c r="L309" s="680"/>
      <c r="M309" s="681"/>
      <c r="N309" s="89"/>
      <c r="P309" s="505"/>
      <c r="Q309" s="505"/>
      <c r="R309" s="505"/>
      <c r="S309" s="505"/>
      <c r="T309" s="505"/>
    </row>
    <row r="310" spans="2:20" ht="39" customHeight="1">
      <c r="B310" s="70"/>
      <c r="C310" s="477"/>
      <c r="D310" s="473"/>
      <c r="E310" s="473"/>
      <c r="F310" s="473"/>
      <c r="G310" s="474"/>
      <c r="H310" s="166"/>
      <c r="I310" s="680" t="s">
        <v>483</v>
      </c>
      <c r="J310" s="680"/>
      <c r="K310" s="680"/>
      <c r="L310" s="680"/>
      <c r="M310" s="681"/>
      <c r="N310" s="89"/>
      <c r="P310" s="505"/>
      <c r="Q310" s="505"/>
      <c r="R310" s="505"/>
      <c r="S310" s="505"/>
      <c r="T310" s="505"/>
    </row>
    <row r="311" spans="2:20" ht="26.1" customHeight="1">
      <c r="B311" s="70"/>
      <c r="C311" s="477"/>
      <c r="D311" s="473"/>
      <c r="E311" s="473"/>
      <c r="F311" s="473"/>
      <c r="G311" s="474"/>
      <c r="H311" s="166"/>
      <c r="I311" s="670" t="s">
        <v>484</v>
      </c>
      <c r="J311" s="670"/>
      <c r="K311" s="670"/>
      <c r="L311" s="670"/>
      <c r="M311" s="671"/>
      <c r="N311" s="89"/>
      <c r="P311" s="505"/>
      <c r="Q311" s="505"/>
      <c r="R311" s="505"/>
      <c r="S311" s="505"/>
      <c r="T311" s="505"/>
    </row>
    <row r="312" spans="2:20" ht="39" customHeight="1">
      <c r="B312" s="70"/>
      <c r="C312" s="477"/>
      <c r="D312" s="473"/>
      <c r="E312" s="473"/>
      <c r="F312" s="473"/>
      <c r="G312" s="474"/>
      <c r="H312" s="166"/>
      <c r="I312" s="670" t="s">
        <v>485</v>
      </c>
      <c r="J312" s="670"/>
      <c r="K312" s="670"/>
      <c r="L312" s="670"/>
      <c r="M312" s="671"/>
      <c r="N312" s="89"/>
      <c r="P312" s="505"/>
      <c r="Q312" s="505"/>
      <c r="R312" s="505"/>
      <c r="S312" s="505"/>
      <c r="T312" s="505"/>
    </row>
    <row r="313" spans="2:20" ht="26.1" customHeight="1">
      <c r="B313" s="70"/>
      <c r="C313" s="477"/>
      <c r="D313" s="473"/>
      <c r="E313" s="473"/>
      <c r="F313" s="473"/>
      <c r="G313" s="474"/>
      <c r="H313" s="166"/>
      <c r="I313" s="670" t="s">
        <v>486</v>
      </c>
      <c r="J313" s="670"/>
      <c r="K313" s="670"/>
      <c r="L313" s="670"/>
      <c r="M313" s="671"/>
      <c r="N313" s="89"/>
      <c r="P313" s="505"/>
      <c r="Q313" s="505"/>
      <c r="R313" s="505"/>
      <c r="S313" s="505"/>
      <c r="T313" s="505"/>
    </row>
    <row r="314" spans="2:20" ht="39" customHeight="1">
      <c r="B314" s="70"/>
      <c r="C314" s="477"/>
      <c r="D314" s="473"/>
      <c r="E314" s="473"/>
      <c r="F314" s="473"/>
      <c r="G314" s="474"/>
      <c r="H314" s="166"/>
      <c r="I314" s="670" t="s">
        <v>487</v>
      </c>
      <c r="J314" s="670"/>
      <c r="K314" s="670"/>
      <c r="L314" s="670"/>
      <c r="M314" s="671"/>
      <c r="N314" s="89"/>
      <c r="P314" s="505"/>
      <c r="Q314" s="505"/>
      <c r="R314" s="505"/>
      <c r="S314" s="505"/>
      <c r="T314" s="505"/>
    </row>
    <row r="315" spans="2:20" ht="26.1" customHeight="1">
      <c r="B315" s="70"/>
      <c r="C315" s="477"/>
      <c r="D315" s="473"/>
      <c r="E315" s="473"/>
      <c r="F315" s="473"/>
      <c r="G315" s="474"/>
      <c r="H315" s="166"/>
      <c r="I315" s="670" t="s">
        <v>488</v>
      </c>
      <c r="J315" s="670"/>
      <c r="K315" s="670"/>
      <c r="L315" s="670"/>
      <c r="M315" s="671"/>
      <c r="N315" s="89"/>
      <c r="P315" s="505"/>
      <c r="Q315" s="505"/>
      <c r="R315" s="505"/>
      <c r="S315" s="505"/>
      <c r="T315" s="505"/>
    </row>
    <row r="316" spans="2:20" ht="39" customHeight="1">
      <c r="B316" s="70"/>
      <c r="C316" s="477"/>
      <c r="D316" s="473"/>
      <c r="E316" s="473"/>
      <c r="F316" s="473"/>
      <c r="G316" s="474"/>
      <c r="H316" s="166"/>
      <c r="I316" s="670" t="s">
        <v>1435</v>
      </c>
      <c r="J316" s="670"/>
      <c r="K316" s="670"/>
      <c r="L316" s="670"/>
      <c r="M316" s="671"/>
      <c r="N316" s="89"/>
      <c r="P316" s="505"/>
      <c r="Q316" s="505"/>
      <c r="R316" s="505"/>
      <c r="S316" s="505"/>
      <c r="T316" s="505"/>
    </row>
    <row r="317" spans="2:20" ht="26.1" customHeight="1">
      <c r="B317" s="70"/>
      <c r="C317" s="477"/>
      <c r="D317" s="473"/>
      <c r="E317" s="473"/>
      <c r="F317" s="473"/>
      <c r="G317" s="474"/>
      <c r="H317" s="166"/>
      <c r="I317" s="670" t="s">
        <v>489</v>
      </c>
      <c r="J317" s="670"/>
      <c r="K317" s="670"/>
      <c r="L317" s="670"/>
      <c r="M317" s="671"/>
      <c r="N317" s="89"/>
      <c r="P317" s="505"/>
      <c r="Q317" s="505"/>
      <c r="R317" s="505"/>
      <c r="S317" s="505"/>
      <c r="T317" s="505"/>
    </row>
    <row r="318" spans="2:20" ht="26.1" customHeight="1">
      <c r="B318" s="70"/>
      <c r="C318" s="477"/>
      <c r="D318" s="473"/>
      <c r="E318" s="473"/>
      <c r="F318" s="473"/>
      <c r="G318" s="474"/>
      <c r="H318" s="166"/>
      <c r="I318" s="670" t="s">
        <v>1586</v>
      </c>
      <c r="J318" s="670"/>
      <c r="K318" s="670"/>
      <c r="L318" s="670"/>
      <c r="M318" s="671"/>
      <c r="N318" s="89"/>
      <c r="P318" s="505"/>
      <c r="Q318" s="505"/>
      <c r="R318" s="505"/>
      <c r="S318" s="505"/>
      <c r="T318" s="505"/>
    </row>
    <row r="319" spans="2:20" ht="39" customHeight="1">
      <c r="B319" s="70"/>
      <c r="C319" s="477"/>
      <c r="D319" s="473"/>
      <c r="E319" s="473"/>
      <c r="F319" s="473"/>
      <c r="G319" s="474"/>
      <c r="H319" s="166"/>
      <c r="I319" s="670" t="s">
        <v>1587</v>
      </c>
      <c r="J319" s="670"/>
      <c r="K319" s="670"/>
      <c r="L319" s="670"/>
      <c r="M319" s="671"/>
      <c r="N319" s="89"/>
      <c r="P319" s="505"/>
      <c r="Q319" s="505"/>
      <c r="R319" s="505"/>
      <c r="S319" s="505"/>
      <c r="T319" s="505"/>
    </row>
    <row r="320" spans="2:20" ht="26.1" customHeight="1">
      <c r="B320" s="70"/>
      <c r="C320" s="477"/>
      <c r="D320" s="473"/>
      <c r="E320" s="473"/>
      <c r="F320" s="473"/>
      <c r="G320" s="474"/>
      <c r="H320" s="166"/>
      <c r="I320" s="670" t="s">
        <v>490</v>
      </c>
      <c r="J320" s="670"/>
      <c r="K320" s="670"/>
      <c r="L320" s="670"/>
      <c r="M320" s="671"/>
      <c r="N320" s="89"/>
      <c r="P320" s="505"/>
      <c r="Q320" s="505"/>
      <c r="R320" s="505"/>
      <c r="S320" s="505"/>
      <c r="T320" s="505"/>
    </row>
    <row r="321" spans="2:20" ht="26.1" customHeight="1">
      <c r="B321" s="70"/>
      <c r="C321" s="477"/>
      <c r="D321" s="473"/>
      <c r="E321" s="473"/>
      <c r="F321" s="473"/>
      <c r="G321" s="474"/>
      <c r="H321" s="166"/>
      <c r="I321" s="670" t="s">
        <v>1436</v>
      </c>
      <c r="J321" s="670"/>
      <c r="K321" s="670"/>
      <c r="L321" s="670"/>
      <c r="M321" s="671"/>
      <c r="N321" s="89"/>
      <c r="P321" s="505"/>
      <c r="Q321" s="505"/>
      <c r="R321" s="505"/>
      <c r="S321" s="505"/>
      <c r="T321" s="505"/>
    </row>
    <row r="322" spans="2:20" ht="16.5">
      <c r="B322" s="70"/>
      <c r="C322" s="477"/>
      <c r="D322" s="473"/>
      <c r="E322" s="473"/>
      <c r="F322" s="473"/>
      <c r="G322" s="474"/>
      <c r="H322" s="166"/>
      <c r="I322" s="726"/>
      <c r="J322" s="726"/>
      <c r="K322" s="726"/>
      <c r="L322" s="726"/>
      <c r="M322" s="727"/>
      <c r="N322" s="89"/>
      <c r="P322" s="505"/>
      <c r="Q322" s="505"/>
      <c r="R322" s="505"/>
      <c r="S322" s="505"/>
      <c r="T322" s="505"/>
    </row>
    <row r="323" spans="2:20" ht="16.5" customHeight="1">
      <c r="B323" s="526"/>
      <c r="C323" s="526"/>
      <c r="D323" s="526"/>
      <c r="E323" s="526"/>
      <c r="F323" s="526"/>
      <c r="G323" s="39"/>
      <c r="H323" s="539" t="s">
        <v>491</v>
      </c>
      <c r="I323" s="674" t="s">
        <v>1438</v>
      </c>
      <c r="J323" s="674"/>
      <c r="K323" s="674"/>
      <c r="L323" s="674"/>
      <c r="M323" s="675"/>
      <c r="N323" s="89"/>
      <c r="O323" s="505" t="b">
        <v>0</v>
      </c>
      <c r="P323" s="505" t="b">
        <v>0</v>
      </c>
      <c r="Q323" s="505" t="b">
        <v>0</v>
      </c>
      <c r="R323" s="505" t="b">
        <v>0</v>
      </c>
      <c r="S323" s="505" t="b">
        <v>0</v>
      </c>
      <c r="T323" s="505" t="b">
        <v>1</v>
      </c>
    </row>
    <row r="324" spans="2:20" ht="16.5">
      <c r="B324" s="70"/>
      <c r="C324" s="477"/>
      <c r="D324" s="473"/>
      <c r="E324" s="473"/>
      <c r="F324" s="473"/>
      <c r="G324" s="474"/>
      <c r="H324" s="166"/>
      <c r="I324" s="676" t="s">
        <v>1437</v>
      </c>
      <c r="J324" s="676"/>
      <c r="K324" s="676"/>
      <c r="L324" s="676"/>
      <c r="M324" s="677"/>
      <c r="N324" s="89"/>
      <c r="P324" s="505"/>
      <c r="Q324" s="505"/>
      <c r="R324" s="505"/>
      <c r="S324" s="505"/>
      <c r="T324" s="505"/>
    </row>
    <row r="325" spans="2:20" ht="12.95" customHeight="1">
      <c r="B325" s="70"/>
      <c r="C325" s="477"/>
      <c r="D325" s="473"/>
      <c r="E325" s="473"/>
      <c r="F325" s="473"/>
      <c r="G325" s="474"/>
      <c r="H325" s="166"/>
      <c r="I325" s="678" t="s">
        <v>178</v>
      </c>
      <c r="J325" s="678"/>
      <c r="K325" s="678"/>
      <c r="L325" s="678"/>
      <c r="M325" s="679"/>
      <c r="N325" s="89"/>
      <c r="P325" s="505"/>
      <c r="Q325" s="505"/>
      <c r="R325" s="505"/>
      <c r="S325" s="505"/>
      <c r="T325" s="505"/>
    </row>
    <row r="326" spans="2:20" ht="26.1" customHeight="1">
      <c r="B326" s="70"/>
      <c r="C326" s="477"/>
      <c r="D326" s="473"/>
      <c r="E326" s="473"/>
      <c r="F326" s="473"/>
      <c r="G326" s="474"/>
      <c r="H326" s="166"/>
      <c r="I326" s="670" t="s">
        <v>492</v>
      </c>
      <c r="J326" s="670"/>
      <c r="K326" s="670"/>
      <c r="L326" s="670"/>
      <c r="M326" s="671"/>
      <c r="N326" s="89"/>
      <c r="P326" s="505"/>
      <c r="Q326" s="505"/>
      <c r="R326" s="505"/>
      <c r="S326" s="505"/>
      <c r="T326" s="505"/>
    </row>
    <row r="327" spans="2:20" ht="26.1" customHeight="1">
      <c r="B327" s="70"/>
      <c r="C327" s="477"/>
      <c r="D327" s="473"/>
      <c r="E327" s="473"/>
      <c r="F327" s="473"/>
      <c r="G327" s="474"/>
      <c r="H327" s="166"/>
      <c r="I327" s="680" t="s">
        <v>493</v>
      </c>
      <c r="J327" s="680"/>
      <c r="K327" s="680"/>
      <c r="L327" s="680"/>
      <c r="M327" s="681"/>
      <c r="N327" s="89"/>
      <c r="P327" s="505"/>
      <c r="Q327" s="505"/>
      <c r="R327" s="505"/>
      <c r="S327" s="505"/>
      <c r="T327" s="505"/>
    </row>
    <row r="328" spans="2:20" ht="26.1" customHeight="1">
      <c r="B328" s="70"/>
      <c r="C328" s="477"/>
      <c r="D328" s="473"/>
      <c r="E328" s="473"/>
      <c r="F328" s="473"/>
      <c r="G328" s="474"/>
      <c r="H328" s="166"/>
      <c r="I328" s="680" t="s">
        <v>494</v>
      </c>
      <c r="J328" s="680"/>
      <c r="K328" s="680"/>
      <c r="L328" s="680"/>
      <c r="M328" s="681"/>
      <c r="N328" s="89"/>
      <c r="P328" s="505"/>
      <c r="Q328" s="505"/>
      <c r="R328" s="505"/>
      <c r="S328" s="505"/>
      <c r="T328" s="505"/>
    </row>
    <row r="329" spans="2:20" ht="12.95" customHeight="1">
      <c r="B329" s="70"/>
      <c r="C329" s="477"/>
      <c r="D329" s="473"/>
      <c r="E329" s="473"/>
      <c r="F329" s="473"/>
      <c r="G329" s="474"/>
      <c r="H329" s="166"/>
      <c r="I329" s="678" t="s">
        <v>179</v>
      </c>
      <c r="J329" s="678"/>
      <c r="K329" s="678"/>
      <c r="L329" s="678"/>
      <c r="M329" s="679"/>
      <c r="N329" s="89"/>
      <c r="P329" s="505"/>
      <c r="Q329" s="505"/>
      <c r="R329" s="505"/>
      <c r="S329" s="505"/>
      <c r="T329" s="505"/>
    </row>
    <row r="330" spans="2:20" ht="12.95" customHeight="1">
      <c r="B330" s="70"/>
      <c r="C330" s="477"/>
      <c r="D330" s="473"/>
      <c r="E330" s="473"/>
      <c r="F330" s="473"/>
      <c r="G330" s="474"/>
      <c r="H330" s="166"/>
      <c r="I330" s="670" t="s">
        <v>495</v>
      </c>
      <c r="J330" s="670"/>
      <c r="K330" s="670"/>
      <c r="L330" s="670"/>
      <c r="M330" s="671"/>
      <c r="N330" s="89"/>
      <c r="P330" s="505"/>
      <c r="Q330" s="505"/>
      <c r="R330" s="505"/>
      <c r="S330" s="505"/>
      <c r="T330" s="505"/>
    </row>
    <row r="331" spans="2:20" ht="12.95" customHeight="1">
      <c r="B331" s="70"/>
      <c r="C331" s="477"/>
      <c r="D331" s="473"/>
      <c r="E331" s="473"/>
      <c r="F331" s="473"/>
      <c r="G331" s="474"/>
      <c r="H331" s="166"/>
      <c r="I331" s="678" t="s">
        <v>180</v>
      </c>
      <c r="J331" s="678"/>
      <c r="K331" s="678"/>
      <c r="L331" s="678"/>
      <c r="M331" s="679"/>
      <c r="N331" s="89"/>
      <c r="P331" s="505"/>
      <c r="Q331" s="505"/>
      <c r="R331" s="505"/>
      <c r="S331" s="505"/>
      <c r="T331" s="505"/>
    </row>
    <row r="332" spans="2:20" ht="12.95" customHeight="1">
      <c r="B332" s="70"/>
      <c r="C332" s="477"/>
      <c r="D332" s="473"/>
      <c r="E332" s="473"/>
      <c r="F332" s="473"/>
      <c r="G332" s="474"/>
      <c r="H332" s="166"/>
      <c r="I332" s="670" t="s">
        <v>496</v>
      </c>
      <c r="J332" s="670"/>
      <c r="K332" s="670"/>
      <c r="L332" s="670"/>
      <c r="M332" s="671"/>
      <c r="N332" s="89"/>
      <c r="P332" s="505"/>
      <c r="Q332" s="505"/>
      <c r="R332" s="505"/>
      <c r="S332" s="505"/>
      <c r="T332" s="505"/>
    </row>
    <row r="333" spans="2:20" ht="12.95" customHeight="1">
      <c r="B333" s="70"/>
      <c r="C333" s="477"/>
      <c r="D333" s="473"/>
      <c r="E333" s="473"/>
      <c r="F333" s="473"/>
      <c r="G333" s="474"/>
      <c r="H333" s="166"/>
      <c r="I333" s="678" t="s">
        <v>181</v>
      </c>
      <c r="J333" s="678"/>
      <c r="K333" s="678"/>
      <c r="L333" s="678"/>
      <c r="M333" s="679"/>
      <c r="N333" s="89"/>
      <c r="P333" s="505"/>
      <c r="Q333" s="505"/>
      <c r="R333" s="505"/>
      <c r="S333" s="505"/>
      <c r="T333" s="505"/>
    </row>
    <row r="334" spans="2:20" ht="39" customHeight="1">
      <c r="B334" s="70"/>
      <c r="C334" s="477"/>
      <c r="D334" s="473"/>
      <c r="E334" s="473"/>
      <c r="F334" s="473"/>
      <c r="G334" s="474"/>
      <c r="H334" s="166"/>
      <c r="I334" s="670" t="s">
        <v>740</v>
      </c>
      <c r="J334" s="670"/>
      <c r="K334" s="670"/>
      <c r="L334" s="670"/>
      <c r="M334" s="671"/>
      <c r="N334" s="89"/>
      <c r="P334" s="505"/>
      <c r="Q334" s="505"/>
      <c r="R334" s="505"/>
      <c r="S334" s="505"/>
      <c r="T334" s="505"/>
    </row>
    <row r="335" spans="2:20" ht="39" customHeight="1">
      <c r="B335" s="70"/>
      <c r="C335" s="477"/>
      <c r="D335" s="473"/>
      <c r="E335" s="473"/>
      <c r="F335" s="473"/>
      <c r="G335" s="474"/>
      <c r="H335" s="166"/>
      <c r="I335" s="670" t="s">
        <v>1439</v>
      </c>
      <c r="J335" s="670"/>
      <c r="K335" s="670"/>
      <c r="L335" s="670"/>
      <c r="M335" s="671"/>
      <c r="N335" s="89"/>
      <c r="P335" s="505"/>
      <c r="Q335" s="505"/>
      <c r="R335" s="505"/>
      <c r="S335" s="505"/>
      <c r="T335" s="505"/>
    </row>
    <row r="336" spans="2:20" ht="39" customHeight="1">
      <c r="B336" s="70"/>
      <c r="C336" s="477"/>
      <c r="D336" s="473"/>
      <c r="E336" s="473"/>
      <c r="F336" s="473"/>
      <c r="G336" s="474"/>
      <c r="H336" s="166"/>
      <c r="I336" s="670" t="s">
        <v>741</v>
      </c>
      <c r="J336" s="670"/>
      <c r="K336" s="670"/>
      <c r="L336" s="670"/>
      <c r="M336" s="671"/>
      <c r="N336" s="89"/>
      <c r="P336" s="505"/>
      <c r="Q336" s="505"/>
      <c r="R336" s="505"/>
      <c r="S336" s="505"/>
      <c r="T336" s="505"/>
    </row>
    <row r="337" spans="2:20" ht="12.95" customHeight="1">
      <c r="B337" s="70"/>
      <c r="C337" s="477"/>
      <c r="D337" s="473"/>
      <c r="E337" s="473"/>
      <c r="F337" s="473"/>
      <c r="G337" s="474"/>
      <c r="H337" s="166"/>
      <c r="I337" s="680" t="s">
        <v>1588</v>
      </c>
      <c r="J337" s="680"/>
      <c r="K337" s="680"/>
      <c r="L337" s="680"/>
      <c r="M337" s="681"/>
      <c r="N337" s="89"/>
      <c r="P337" s="505"/>
      <c r="Q337" s="505"/>
      <c r="R337" s="505"/>
      <c r="S337" s="505"/>
      <c r="T337" s="505"/>
    </row>
    <row r="338" spans="2:20" ht="26.1" customHeight="1">
      <c r="B338" s="70"/>
      <c r="C338" s="477"/>
      <c r="D338" s="473"/>
      <c r="E338" s="473"/>
      <c r="F338" s="473"/>
      <c r="G338" s="474"/>
      <c r="H338" s="166"/>
      <c r="I338" s="680" t="s">
        <v>868</v>
      </c>
      <c r="J338" s="680"/>
      <c r="K338" s="680"/>
      <c r="L338" s="680"/>
      <c r="M338" s="681"/>
      <c r="N338" s="89"/>
      <c r="P338" s="505"/>
      <c r="Q338" s="505"/>
      <c r="R338" s="505"/>
      <c r="S338" s="505"/>
      <c r="T338" s="505"/>
    </row>
    <row r="339" spans="2:20" ht="15.95" customHeight="1">
      <c r="B339" s="70"/>
      <c r="C339" s="477"/>
      <c r="D339" s="473"/>
      <c r="E339" s="473"/>
      <c r="F339" s="473"/>
      <c r="G339" s="474"/>
      <c r="H339" s="166"/>
      <c r="I339" s="680" t="s">
        <v>869</v>
      </c>
      <c r="J339" s="680"/>
      <c r="K339" s="680"/>
      <c r="L339" s="680"/>
      <c r="M339" s="681"/>
      <c r="N339" s="89"/>
      <c r="P339" s="505"/>
      <c r="Q339" s="505"/>
      <c r="R339" s="505"/>
      <c r="S339" s="505"/>
      <c r="T339" s="505"/>
    </row>
    <row r="340" spans="2:20" ht="26.1" customHeight="1">
      <c r="B340" s="70"/>
      <c r="C340" s="477"/>
      <c r="D340" s="473"/>
      <c r="E340" s="473"/>
      <c r="F340" s="473"/>
      <c r="G340" s="474"/>
      <c r="H340" s="166"/>
      <c r="I340" s="680" t="s">
        <v>870</v>
      </c>
      <c r="J340" s="680"/>
      <c r="K340" s="680"/>
      <c r="L340" s="680"/>
      <c r="M340" s="681"/>
      <c r="N340" s="89"/>
      <c r="P340" s="505"/>
      <c r="Q340" s="505"/>
      <c r="R340" s="505"/>
      <c r="S340" s="505"/>
      <c r="T340" s="505"/>
    </row>
    <row r="341" spans="2:20" ht="39" customHeight="1">
      <c r="B341" s="70"/>
      <c r="C341" s="477"/>
      <c r="D341" s="473"/>
      <c r="E341" s="473"/>
      <c r="F341" s="473"/>
      <c r="G341" s="474"/>
      <c r="H341" s="166"/>
      <c r="I341" s="680" t="s">
        <v>871</v>
      </c>
      <c r="J341" s="680"/>
      <c r="K341" s="680"/>
      <c r="L341" s="680"/>
      <c r="M341" s="681"/>
      <c r="N341" s="89"/>
      <c r="P341" s="505"/>
      <c r="Q341" s="505"/>
      <c r="R341" s="505"/>
      <c r="S341" s="505"/>
      <c r="T341" s="505"/>
    </row>
    <row r="342" spans="2:20" ht="39" customHeight="1">
      <c r="B342" s="70"/>
      <c r="C342" s="477"/>
      <c r="D342" s="473"/>
      <c r="E342" s="473"/>
      <c r="F342" s="473"/>
      <c r="G342" s="474"/>
      <c r="H342" s="166"/>
      <c r="I342" s="670" t="s">
        <v>1440</v>
      </c>
      <c r="J342" s="670"/>
      <c r="K342" s="670"/>
      <c r="L342" s="670"/>
      <c r="M342" s="671"/>
      <c r="N342" s="89"/>
      <c r="P342" s="505"/>
      <c r="Q342" s="505"/>
      <c r="R342" s="505"/>
      <c r="S342" s="505"/>
      <c r="T342" s="505"/>
    </row>
    <row r="343" spans="2:20" ht="53.1" customHeight="1">
      <c r="B343" s="70"/>
      <c r="C343" s="477"/>
      <c r="D343" s="473"/>
      <c r="E343" s="473"/>
      <c r="F343" s="473"/>
      <c r="G343" s="474"/>
      <c r="H343" s="166"/>
      <c r="I343" s="670" t="s">
        <v>497</v>
      </c>
      <c r="J343" s="670"/>
      <c r="K343" s="670"/>
      <c r="L343" s="670"/>
      <c r="M343" s="671"/>
      <c r="N343" s="89"/>
      <c r="P343" s="505"/>
      <c r="Q343" s="505"/>
      <c r="R343" s="505"/>
      <c r="S343" s="505"/>
      <c r="T343" s="505"/>
    </row>
    <row r="344" spans="2:20" ht="16.5">
      <c r="B344" s="70"/>
      <c r="C344" s="472"/>
      <c r="D344" s="475"/>
      <c r="E344" s="475"/>
      <c r="F344" s="475"/>
      <c r="G344" s="476"/>
      <c r="H344" s="166"/>
      <c r="I344" s="730"/>
      <c r="J344" s="730"/>
      <c r="K344" s="730"/>
      <c r="L344" s="730"/>
      <c r="M344" s="731"/>
      <c r="N344" s="89"/>
      <c r="P344" s="505"/>
      <c r="Q344" s="505"/>
      <c r="R344" s="505"/>
      <c r="S344" s="505"/>
      <c r="T344" s="505"/>
    </row>
    <row r="345" spans="2:20" ht="22.7" customHeight="1">
      <c r="B345" s="194"/>
      <c r="C345" s="345" t="s">
        <v>1</v>
      </c>
      <c r="D345" s="195"/>
      <c r="E345" s="195"/>
      <c r="F345" s="195"/>
      <c r="G345" s="196"/>
      <c r="H345" s="196"/>
      <c r="I345" s="165" t="s">
        <v>856</v>
      </c>
      <c r="J345" s="165"/>
      <c r="K345" s="165"/>
      <c r="L345" s="496"/>
      <c r="M345" s="569"/>
    </row>
    <row r="346" spans="2:20" ht="16.5">
      <c r="B346" s="199"/>
      <c r="C346" s="343"/>
      <c r="D346" s="84"/>
      <c r="E346" s="84"/>
      <c r="F346" s="84"/>
      <c r="G346" s="84"/>
      <c r="H346" s="84"/>
      <c r="I346" s="85"/>
      <c r="J346" s="85"/>
      <c r="K346" s="85"/>
      <c r="L346" s="200"/>
      <c r="M346" s="568"/>
    </row>
    <row r="347" spans="2:20" ht="12.75" hidden="1" customHeight="1"/>
    <row r="348" spans="2:20" ht="12.75" hidden="1" customHeight="1"/>
    <row r="349" spans="2:20" ht="12.75" hidden="1" customHeight="1"/>
    <row r="350" spans="2:20" ht="12.75" hidden="1" customHeight="1"/>
    <row r="351" spans="2:20" ht="12.75" hidden="1" customHeight="1"/>
    <row r="355" spans="2:20" s="192" customFormat="1" ht="0" hidden="1" customHeight="1">
      <c r="B355" s="86"/>
      <c r="C355" s="86"/>
      <c r="D355" s="86"/>
      <c r="E355" s="86"/>
      <c r="F355" s="86"/>
      <c r="G355" s="86"/>
      <c r="H355" s="86"/>
      <c r="I355" s="86"/>
      <c r="J355" s="86"/>
      <c r="K355" s="86"/>
      <c r="L355" s="86"/>
      <c r="M355" s="87"/>
      <c r="N355" s="82"/>
      <c r="O355" s="505"/>
      <c r="P355" s="83"/>
      <c r="Q355" s="83"/>
      <c r="R355" s="83"/>
      <c r="S355" s="83"/>
      <c r="T355" s="83"/>
    </row>
    <row r="356" spans="2:20" s="192" customFormat="1" ht="0" hidden="1" customHeight="1">
      <c r="B356" s="86"/>
      <c r="C356" s="86"/>
      <c r="D356" s="86"/>
      <c r="E356" s="86"/>
      <c r="F356" s="86"/>
      <c r="G356" s="86"/>
      <c r="H356" s="86"/>
      <c r="I356" s="86"/>
      <c r="J356" s="86"/>
      <c r="K356" s="86"/>
      <c r="L356" s="86"/>
      <c r="M356" s="87"/>
      <c r="N356" s="82"/>
      <c r="O356" s="505"/>
      <c r="P356" s="83"/>
      <c r="Q356" s="83"/>
      <c r="R356" s="83"/>
      <c r="S356" s="83"/>
      <c r="T356" s="83"/>
    </row>
    <row r="357" spans="2:20" s="192" customFormat="1" ht="0" hidden="1" customHeight="1">
      <c r="B357" s="86"/>
      <c r="C357" s="86"/>
      <c r="D357" s="86"/>
      <c r="E357" s="86"/>
      <c r="F357" s="86"/>
      <c r="G357" s="86"/>
      <c r="H357" s="86"/>
      <c r="I357" s="86"/>
      <c r="J357" s="86"/>
      <c r="K357" s="86"/>
      <c r="L357" s="86"/>
      <c r="M357" s="87"/>
      <c r="N357" s="82"/>
      <c r="O357" s="505"/>
      <c r="P357" s="83"/>
      <c r="Q357" s="83"/>
      <c r="R357" s="83"/>
      <c r="S357" s="83"/>
      <c r="T357" s="83"/>
    </row>
    <row r="358" spans="2:20" s="192" customFormat="1" ht="0" hidden="1" customHeight="1">
      <c r="B358" s="86"/>
      <c r="C358" s="86"/>
      <c r="D358" s="86"/>
      <c r="E358" s="86"/>
      <c r="F358" s="86"/>
      <c r="G358" s="86"/>
      <c r="H358" s="86"/>
      <c r="I358" s="86"/>
      <c r="J358" s="86"/>
      <c r="K358" s="86"/>
      <c r="L358" s="86"/>
      <c r="M358" s="87"/>
      <c r="N358" s="82"/>
      <c r="O358" s="505"/>
      <c r="P358" s="83"/>
      <c r="Q358" s="83"/>
      <c r="R358" s="83"/>
      <c r="S358" s="83"/>
      <c r="T358" s="83"/>
    </row>
    <row r="359" spans="2:20" s="192" customFormat="1" ht="0" hidden="1" customHeight="1">
      <c r="B359" s="86"/>
      <c r="C359" s="86"/>
      <c r="D359" s="86"/>
      <c r="E359" s="86"/>
      <c r="F359" s="86"/>
      <c r="G359" s="86"/>
      <c r="H359" s="86"/>
      <c r="I359" s="86"/>
      <c r="J359" s="86"/>
      <c r="K359" s="86"/>
      <c r="L359" s="86"/>
      <c r="M359" s="87"/>
      <c r="N359" s="82"/>
      <c r="O359" s="505"/>
      <c r="P359" s="83"/>
      <c r="Q359" s="83"/>
      <c r="R359" s="83"/>
      <c r="S359" s="83"/>
      <c r="T359" s="83"/>
    </row>
    <row r="360" spans="2:20" s="192" customFormat="1" ht="0" hidden="1" customHeight="1">
      <c r="B360" s="86"/>
      <c r="C360" s="86"/>
      <c r="D360" s="86"/>
      <c r="E360" s="86"/>
      <c r="F360" s="86"/>
      <c r="G360" s="86"/>
      <c r="H360" s="86"/>
      <c r="I360" s="86"/>
      <c r="J360" s="86"/>
      <c r="K360" s="86"/>
      <c r="L360" s="86"/>
      <c r="M360" s="87"/>
      <c r="N360" s="82"/>
      <c r="O360" s="505"/>
      <c r="P360" s="83"/>
      <c r="Q360" s="83"/>
      <c r="R360" s="83"/>
      <c r="S360" s="83"/>
      <c r="T360" s="83"/>
    </row>
    <row r="361" spans="2:20" s="192" customFormat="1" ht="0" hidden="1" customHeight="1">
      <c r="B361" s="86"/>
      <c r="C361" s="86"/>
      <c r="D361" s="86"/>
      <c r="E361" s="86"/>
      <c r="F361" s="86"/>
      <c r="G361" s="86"/>
      <c r="H361" s="86"/>
      <c r="I361" s="86"/>
      <c r="J361" s="86"/>
      <c r="K361" s="86"/>
      <c r="L361" s="86"/>
      <c r="M361" s="87"/>
      <c r="N361" s="82"/>
      <c r="O361" s="505"/>
      <c r="P361" s="83"/>
      <c r="Q361" s="83"/>
      <c r="R361" s="83"/>
      <c r="S361" s="83"/>
      <c r="T361" s="83"/>
    </row>
    <row r="362" spans="2:20" s="192" customFormat="1" ht="0" hidden="1" customHeight="1">
      <c r="B362" s="86"/>
      <c r="C362" s="86"/>
      <c r="D362" s="86"/>
      <c r="E362" s="86"/>
      <c r="F362" s="86"/>
      <c r="G362" s="86"/>
      <c r="H362" s="86"/>
      <c r="I362" s="86"/>
      <c r="J362" s="86"/>
      <c r="K362" s="86"/>
      <c r="L362" s="86"/>
      <c r="M362" s="87"/>
      <c r="N362" s="82"/>
      <c r="O362" s="505"/>
      <c r="P362" s="83"/>
      <c r="Q362" s="83"/>
      <c r="R362" s="83"/>
      <c r="S362" s="83"/>
      <c r="T362" s="83"/>
    </row>
    <row r="363" spans="2:20" s="192" customFormat="1" ht="0" hidden="1" customHeight="1">
      <c r="B363" s="86"/>
      <c r="C363" s="86"/>
      <c r="D363" s="86"/>
      <c r="E363" s="86"/>
      <c r="F363" s="86"/>
      <c r="G363" s="86"/>
      <c r="H363" s="86"/>
      <c r="I363" s="86"/>
      <c r="J363" s="86"/>
      <c r="K363" s="86"/>
      <c r="L363" s="86"/>
      <c r="M363" s="87"/>
      <c r="N363" s="82"/>
      <c r="O363" s="505"/>
      <c r="P363" s="83"/>
      <c r="Q363" s="83"/>
      <c r="R363" s="83"/>
      <c r="S363" s="83"/>
      <c r="T363" s="83"/>
    </row>
    <row r="364" spans="2:20" s="192" customFormat="1" ht="0" hidden="1" customHeight="1">
      <c r="B364" s="86"/>
      <c r="C364" s="86"/>
      <c r="D364" s="86"/>
      <c r="E364" s="86"/>
      <c r="F364" s="86"/>
      <c r="G364" s="86"/>
      <c r="H364" s="86"/>
      <c r="I364" s="86"/>
      <c r="J364" s="86"/>
      <c r="K364" s="86"/>
      <c r="L364" s="86"/>
      <c r="M364" s="87"/>
      <c r="N364" s="82"/>
      <c r="O364" s="505"/>
      <c r="P364" s="83"/>
      <c r="Q364" s="83"/>
      <c r="R364" s="83"/>
      <c r="S364" s="83"/>
      <c r="T364" s="83"/>
    </row>
    <row r="365" spans="2:20" s="192" customFormat="1" ht="0" hidden="1" customHeight="1">
      <c r="B365" s="86"/>
      <c r="C365" s="86"/>
      <c r="D365" s="86"/>
      <c r="E365" s="86"/>
      <c r="F365" s="86"/>
      <c r="G365" s="86"/>
      <c r="H365" s="86"/>
      <c r="I365" s="86"/>
      <c r="J365" s="86"/>
      <c r="K365" s="86"/>
      <c r="L365" s="86"/>
      <c r="M365" s="87"/>
      <c r="N365" s="82"/>
      <c r="O365" s="505"/>
      <c r="P365" s="83"/>
      <c r="Q365" s="83"/>
      <c r="R365" s="83"/>
      <c r="S365" s="83"/>
      <c r="T365" s="83"/>
    </row>
    <row r="366" spans="2:20" s="192" customFormat="1" ht="0" hidden="1" customHeight="1">
      <c r="B366" s="86"/>
      <c r="C366" s="86"/>
      <c r="D366" s="86"/>
      <c r="E366" s="86"/>
      <c r="F366" s="86"/>
      <c r="G366" s="86"/>
      <c r="H366" s="86"/>
      <c r="I366" s="86"/>
      <c r="J366" s="86"/>
      <c r="K366" s="86"/>
      <c r="L366" s="86"/>
      <c r="M366" s="87"/>
      <c r="N366" s="82"/>
      <c r="O366" s="505"/>
      <c r="P366" s="83"/>
      <c r="Q366" s="83"/>
      <c r="R366" s="83"/>
      <c r="S366" s="83"/>
      <c r="T366" s="83"/>
    </row>
    <row r="371" spans="2:20" s="192" customFormat="1" ht="0" hidden="1" customHeight="1">
      <c r="B371" s="86"/>
      <c r="C371" s="86"/>
      <c r="D371" s="86"/>
      <c r="E371" s="86"/>
      <c r="F371" s="86"/>
      <c r="G371" s="86"/>
      <c r="H371" s="86"/>
      <c r="I371" s="86"/>
      <c r="J371" s="86"/>
      <c r="K371" s="86"/>
      <c r="L371" s="86"/>
      <c r="M371" s="87"/>
      <c r="N371" s="82"/>
      <c r="O371" s="505"/>
      <c r="P371" s="83"/>
      <c r="Q371" s="83"/>
      <c r="R371" s="83"/>
      <c r="S371" s="83"/>
      <c r="T371" s="83"/>
    </row>
    <row r="378" spans="2:20" s="192" customFormat="1" ht="0" hidden="1" customHeight="1">
      <c r="B378" s="86"/>
      <c r="C378" s="86"/>
      <c r="D378" s="86"/>
      <c r="E378" s="86"/>
      <c r="F378" s="86"/>
      <c r="G378" s="86"/>
      <c r="H378" s="86"/>
      <c r="I378" s="86"/>
      <c r="J378" s="86"/>
      <c r="K378" s="86"/>
      <c r="L378" s="86"/>
      <c r="M378" s="87"/>
      <c r="N378" s="82"/>
      <c r="O378" s="505"/>
      <c r="P378" s="83"/>
      <c r="Q378" s="83"/>
      <c r="R378" s="83"/>
      <c r="S378" s="83"/>
      <c r="T378" s="83"/>
    </row>
    <row r="389" spans="2:20" s="192" customFormat="1" ht="0" hidden="1" customHeight="1">
      <c r="B389" s="86"/>
      <c r="C389" s="86"/>
      <c r="D389" s="86"/>
      <c r="E389" s="86"/>
      <c r="F389" s="86"/>
      <c r="G389" s="86"/>
      <c r="H389" s="86"/>
      <c r="I389" s="86"/>
      <c r="J389" s="86"/>
      <c r="K389" s="86"/>
      <c r="L389" s="86"/>
      <c r="M389" s="87"/>
      <c r="N389" s="82"/>
      <c r="O389" s="505"/>
      <c r="P389" s="83"/>
      <c r="Q389" s="83"/>
      <c r="R389" s="83"/>
      <c r="S389" s="83"/>
      <c r="T389" s="83"/>
    </row>
    <row r="394" spans="2:20" s="192" customFormat="1" ht="0" hidden="1" customHeight="1">
      <c r="B394" s="86"/>
      <c r="C394" s="86"/>
      <c r="D394" s="86"/>
      <c r="E394" s="86"/>
      <c r="F394" s="86"/>
      <c r="G394" s="86"/>
      <c r="H394" s="86"/>
      <c r="I394" s="86"/>
      <c r="J394" s="86"/>
      <c r="K394" s="86"/>
      <c r="L394" s="86"/>
      <c r="M394" s="87"/>
      <c r="N394" s="82"/>
      <c r="O394" s="505"/>
      <c r="P394" s="83"/>
      <c r="Q394" s="83"/>
      <c r="R394" s="83"/>
      <c r="S394" s="83"/>
      <c r="T394" s="83"/>
    </row>
    <row r="1029" spans="2:20" s="192" customFormat="1" ht="0" hidden="1" customHeight="1">
      <c r="B1029" s="86"/>
      <c r="C1029" s="86"/>
      <c r="D1029" s="86"/>
      <c r="E1029" s="86"/>
      <c r="F1029" s="86"/>
      <c r="G1029" s="86"/>
      <c r="H1029" s="86"/>
      <c r="I1029" s="86"/>
      <c r="J1029" s="86"/>
      <c r="K1029" s="86"/>
      <c r="L1029" s="86"/>
      <c r="M1029" s="87"/>
      <c r="N1029" s="82"/>
      <c r="O1029" s="505"/>
      <c r="P1029" s="83"/>
      <c r="Q1029" s="83"/>
      <c r="R1029" s="83"/>
      <c r="S1029" s="83"/>
      <c r="T1029" s="83"/>
    </row>
    <row r="1031" spans="2:20" s="192" customFormat="1" ht="0" hidden="1" customHeight="1">
      <c r="B1031" s="86"/>
      <c r="C1031" s="86"/>
      <c r="D1031" s="86"/>
      <c r="E1031" s="86"/>
      <c r="F1031" s="86"/>
      <c r="G1031" s="86"/>
      <c r="H1031" s="86"/>
      <c r="I1031" s="86"/>
      <c r="J1031" s="86"/>
      <c r="K1031" s="86"/>
      <c r="L1031" s="86"/>
      <c r="M1031" s="87"/>
      <c r="N1031" s="82"/>
      <c r="O1031" s="505"/>
      <c r="P1031" s="83"/>
      <c r="Q1031" s="83"/>
      <c r="R1031" s="83"/>
      <c r="S1031" s="83"/>
      <c r="T1031" s="83"/>
    </row>
    <row r="1032" spans="2:20" s="192" customFormat="1" ht="0" hidden="1" customHeight="1">
      <c r="B1032" s="86"/>
      <c r="C1032" s="86"/>
      <c r="D1032" s="86"/>
      <c r="E1032" s="86"/>
      <c r="F1032" s="86"/>
      <c r="G1032" s="86"/>
      <c r="H1032" s="86"/>
      <c r="I1032" s="86"/>
      <c r="J1032" s="86"/>
      <c r="K1032" s="86"/>
      <c r="L1032" s="86"/>
      <c r="M1032" s="87"/>
      <c r="N1032" s="82"/>
      <c r="O1032" s="505"/>
      <c r="P1032" s="83"/>
      <c r="Q1032" s="83"/>
      <c r="R1032" s="83"/>
      <c r="S1032" s="83"/>
      <c r="T1032" s="83"/>
    </row>
    <row r="1034" spans="2:20" s="192" customFormat="1" ht="0" hidden="1" customHeight="1">
      <c r="B1034" s="86"/>
      <c r="C1034" s="86"/>
      <c r="D1034" s="86"/>
      <c r="E1034" s="86"/>
      <c r="F1034" s="86"/>
      <c r="G1034" s="86"/>
      <c r="H1034" s="86"/>
      <c r="I1034" s="86"/>
      <c r="J1034" s="86"/>
      <c r="K1034" s="86"/>
      <c r="L1034" s="86"/>
      <c r="M1034" s="87"/>
      <c r="N1034" s="82"/>
      <c r="O1034" s="505"/>
      <c r="P1034" s="83"/>
      <c r="Q1034" s="83"/>
      <c r="R1034" s="83"/>
      <c r="S1034" s="83"/>
      <c r="T1034" s="83"/>
    </row>
    <row r="1045" spans="2:20" s="192" customFormat="1" ht="0" hidden="1" customHeight="1">
      <c r="B1045" s="86"/>
      <c r="C1045" s="86"/>
      <c r="D1045" s="86"/>
      <c r="E1045" s="86"/>
      <c r="F1045" s="86"/>
      <c r="G1045" s="86"/>
      <c r="H1045" s="86"/>
      <c r="I1045" s="86"/>
      <c r="J1045" s="86"/>
      <c r="K1045" s="86"/>
      <c r="L1045" s="86"/>
      <c r="M1045" s="87"/>
      <c r="N1045" s="82"/>
      <c r="O1045" s="505"/>
      <c r="P1045" s="83"/>
      <c r="Q1045" s="83"/>
      <c r="R1045" s="83"/>
      <c r="S1045" s="83"/>
      <c r="T1045" s="83"/>
    </row>
    <row r="1047" spans="2:20" s="192" customFormat="1" ht="0" hidden="1" customHeight="1">
      <c r="B1047" s="86"/>
      <c r="C1047" s="86"/>
      <c r="D1047" s="86"/>
      <c r="E1047" s="86"/>
      <c r="F1047" s="86"/>
      <c r="G1047" s="86"/>
      <c r="H1047" s="86"/>
      <c r="I1047" s="86"/>
      <c r="J1047" s="86"/>
      <c r="K1047" s="86"/>
      <c r="L1047" s="86"/>
      <c r="M1047" s="87"/>
      <c r="N1047" s="82"/>
      <c r="O1047" s="505"/>
      <c r="P1047" s="83"/>
      <c r="Q1047" s="83"/>
      <c r="R1047" s="83"/>
      <c r="S1047" s="83"/>
      <c r="T1047" s="83"/>
    </row>
    <row r="1048" spans="2:20" s="192" customFormat="1" ht="0" hidden="1" customHeight="1">
      <c r="B1048" s="86"/>
      <c r="C1048" s="86"/>
      <c r="D1048" s="86"/>
      <c r="E1048" s="86"/>
      <c r="F1048" s="86"/>
      <c r="G1048" s="86"/>
      <c r="H1048" s="86"/>
      <c r="I1048" s="86"/>
      <c r="J1048" s="86"/>
      <c r="K1048" s="86"/>
      <c r="L1048" s="86"/>
      <c r="M1048" s="87"/>
      <c r="N1048" s="82"/>
      <c r="O1048" s="505"/>
      <c r="P1048" s="83"/>
      <c r="Q1048" s="83"/>
      <c r="R1048" s="83"/>
      <c r="S1048" s="83"/>
      <c r="T1048" s="83"/>
    </row>
    <row r="1050" spans="2:20" s="192" customFormat="1" ht="0" hidden="1" customHeight="1">
      <c r="B1050" s="86"/>
      <c r="C1050" s="86"/>
      <c r="D1050" s="86"/>
      <c r="E1050" s="86"/>
      <c r="F1050" s="86"/>
      <c r="G1050" s="86"/>
      <c r="H1050" s="86"/>
      <c r="I1050" s="86"/>
      <c r="J1050" s="86"/>
      <c r="K1050" s="86"/>
      <c r="L1050" s="86"/>
      <c r="M1050" s="87"/>
      <c r="N1050" s="82"/>
      <c r="O1050" s="505"/>
      <c r="P1050" s="83"/>
      <c r="Q1050" s="83"/>
      <c r="R1050" s="83"/>
      <c r="S1050" s="83"/>
      <c r="T1050" s="83"/>
    </row>
    <row r="1061" spans="2:20" s="192" customFormat="1" ht="0" hidden="1" customHeight="1">
      <c r="B1061" s="86"/>
      <c r="C1061" s="86"/>
      <c r="D1061" s="86"/>
      <c r="E1061" s="86"/>
      <c r="F1061" s="86"/>
      <c r="G1061" s="86"/>
      <c r="H1061" s="86"/>
      <c r="I1061" s="86"/>
      <c r="J1061" s="86"/>
      <c r="K1061" s="86"/>
      <c r="L1061" s="86"/>
      <c r="M1061" s="87"/>
      <c r="N1061" s="82"/>
      <c r="O1061" s="505"/>
      <c r="P1061" s="83"/>
      <c r="Q1061" s="83"/>
      <c r="R1061" s="83"/>
      <c r="S1061" s="83"/>
      <c r="T1061" s="83"/>
    </row>
    <row r="1063" spans="2:20" s="192" customFormat="1" ht="0" hidden="1" customHeight="1">
      <c r="B1063" s="86"/>
      <c r="C1063" s="86"/>
      <c r="D1063" s="86"/>
      <c r="E1063" s="86"/>
      <c r="F1063" s="86"/>
      <c r="G1063" s="86"/>
      <c r="H1063" s="86"/>
      <c r="I1063" s="86"/>
      <c r="J1063" s="86"/>
      <c r="K1063" s="86"/>
      <c r="L1063" s="86"/>
      <c r="M1063" s="87"/>
      <c r="N1063" s="82"/>
      <c r="O1063" s="505"/>
      <c r="P1063" s="83"/>
      <c r="Q1063" s="83"/>
      <c r="R1063" s="83"/>
      <c r="S1063" s="83"/>
      <c r="T1063" s="83"/>
    </row>
    <row r="1064" spans="2:20" s="192" customFormat="1" ht="0" hidden="1" customHeight="1">
      <c r="B1064" s="86"/>
      <c r="C1064" s="86"/>
      <c r="D1064" s="86"/>
      <c r="E1064" s="86"/>
      <c r="F1064" s="86"/>
      <c r="G1064" s="86"/>
      <c r="H1064" s="86"/>
      <c r="I1064" s="86"/>
      <c r="J1064" s="86"/>
      <c r="K1064" s="86"/>
      <c r="L1064" s="86"/>
      <c r="M1064" s="87"/>
      <c r="N1064" s="82"/>
      <c r="O1064" s="505"/>
      <c r="P1064" s="83"/>
      <c r="Q1064" s="83"/>
      <c r="R1064" s="83"/>
      <c r="S1064" s="83"/>
      <c r="T1064" s="83"/>
    </row>
    <row r="1067" spans="2:20" s="192" customFormat="1" ht="0" hidden="1" customHeight="1">
      <c r="B1067" s="86"/>
      <c r="C1067" s="86"/>
      <c r="D1067" s="86"/>
      <c r="E1067" s="86"/>
      <c r="F1067" s="86"/>
      <c r="G1067" s="86"/>
      <c r="H1067" s="86"/>
      <c r="I1067" s="86"/>
      <c r="J1067" s="86"/>
      <c r="K1067" s="86"/>
      <c r="L1067" s="86"/>
      <c r="M1067" s="87"/>
      <c r="N1067" s="82"/>
      <c r="O1067" s="505"/>
      <c r="P1067" s="83"/>
      <c r="Q1067" s="83"/>
      <c r="R1067" s="83"/>
      <c r="S1067" s="83"/>
      <c r="T1067" s="83"/>
    </row>
    <row r="1069" spans="2:20" s="192" customFormat="1" ht="0" hidden="1" customHeight="1">
      <c r="B1069" s="86"/>
      <c r="C1069" s="86"/>
      <c r="D1069" s="86"/>
      <c r="E1069" s="86"/>
      <c r="F1069" s="86"/>
      <c r="G1069" s="86"/>
      <c r="H1069" s="86"/>
      <c r="I1069" s="86"/>
      <c r="J1069" s="86"/>
      <c r="K1069" s="86"/>
      <c r="L1069" s="86"/>
      <c r="M1069" s="87"/>
      <c r="N1069" s="82"/>
      <c r="O1069" s="505"/>
      <c r="P1069" s="83"/>
      <c r="Q1069" s="83"/>
      <c r="R1069" s="83"/>
      <c r="S1069" s="83"/>
      <c r="T1069" s="83"/>
    </row>
    <row r="1077" spans="2:20" s="192" customFormat="1" ht="0" hidden="1" customHeight="1">
      <c r="B1077" s="86"/>
      <c r="C1077" s="86"/>
      <c r="D1077" s="86"/>
      <c r="E1077" s="86"/>
      <c r="F1077" s="86"/>
      <c r="G1077" s="86"/>
      <c r="H1077" s="86"/>
      <c r="I1077" s="86"/>
      <c r="J1077" s="86"/>
      <c r="K1077" s="86"/>
      <c r="L1077" s="86"/>
      <c r="M1077" s="87"/>
      <c r="N1077" s="82"/>
      <c r="O1077" s="505"/>
      <c r="P1077" s="83"/>
      <c r="Q1077" s="83"/>
      <c r="R1077" s="83"/>
      <c r="S1077" s="83"/>
      <c r="T1077" s="83"/>
    </row>
    <row r="1079" spans="2:20" s="192" customFormat="1" ht="0" hidden="1" customHeight="1">
      <c r="B1079" s="86"/>
      <c r="C1079" s="86"/>
      <c r="D1079" s="86"/>
      <c r="E1079" s="86"/>
      <c r="F1079" s="86"/>
      <c r="G1079" s="86"/>
      <c r="H1079" s="86"/>
      <c r="I1079" s="86"/>
      <c r="J1079" s="86"/>
      <c r="K1079" s="86"/>
      <c r="L1079" s="86"/>
      <c r="M1079" s="87"/>
      <c r="N1079" s="82"/>
      <c r="O1079" s="505"/>
      <c r="P1079" s="83"/>
      <c r="Q1079" s="83"/>
      <c r="R1079" s="83"/>
      <c r="S1079" s="83"/>
      <c r="T1079" s="83"/>
    </row>
    <row r="1083" spans="2:20" s="192" customFormat="1" ht="0" hidden="1" customHeight="1">
      <c r="B1083" s="86"/>
      <c r="C1083" s="86"/>
      <c r="D1083" s="86"/>
      <c r="E1083" s="86"/>
      <c r="F1083" s="86"/>
      <c r="G1083" s="86"/>
      <c r="H1083" s="86"/>
      <c r="I1083" s="86"/>
      <c r="J1083" s="86"/>
      <c r="K1083" s="86"/>
      <c r="L1083" s="86"/>
      <c r="M1083" s="87"/>
      <c r="N1083" s="82"/>
      <c r="O1083" s="505"/>
      <c r="P1083" s="83"/>
      <c r="Q1083" s="83"/>
      <c r="R1083" s="83"/>
      <c r="S1083" s="83"/>
      <c r="T1083" s="83"/>
    </row>
    <row r="1085" spans="2:20" s="192" customFormat="1" ht="0" hidden="1" customHeight="1">
      <c r="B1085" s="86"/>
      <c r="C1085" s="86"/>
      <c r="D1085" s="86"/>
      <c r="E1085" s="86"/>
      <c r="F1085" s="86"/>
      <c r="G1085" s="86"/>
      <c r="H1085" s="86"/>
      <c r="I1085" s="86"/>
      <c r="J1085" s="86"/>
      <c r="K1085" s="86"/>
      <c r="L1085" s="86"/>
      <c r="M1085" s="87"/>
      <c r="N1085" s="82"/>
      <c r="O1085" s="505"/>
      <c r="P1085" s="83"/>
      <c r="Q1085" s="83"/>
      <c r="R1085" s="83"/>
      <c r="S1085" s="83"/>
      <c r="T1085" s="83"/>
    </row>
    <row r="1087" spans="2:20" s="192" customFormat="1" ht="0" hidden="1" customHeight="1">
      <c r="B1087" s="86"/>
      <c r="C1087" s="86"/>
      <c r="D1087" s="86"/>
      <c r="E1087" s="86"/>
      <c r="F1087" s="86"/>
      <c r="G1087" s="86"/>
      <c r="H1087" s="86"/>
      <c r="I1087" s="86"/>
      <c r="J1087" s="86"/>
      <c r="K1087" s="86"/>
      <c r="L1087" s="86"/>
      <c r="M1087" s="87"/>
      <c r="N1087" s="82"/>
      <c r="O1087" s="505"/>
      <c r="P1087" s="83"/>
      <c r="Q1087" s="83"/>
      <c r="R1087" s="83"/>
      <c r="S1087" s="83"/>
      <c r="T1087" s="83"/>
    </row>
    <row r="1097" spans="15:17" ht="0" hidden="1" customHeight="1">
      <c r="O1097" s="505" t="b">
        <v>0</v>
      </c>
      <c r="P1097" s="83" t="b">
        <v>1</v>
      </c>
      <c r="Q1097" s="83" t="b">
        <v>1</v>
      </c>
    </row>
    <row r="1107" spans="2:20" s="192" customFormat="1" ht="0" hidden="1" customHeight="1">
      <c r="B1107" s="86"/>
      <c r="C1107" s="86"/>
      <c r="D1107" s="86"/>
      <c r="E1107" s="86"/>
      <c r="F1107" s="86"/>
      <c r="G1107" s="86"/>
      <c r="H1107" s="86"/>
      <c r="I1107" s="86"/>
      <c r="J1107" s="86"/>
      <c r="K1107" s="86"/>
      <c r="L1107" s="86"/>
      <c r="M1107" s="87"/>
      <c r="N1107" s="82"/>
      <c r="O1107" s="505"/>
      <c r="P1107" s="83"/>
      <c r="Q1107" s="83"/>
      <c r="R1107" s="83"/>
      <c r="S1107" s="83"/>
      <c r="T1107" s="83"/>
    </row>
  </sheetData>
  <sheetProtection sheet="1" formatRows="0"/>
  <mergeCells count="348">
    <mergeCell ref="I241:M241"/>
    <mergeCell ref="I273:M273"/>
    <mergeCell ref="N2:N8"/>
    <mergeCell ref="B3:I3"/>
    <mergeCell ref="J3:K3"/>
    <mergeCell ref="L3:M3"/>
    <mergeCell ref="B5:G5"/>
    <mergeCell ref="J5:K5"/>
    <mergeCell ref="L5:M5"/>
    <mergeCell ref="B6:G6"/>
    <mergeCell ref="I6:M6"/>
    <mergeCell ref="B7:G7"/>
    <mergeCell ref="I7:M7"/>
    <mergeCell ref="B8:G8"/>
    <mergeCell ref="I8:M8"/>
    <mergeCell ref="B2:I2"/>
    <mergeCell ref="J2:K2"/>
    <mergeCell ref="L2:M2"/>
    <mergeCell ref="I30:M30"/>
    <mergeCell ref="I31:M31"/>
    <mergeCell ref="I32:M32"/>
    <mergeCell ref="I33:M33"/>
    <mergeCell ref="I29:M29"/>
    <mergeCell ref="I20:M20"/>
    <mergeCell ref="I21:M21"/>
    <mergeCell ref="I22:M22"/>
    <mergeCell ref="I23:M23"/>
    <mergeCell ref="I24:M24"/>
    <mergeCell ref="I25:M25"/>
    <mergeCell ref="I26:M26"/>
    <mergeCell ref="I27:M27"/>
    <mergeCell ref="I28:M28"/>
    <mergeCell ref="I51:M51"/>
    <mergeCell ref="I43:M43"/>
    <mergeCell ref="I44:M44"/>
    <mergeCell ref="I45:M45"/>
    <mergeCell ref="I46:M46"/>
    <mergeCell ref="I40:M40"/>
    <mergeCell ref="I41:M41"/>
    <mergeCell ref="I42:M42"/>
    <mergeCell ref="I48:M48"/>
    <mergeCell ref="I49:M49"/>
    <mergeCell ref="I50:M50"/>
    <mergeCell ref="I79:M79"/>
    <mergeCell ref="I80:M80"/>
    <mergeCell ref="I68:M68"/>
    <mergeCell ref="I69:M69"/>
    <mergeCell ref="I70:M70"/>
    <mergeCell ref="I71:M71"/>
    <mergeCell ref="I64:M64"/>
    <mergeCell ref="I66:M66"/>
    <mergeCell ref="I52:M52"/>
    <mergeCell ref="I53:M53"/>
    <mergeCell ref="I54:M54"/>
    <mergeCell ref="I55:M55"/>
    <mergeCell ref="I72:M72"/>
    <mergeCell ref="I73:M73"/>
    <mergeCell ref="I74:M74"/>
    <mergeCell ref="I75:M75"/>
    <mergeCell ref="I76:M76"/>
    <mergeCell ref="I78:M78"/>
    <mergeCell ref="I56:M56"/>
    <mergeCell ref="I57:M57"/>
    <mergeCell ref="I59:M59"/>
    <mergeCell ref="I60:M60"/>
    <mergeCell ref="I61:M61"/>
    <mergeCell ref="I62:M62"/>
    <mergeCell ref="I81:M81"/>
    <mergeCell ref="I82:M82"/>
    <mergeCell ref="I83:M83"/>
    <mergeCell ref="I84:M84"/>
    <mergeCell ref="I96:M96"/>
    <mergeCell ref="I97:M97"/>
    <mergeCell ref="I98:M98"/>
    <mergeCell ref="I99:M99"/>
    <mergeCell ref="I101:M101"/>
    <mergeCell ref="I85:M85"/>
    <mergeCell ref="I86:M86"/>
    <mergeCell ref="I87:M87"/>
    <mergeCell ref="I88:M88"/>
    <mergeCell ref="I89:M89"/>
    <mergeCell ref="I90:M90"/>
    <mergeCell ref="I100:M100"/>
    <mergeCell ref="I114:M114"/>
    <mergeCell ref="I115:M115"/>
    <mergeCell ref="I103:M103"/>
    <mergeCell ref="I104:M104"/>
    <mergeCell ref="I92:M92"/>
    <mergeCell ref="I93:M93"/>
    <mergeCell ref="I94:M94"/>
    <mergeCell ref="I95:M95"/>
    <mergeCell ref="I91:M91"/>
    <mergeCell ref="I102:M102"/>
    <mergeCell ref="I105:M105"/>
    <mergeCell ref="I106:M106"/>
    <mergeCell ref="I107:M107"/>
    <mergeCell ref="I108:M108"/>
    <mergeCell ref="I109:M109"/>
    <mergeCell ref="I110:M110"/>
    <mergeCell ref="I111:M111"/>
    <mergeCell ref="I112:M112"/>
    <mergeCell ref="I113:M113"/>
    <mergeCell ref="I116:M116"/>
    <mergeCell ref="I117:M117"/>
    <mergeCell ref="I118:M118"/>
    <mergeCell ref="I119:M119"/>
    <mergeCell ref="I144:M144"/>
    <mergeCell ref="I138:M138"/>
    <mergeCell ref="I139:M139"/>
    <mergeCell ref="I126:M126"/>
    <mergeCell ref="I127:M127"/>
    <mergeCell ref="I128:M128"/>
    <mergeCell ref="I129:M129"/>
    <mergeCell ref="I130:M130"/>
    <mergeCell ref="I131:M131"/>
    <mergeCell ref="I135:M135"/>
    <mergeCell ref="I136:M136"/>
    <mergeCell ref="I137:M137"/>
    <mergeCell ref="I142:M142"/>
    <mergeCell ref="I143:M143"/>
    <mergeCell ref="I120:M120"/>
    <mergeCell ref="I121:M121"/>
    <mergeCell ref="I122:M122"/>
    <mergeCell ref="I123:M123"/>
    <mergeCell ref="I124:M124"/>
    <mergeCell ref="I125:M125"/>
    <mergeCell ref="I161:M161"/>
    <mergeCell ref="I162:M162"/>
    <mergeCell ref="I151:M151"/>
    <mergeCell ref="I152:M152"/>
    <mergeCell ref="I153:M153"/>
    <mergeCell ref="I154:M154"/>
    <mergeCell ref="I155:M155"/>
    <mergeCell ref="I156:M156"/>
    <mergeCell ref="I158:M158"/>
    <mergeCell ref="I159:M159"/>
    <mergeCell ref="I160:M160"/>
    <mergeCell ref="I145:M145"/>
    <mergeCell ref="I146:M146"/>
    <mergeCell ref="I148:M148"/>
    <mergeCell ref="I147:M147"/>
    <mergeCell ref="I132:M132"/>
    <mergeCell ref="I133:M133"/>
    <mergeCell ref="I134:M134"/>
    <mergeCell ref="I179:M179"/>
    <mergeCell ref="I168:M168"/>
    <mergeCell ref="I169:M169"/>
    <mergeCell ref="I170:M170"/>
    <mergeCell ref="I171:M171"/>
    <mergeCell ref="I166:M166"/>
    <mergeCell ref="I167:M167"/>
    <mergeCell ref="I172:M172"/>
    <mergeCell ref="I173:M173"/>
    <mergeCell ref="I174:M174"/>
    <mergeCell ref="I175:M175"/>
    <mergeCell ref="I176:M176"/>
    <mergeCell ref="I177:M177"/>
    <mergeCell ref="I165:M165"/>
    <mergeCell ref="I178:M178"/>
    <mergeCell ref="I163:M163"/>
    <mergeCell ref="I164:M164"/>
    <mergeCell ref="I202:M202"/>
    <mergeCell ref="I203:M203"/>
    <mergeCell ref="I192:M192"/>
    <mergeCell ref="I193:M193"/>
    <mergeCell ref="I195:M195"/>
    <mergeCell ref="I196:M196"/>
    <mergeCell ref="I190:M190"/>
    <mergeCell ref="I191:M191"/>
    <mergeCell ref="I180:M180"/>
    <mergeCell ref="I181:M181"/>
    <mergeCell ref="I182:M182"/>
    <mergeCell ref="I183:M183"/>
    <mergeCell ref="I197:M197"/>
    <mergeCell ref="I198:M198"/>
    <mergeCell ref="I199:M199"/>
    <mergeCell ref="I200:M200"/>
    <mergeCell ref="I201:M201"/>
    <mergeCell ref="I185:M185"/>
    <mergeCell ref="I186:M186"/>
    <mergeCell ref="I187:M187"/>
    <mergeCell ref="I188:M188"/>
    <mergeCell ref="I189:M189"/>
    <mergeCell ref="I184:M184"/>
    <mergeCell ref="I194:M194"/>
    <mergeCell ref="I226:M226"/>
    <mergeCell ref="I227:M227"/>
    <mergeCell ref="I216:M216"/>
    <mergeCell ref="I217:M217"/>
    <mergeCell ref="I218:M218"/>
    <mergeCell ref="I219:M219"/>
    <mergeCell ref="I214:M214"/>
    <mergeCell ref="I215:M215"/>
    <mergeCell ref="I204:M204"/>
    <mergeCell ref="I205:M205"/>
    <mergeCell ref="I206:M206"/>
    <mergeCell ref="I207:M207"/>
    <mergeCell ref="I220:M220"/>
    <mergeCell ref="I221:M221"/>
    <mergeCell ref="I222:M222"/>
    <mergeCell ref="I223:M223"/>
    <mergeCell ref="I224:M224"/>
    <mergeCell ref="I225:M225"/>
    <mergeCell ref="I208:M208"/>
    <mergeCell ref="I209:M209"/>
    <mergeCell ref="I210:M210"/>
    <mergeCell ref="I211:M211"/>
    <mergeCell ref="I212:M212"/>
    <mergeCell ref="I213:M213"/>
    <mergeCell ref="I251:M251"/>
    <mergeCell ref="I252:M252"/>
    <mergeCell ref="I240:M240"/>
    <mergeCell ref="I242:M242"/>
    <mergeCell ref="I243:M243"/>
    <mergeCell ref="I244:M244"/>
    <mergeCell ref="I238:M238"/>
    <mergeCell ref="I239:M239"/>
    <mergeCell ref="I228:M228"/>
    <mergeCell ref="I229:M229"/>
    <mergeCell ref="I230:M230"/>
    <mergeCell ref="I231:M231"/>
    <mergeCell ref="I245:M245"/>
    <mergeCell ref="I246:M246"/>
    <mergeCell ref="I247:M247"/>
    <mergeCell ref="I248:M248"/>
    <mergeCell ref="I249:M249"/>
    <mergeCell ref="I250:M250"/>
    <mergeCell ref="I232:M232"/>
    <mergeCell ref="I233:M233"/>
    <mergeCell ref="I234:M234"/>
    <mergeCell ref="I235:M235"/>
    <mergeCell ref="I236:M236"/>
    <mergeCell ref="I237:M237"/>
    <mergeCell ref="I276:M276"/>
    <mergeCell ref="I277:M277"/>
    <mergeCell ref="I265:M265"/>
    <mergeCell ref="I266:M266"/>
    <mergeCell ref="I267:M267"/>
    <mergeCell ref="I268:M268"/>
    <mergeCell ref="I263:M263"/>
    <mergeCell ref="I264:M264"/>
    <mergeCell ref="I253:M253"/>
    <mergeCell ref="I254:M254"/>
    <mergeCell ref="I255:M255"/>
    <mergeCell ref="I256:M256"/>
    <mergeCell ref="I269:M269"/>
    <mergeCell ref="I270:M270"/>
    <mergeCell ref="I271:M271"/>
    <mergeCell ref="I272:M272"/>
    <mergeCell ref="I274:M274"/>
    <mergeCell ref="I275:M275"/>
    <mergeCell ref="I257:M257"/>
    <mergeCell ref="I258:M258"/>
    <mergeCell ref="I259:M259"/>
    <mergeCell ref="I260:M260"/>
    <mergeCell ref="I261:M261"/>
    <mergeCell ref="I262:M262"/>
    <mergeCell ref="I297:M297"/>
    <mergeCell ref="I298:M298"/>
    <mergeCell ref="I287:M287"/>
    <mergeCell ref="I288:M288"/>
    <mergeCell ref="I289:M289"/>
    <mergeCell ref="I290:M290"/>
    <mergeCell ref="I285:M285"/>
    <mergeCell ref="I286:M286"/>
    <mergeCell ref="I278:M278"/>
    <mergeCell ref="I279:M279"/>
    <mergeCell ref="I280:M280"/>
    <mergeCell ref="I281:M281"/>
    <mergeCell ref="I291:M291"/>
    <mergeCell ref="I292:M292"/>
    <mergeCell ref="I293:M293"/>
    <mergeCell ref="I294:M294"/>
    <mergeCell ref="I295:M295"/>
    <mergeCell ref="I296:M296"/>
    <mergeCell ref="I282:M282"/>
    <mergeCell ref="I283:M283"/>
    <mergeCell ref="I284:M284"/>
    <mergeCell ref="I321:M321"/>
    <mergeCell ref="I322:M322"/>
    <mergeCell ref="I311:M311"/>
    <mergeCell ref="I312:M312"/>
    <mergeCell ref="I313:M313"/>
    <mergeCell ref="I314:M314"/>
    <mergeCell ref="I309:M309"/>
    <mergeCell ref="I310:M310"/>
    <mergeCell ref="I299:M299"/>
    <mergeCell ref="I300:M300"/>
    <mergeCell ref="I301:M301"/>
    <mergeCell ref="I302:M302"/>
    <mergeCell ref="I315:M315"/>
    <mergeCell ref="I316:M316"/>
    <mergeCell ref="I317:M317"/>
    <mergeCell ref="I318:M318"/>
    <mergeCell ref="I319:M319"/>
    <mergeCell ref="I320:M320"/>
    <mergeCell ref="I303:M303"/>
    <mergeCell ref="I304:M304"/>
    <mergeCell ref="I305:M305"/>
    <mergeCell ref="I306:M306"/>
    <mergeCell ref="I307:M307"/>
    <mergeCell ref="I308:M308"/>
    <mergeCell ref="I344:M344"/>
    <mergeCell ref="I335:M335"/>
    <mergeCell ref="I336:M336"/>
    <mergeCell ref="I337:M337"/>
    <mergeCell ref="I338:M338"/>
    <mergeCell ref="I333:M333"/>
    <mergeCell ref="I334:M334"/>
    <mergeCell ref="I323:M323"/>
    <mergeCell ref="I324:M324"/>
    <mergeCell ref="I325:M325"/>
    <mergeCell ref="I326:M326"/>
    <mergeCell ref="I339:M339"/>
    <mergeCell ref="I340:M340"/>
    <mergeCell ref="I341:M341"/>
    <mergeCell ref="I342:M342"/>
    <mergeCell ref="I343:M343"/>
    <mergeCell ref="I327:M327"/>
    <mergeCell ref="I328:M328"/>
    <mergeCell ref="I329:M329"/>
    <mergeCell ref="I330:M330"/>
    <mergeCell ref="I331:M331"/>
    <mergeCell ref="I332:M332"/>
    <mergeCell ref="I58:M58"/>
    <mergeCell ref="I63:M63"/>
    <mergeCell ref="I67:M67"/>
    <mergeCell ref="I65:M65"/>
    <mergeCell ref="I77:M77"/>
    <mergeCell ref="I140:M140"/>
    <mergeCell ref="I157:M157"/>
    <mergeCell ref="I13:M13"/>
    <mergeCell ref="I14:M14"/>
    <mergeCell ref="I15:M15"/>
    <mergeCell ref="I16:M16"/>
    <mergeCell ref="I17:M17"/>
    <mergeCell ref="I18:M18"/>
    <mergeCell ref="I19:M19"/>
    <mergeCell ref="I47:M47"/>
    <mergeCell ref="I34:M34"/>
    <mergeCell ref="I35:M35"/>
    <mergeCell ref="I36:M36"/>
    <mergeCell ref="I37:M37"/>
    <mergeCell ref="I38:M38"/>
    <mergeCell ref="I39:M39"/>
    <mergeCell ref="I149:M149"/>
    <mergeCell ref="I150:M150"/>
    <mergeCell ref="I141:M141"/>
  </mergeCells>
  <conditionalFormatting sqref="B17:G34">
    <cfRule type="expression" dxfId="1775" priority="78">
      <formula>O$16</formula>
    </cfRule>
  </conditionalFormatting>
  <conditionalFormatting sqref="B36:G45">
    <cfRule type="expression" dxfId="1774" priority="89">
      <formula>O$35</formula>
    </cfRule>
  </conditionalFormatting>
  <conditionalFormatting sqref="B47:G60">
    <cfRule type="expression" dxfId="1773" priority="76">
      <formula>O$46</formula>
    </cfRule>
  </conditionalFormatting>
  <conditionalFormatting sqref="B62:G154">
    <cfRule type="expression" dxfId="1772" priority="17">
      <formula>O$61</formula>
    </cfRule>
  </conditionalFormatting>
  <conditionalFormatting sqref="B156:G210">
    <cfRule type="expression" dxfId="1771" priority="8">
      <formula>O$155</formula>
    </cfRule>
  </conditionalFormatting>
  <conditionalFormatting sqref="B212:G258">
    <cfRule type="expression" dxfId="1770" priority="6">
      <formula>O$211</formula>
    </cfRule>
  </conditionalFormatting>
  <conditionalFormatting sqref="B260:G282">
    <cfRule type="expression" dxfId="1769" priority="4">
      <formula>O$259</formula>
    </cfRule>
  </conditionalFormatting>
  <conditionalFormatting sqref="B284:G322">
    <cfRule type="expression" dxfId="1768" priority="83">
      <formula>O$283</formula>
    </cfRule>
  </conditionalFormatting>
  <conditionalFormatting sqref="B324:G344">
    <cfRule type="expression" dxfId="1767" priority="82">
      <formula>O$323</formula>
    </cfRule>
  </conditionalFormatting>
  <conditionalFormatting sqref="I16">
    <cfRule type="expression" dxfId="1757" priority="445">
      <formula>AND($O16,I16="")</formula>
    </cfRule>
  </conditionalFormatting>
  <conditionalFormatting sqref="I35">
    <cfRule type="expression" dxfId="1755" priority="436">
      <formula>AND($O35,I35="")</formula>
    </cfRule>
  </conditionalFormatting>
  <conditionalFormatting sqref="I46">
    <cfRule type="expression" dxfId="1754" priority="389">
      <formula>AND($O46,I46="")</formula>
    </cfRule>
  </conditionalFormatting>
  <conditionalFormatting sqref="I61">
    <cfRule type="expression" dxfId="1753" priority="428">
      <formula>AND($O61,I61="")</formula>
    </cfRule>
  </conditionalFormatting>
  <conditionalFormatting sqref="I155">
    <cfRule type="expression" dxfId="1752" priority="419">
      <formula>AND($O155,I155="")</formula>
    </cfRule>
  </conditionalFormatting>
  <conditionalFormatting sqref="I211">
    <cfRule type="expression" dxfId="1751" priority="412">
      <formula>AND($O211,I211="")</formula>
    </cfRule>
  </conditionalFormatting>
  <conditionalFormatting sqref="I259">
    <cfRule type="expression" dxfId="1750" priority="405">
      <formula>AND($O259,I259="")</formula>
    </cfRule>
  </conditionalFormatting>
  <conditionalFormatting sqref="I283">
    <cfRule type="expression" dxfId="1749" priority="397">
      <formula>AND($O283,I283="")</formula>
    </cfRule>
  </conditionalFormatting>
  <conditionalFormatting sqref="I323">
    <cfRule type="expression" dxfId="1748" priority="305">
      <formula>AND($O323,I323="")</formula>
    </cfRule>
  </conditionalFormatting>
  <pageMargins left="0.39370078740157483" right="0.19685039370078741" top="0.39370078740157483" bottom="0.47244094488188981" header="0.31496062992125984" footer="0.31496062992125984"/>
  <pageSetup paperSize="9" scale="85" fitToHeight="0" orientation="portrait" r:id="rId1"/>
  <headerFooter scaleWithDoc="0">
    <oddFooter>&amp;L&amp;8©  VHF Bayern - Stand Mai 2025&amp;R&amp;P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0113" r:id="rId4" name="Kontrollkästchen 2">
              <controlPr defaultSize="0" autoFill="0" autoLine="0" autoPict="0" altText="">
                <anchor moveWithCells="1">
                  <from>
                    <xdr:col>1</xdr:col>
                    <xdr:colOff>0</xdr:colOff>
                    <xdr:row>15</xdr:row>
                    <xdr:rowOff>0</xdr:rowOff>
                  </from>
                  <to>
                    <xdr:col>1</xdr:col>
                    <xdr:colOff>219075</xdr:colOff>
                    <xdr:row>16</xdr:row>
                    <xdr:rowOff>0</xdr:rowOff>
                  </to>
                </anchor>
              </controlPr>
            </control>
          </mc:Choice>
        </mc:AlternateContent>
        <mc:AlternateContent xmlns:mc="http://schemas.openxmlformats.org/markup-compatibility/2006">
          <mc:Choice Requires="x14">
            <control shapeId="90114" r:id="rId5" name="Check Box 2">
              <controlPr defaultSize="0" autoFill="0" autoLine="0" autoPict="0" altText="">
                <anchor moveWithCells="1">
                  <from>
                    <xdr:col>2</xdr:col>
                    <xdr:colOff>0</xdr:colOff>
                    <xdr:row>15</xdr:row>
                    <xdr:rowOff>0</xdr:rowOff>
                  </from>
                  <to>
                    <xdr:col>2</xdr:col>
                    <xdr:colOff>219075</xdr:colOff>
                    <xdr:row>16</xdr:row>
                    <xdr:rowOff>0</xdr:rowOff>
                  </to>
                </anchor>
              </controlPr>
            </control>
          </mc:Choice>
        </mc:AlternateContent>
        <mc:AlternateContent xmlns:mc="http://schemas.openxmlformats.org/markup-compatibility/2006">
          <mc:Choice Requires="x14">
            <control shapeId="90115" r:id="rId6" name="Check Box 3">
              <controlPr defaultSize="0" autoFill="0" autoLine="0" autoPict="0" altText="">
                <anchor moveWithCells="1">
                  <from>
                    <xdr:col>3</xdr:col>
                    <xdr:colOff>0</xdr:colOff>
                    <xdr:row>15</xdr:row>
                    <xdr:rowOff>0</xdr:rowOff>
                  </from>
                  <to>
                    <xdr:col>3</xdr:col>
                    <xdr:colOff>219075</xdr:colOff>
                    <xdr:row>16</xdr:row>
                    <xdr:rowOff>0</xdr:rowOff>
                  </to>
                </anchor>
              </controlPr>
            </control>
          </mc:Choice>
        </mc:AlternateContent>
        <mc:AlternateContent xmlns:mc="http://schemas.openxmlformats.org/markup-compatibility/2006">
          <mc:Choice Requires="x14">
            <control shapeId="90116" r:id="rId7" name="Check Box 4">
              <controlPr defaultSize="0" autoFill="0" autoLine="0" autoPict="0" altText="">
                <anchor moveWithCells="1">
                  <from>
                    <xdr:col>4</xdr:col>
                    <xdr:colOff>0</xdr:colOff>
                    <xdr:row>15</xdr:row>
                    <xdr:rowOff>0</xdr:rowOff>
                  </from>
                  <to>
                    <xdr:col>4</xdr:col>
                    <xdr:colOff>219075</xdr:colOff>
                    <xdr:row>16</xdr:row>
                    <xdr:rowOff>0</xdr:rowOff>
                  </to>
                </anchor>
              </controlPr>
            </control>
          </mc:Choice>
        </mc:AlternateContent>
        <mc:AlternateContent xmlns:mc="http://schemas.openxmlformats.org/markup-compatibility/2006">
          <mc:Choice Requires="x14">
            <control shapeId="90117" r:id="rId8" name="Check Box 5">
              <controlPr defaultSize="0" autoFill="0" autoLine="0" autoPict="0" altText="">
                <anchor moveWithCells="1">
                  <from>
                    <xdr:col>5</xdr:col>
                    <xdr:colOff>0</xdr:colOff>
                    <xdr:row>15</xdr:row>
                    <xdr:rowOff>0</xdr:rowOff>
                  </from>
                  <to>
                    <xdr:col>5</xdr:col>
                    <xdr:colOff>219075</xdr:colOff>
                    <xdr:row>16</xdr:row>
                    <xdr:rowOff>0</xdr:rowOff>
                  </to>
                </anchor>
              </controlPr>
            </control>
          </mc:Choice>
        </mc:AlternateContent>
        <mc:AlternateContent xmlns:mc="http://schemas.openxmlformats.org/markup-compatibility/2006">
          <mc:Choice Requires="x14">
            <control shapeId="90118" r:id="rId9" name="Check Box 6">
              <controlPr defaultSize="0" autoFill="0" autoLine="0" autoPict="0" altText="">
                <anchor moveWithCells="1">
                  <from>
                    <xdr:col>6</xdr:col>
                    <xdr:colOff>0</xdr:colOff>
                    <xdr:row>15</xdr:row>
                    <xdr:rowOff>0</xdr:rowOff>
                  </from>
                  <to>
                    <xdr:col>6</xdr:col>
                    <xdr:colOff>219075</xdr:colOff>
                    <xdr:row>16</xdr:row>
                    <xdr:rowOff>0</xdr:rowOff>
                  </to>
                </anchor>
              </controlPr>
            </control>
          </mc:Choice>
        </mc:AlternateContent>
        <mc:AlternateContent xmlns:mc="http://schemas.openxmlformats.org/markup-compatibility/2006">
          <mc:Choice Requires="x14">
            <control shapeId="90119" r:id="rId10" name="Check Box 7">
              <controlPr defaultSize="0" autoFill="0" autoLine="0" autoPict="0" altText="">
                <anchor moveWithCells="1">
                  <from>
                    <xdr:col>1</xdr:col>
                    <xdr:colOff>0</xdr:colOff>
                    <xdr:row>34</xdr:row>
                    <xdr:rowOff>0</xdr:rowOff>
                  </from>
                  <to>
                    <xdr:col>1</xdr:col>
                    <xdr:colOff>219075</xdr:colOff>
                    <xdr:row>35</xdr:row>
                    <xdr:rowOff>0</xdr:rowOff>
                  </to>
                </anchor>
              </controlPr>
            </control>
          </mc:Choice>
        </mc:AlternateContent>
        <mc:AlternateContent xmlns:mc="http://schemas.openxmlformats.org/markup-compatibility/2006">
          <mc:Choice Requires="x14">
            <control shapeId="90120" r:id="rId11" name="Check Box 8">
              <controlPr defaultSize="0" autoFill="0" autoLine="0" autoPict="0" altText="">
                <anchor moveWithCells="1">
                  <from>
                    <xdr:col>2</xdr:col>
                    <xdr:colOff>0</xdr:colOff>
                    <xdr:row>34</xdr:row>
                    <xdr:rowOff>0</xdr:rowOff>
                  </from>
                  <to>
                    <xdr:col>2</xdr:col>
                    <xdr:colOff>219075</xdr:colOff>
                    <xdr:row>35</xdr:row>
                    <xdr:rowOff>0</xdr:rowOff>
                  </to>
                </anchor>
              </controlPr>
            </control>
          </mc:Choice>
        </mc:AlternateContent>
        <mc:AlternateContent xmlns:mc="http://schemas.openxmlformats.org/markup-compatibility/2006">
          <mc:Choice Requires="x14">
            <control shapeId="90121" r:id="rId12" name="Check Box 9">
              <controlPr defaultSize="0" autoFill="0" autoLine="0" autoPict="0" altText="">
                <anchor moveWithCells="1">
                  <from>
                    <xdr:col>3</xdr:col>
                    <xdr:colOff>0</xdr:colOff>
                    <xdr:row>34</xdr:row>
                    <xdr:rowOff>0</xdr:rowOff>
                  </from>
                  <to>
                    <xdr:col>3</xdr:col>
                    <xdr:colOff>219075</xdr:colOff>
                    <xdr:row>35</xdr:row>
                    <xdr:rowOff>0</xdr:rowOff>
                  </to>
                </anchor>
              </controlPr>
            </control>
          </mc:Choice>
        </mc:AlternateContent>
        <mc:AlternateContent xmlns:mc="http://schemas.openxmlformats.org/markup-compatibility/2006">
          <mc:Choice Requires="x14">
            <control shapeId="90122" r:id="rId13" name="Check Box 10">
              <controlPr defaultSize="0" autoFill="0" autoLine="0" autoPict="0" altText="">
                <anchor moveWithCells="1">
                  <from>
                    <xdr:col>4</xdr:col>
                    <xdr:colOff>0</xdr:colOff>
                    <xdr:row>34</xdr:row>
                    <xdr:rowOff>0</xdr:rowOff>
                  </from>
                  <to>
                    <xdr:col>4</xdr:col>
                    <xdr:colOff>219075</xdr:colOff>
                    <xdr:row>35</xdr:row>
                    <xdr:rowOff>0</xdr:rowOff>
                  </to>
                </anchor>
              </controlPr>
            </control>
          </mc:Choice>
        </mc:AlternateContent>
        <mc:AlternateContent xmlns:mc="http://schemas.openxmlformats.org/markup-compatibility/2006">
          <mc:Choice Requires="x14">
            <control shapeId="90123" r:id="rId14" name="Check Box 11">
              <controlPr defaultSize="0" autoFill="0" autoLine="0" autoPict="0" altText="">
                <anchor moveWithCells="1">
                  <from>
                    <xdr:col>5</xdr:col>
                    <xdr:colOff>0</xdr:colOff>
                    <xdr:row>34</xdr:row>
                    <xdr:rowOff>0</xdr:rowOff>
                  </from>
                  <to>
                    <xdr:col>5</xdr:col>
                    <xdr:colOff>219075</xdr:colOff>
                    <xdr:row>35</xdr:row>
                    <xdr:rowOff>0</xdr:rowOff>
                  </to>
                </anchor>
              </controlPr>
            </control>
          </mc:Choice>
        </mc:AlternateContent>
        <mc:AlternateContent xmlns:mc="http://schemas.openxmlformats.org/markup-compatibility/2006">
          <mc:Choice Requires="x14">
            <control shapeId="90124" r:id="rId15" name="Check Box 12">
              <controlPr defaultSize="0" autoFill="0" autoLine="0" autoPict="0" altText="">
                <anchor moveWithCells="1">
                  <from>
                    <xdr:col>6</xdr:col>
                    <xdr:colOff>0</xdr:colOff>
                    <xdr:row>34</xdr:row>
                    <xdr:rowOff>0</xdr:rowOff>
                  </from>
                  <to>
                    <xdr:col>6</xdr:col>
                    <xdr:colOff>219075</xdr:colOff>
                    <xdr:row>35</xdr:row>
                    <xdr:rowOff>0</xdr:rowOff>
                  </to>
                </anchor>
              </controlPr>
            </control>
          </mc:Choice>
        </mc:AlternateContent>
        <mc:AlternateContent xmlns:mc="http://schemas.openxmlformats.org/markup-compatibility/2006">
          <mc:Choice Requires="x14">
            <control shapeId="90125" r:id="rId16" name="Check Box 13">
              <controlPr defaultSize="0" autoFill="0" autoLine="0" autoPict="0" altText="">
                <anchor moveWithCells="1">
                  <from>
                    <xdr:col>1</xdr:col>
                    <xdr:colOff>0</xdr:colOff>
                    <xdr:row>60</xdr:row>
                    <xdr:rowOff>0</xdr:rowOff>
                  </from>
                  <to>
                    <xdr:col>1</xdr:col>
                    <xdr:colOff>219075</xdr:colOff>
                    <xdr:row>61</xdr:row>
                    <xdr:rowOff>0</xdr:rowOff>
                  </to>
                </anchor>
              </controlPr>
            </control>
          </mc:Choice>
        </mc:AlternateContent>
        <mc:AlternateContent xmlns:mc="http://schemas.openxmlformats.org/markup-compatibility/2006">
          <mc:Choice Requires="x14">
            <control shapeId="90126" r:id="rId17" name="Check Box 14">
              <controlPr defaultSize="0" autoFill="0" autoLine="0" autoPict="0" altText="">
                <anchor moveWithCells="1">
                  <from>
                    <xdr:col>2</xdr:col>
                    <xdr:colOff>0</xdr:colOff>
                    <xdr:row>60</xdr:row>
                    <xdr:rowOff>0</xdr:rowOff>
                  </from>
                  <to>
                    <xdr:col>2</xdr:col>
                    <xdr:colOff>219075</xdr:colOff>
                    <xdr:row>61</xdr:row>
                    <xdr:rowOff>0</xdr:rowOff>
                  </to>
                </anchor>
              </controlPr>
            </control>
          </mc:Choice>
        </mc:AlternateContent>
        <mc:AlternateContent xmlns:mc="http://schemas.openxmlformats.org/markup-compatibility/2006">
          <mc:Choice Requires="x14">
            <control shapeId="90127" r:id="rId18" name="Check Box 15">
              <controlPr defaultSize="0" autoFill="0" autoLine="0" autoPict="0" altText="">
                <anchor moveWithCells="1">
                  <from>
                    <xdr:col>3</xdr:col>
                    <xdr:colOff>0</xdr:colOff>
                    <xdr:row>60</xdr:row>
                    <xdr:rowOff>0</xdr:rowOff>
                  </from>
                  <to>
                    <xdr:col>3</xdr:col>
                    <xdr:colOff>219075</xdr:colOff>
                    <xdr:row>61</xdr:row>
                    <xdr:rowOff>0</xdr:rowOff>
                  </to>
                </anchor>
              </controlPr>
            </control>
          </mc:Choice>
        </mc:AlternateContent>
        <mc:AlternateContent xmlns:mc="http://schemas.openxmlformats.org/markup-compatibility/2006">
          <mc:Choice Requires="x14">
            <control shapeId="90128" r:id="rId19" name="Check Box 16">
              <controlPr defaultSize="0" autoFill="0" autoLine="0" autoPict="0" altText="">
                <anchor moveWithCells="1">
                  <from>
                    <xdr:col>4</xdr:col>
                    <xdr:colOff>0</xdr:colOff>
                    <xdr:row>60</xdr:row>
                    <xdr:rowOff>0</xdr:rowOff>
                  </from>
                  <to>
                    <xdr:col>4</xdr:col>
                    <xdr:colOff>219075</xdr:colOff>
                    <xdr:row>61</xdr:row>
                    <xdr:rowOff>0</xdr:rowOff>
                  </to>
                </anchor>
              </controlPr>
            </control>
          </mc:Choice>
        </mc:AlternateContent>
        <mc:AlternateContent xmlns:mc="http://schemas.openxmlformats.org/markup-compatibility/2006">
          <mc:Choice Requires="x14">
            <control shapeId="90129" r:id="rId20" name="Check Box 17">
              <controlPr defaultSize="0" autoFill="0" autoLine="0" autoPict="0" altText="">
                <anchor moveWithCells="1">
                  <from>
                    <xdr:col>5</xdr:col>
                    <xdr:colOff>0</xdr:colOff>
                    <xdr:row>60</xdr:row>
                    <xdr:rowOff>0</xdr:rowOff>
                  </from>
                  <to>
                    <xdr:col>5</xdr:col>
                    <xdr:colOff>219075</xdr:colOff>
                    <xdr:row>61</xdr:row>
                    <xdr:rowOff>0</xdr:rowOff>
                  </to>
                </anchor>
              </controlPr>
            </control>
          </mc:Choice>
        </mc:AlternateContent>
        <mc:AlternateContent xmlns:mc="http://schemas.openxmlformats.org/markup-compatibility/2006">
          <mc:Choice Requires="x14">
            <control shapeId="90130" r:id="rId21" name="Check Box 18">
              <controlPr defaultSize="0" autoFill="0" autoLine="0" autoPict="0" altText="">
                <anchor moveWithCells="1">
                  <from>
                    <xdr:col>6</xdr:col>
                    <xdr:colOff>0</xdr:colOff>
                    <xdr:row>60</xdr:row>
                    <xdr:rowOff>0</xdr:rowOff>
                  </from>
                  <to>
                    <xdr:col>6</xdr:col>
                    <xdr:colOff>219075</xdr:colOff>
                    <xdr:row>61</xdr:row>
                    <xdr:rowOff>0</xdr:rowOff>
                  </to>
                </anchor>
              </controlPr>
            </control>
          </mc:Choice>
        </mc:AlternateContent>
        <mc:AlternateContent xmlns:mc="http://schemas.openxmlformats.org/markup-compatibility/2006">
          <mc:Choice Requires="x14">
            <control shapeId="90131" r:id="rId22" name="Check Box 19">
              <controlPr defaultSize="0" autoFill="0" autoLine="0" autoPict="0" altText="">
                <anchor moveWithCells="1">
                  <from>
                    <xdr:col>1</xdr:col>
                    <xdr:colOff>0</xdr:colOff>
                    <xdr:row>154</xdr:row>
                    <xdr:rowOff>0</xdr:rowOff>
                  </from>
                  <to>
                    <xdr:col>1</xdr:col>
                    <xdr:colOff>219075</xdr:colOff>
                    <xdr:row>155</xdr:row>
                    <xdr:rowOff>0</xdr:rowOff>
                  </to>
                </anchor>
              </controlPr>
            </control>
          </mc:Choice>
        </mc:AlternateContent>
        <mc:AlternateContent xmlns:mc="http://schemas.openxmlformats.org/markup-compatibility/2006">
          <mc:Choice Requires="x14">
            <control shapeId="90132" r:id="rId23" name="Check Box 20">
              <controlPr defaultSize="0" autoFill="0" autoLine="0" autoPict="0" altText="">
                <anchor moveWithCells="1">
                  <from>
                    <xdr:col>2</xdr:col>
                    <xdr:colOff>0</xdr:colOff>
                    <xdr:row>154</xdr:row>
                    <xdr:rowOff>0</xdr:rowOff>
                  </from>
                  <to>
                    <xdr:col>2</xdr:col>
                    <xdr:colOff>219075</xdr:colOff>
                    <xdr:row>155</xdr:row>
                    <xdr:rowOff>0</xdr:rowOff>
                  </to>
                </anchor>
              </controlPr>
            </control>
          </mc:Choice>
        </mc:AlternateContent>
        <mc:AlternateContent xmlns:mc="http://schemas.openxmlformats.org/markup-compatibility/2006">
          <mc:Choice Requires="x14">
            <control shapeId="90133" r:id="rId24" name="Check Box 21">
              <controlPr defaultSize="0" autoFill="0" autoLine="0" autoPict="0" altText="">
                <anchor moveWithCells="1">
                  <from>
                    <xdr:col>3</xdr:col>
                    <xdr:colOff>0</xdr:colOff>
                    <xdr:row>154</xdr:row>
                    <xdr:rowOff>0</xdr:rowOff>
                  </from>
                  <to>
                    <xdr:col>3</xdr:col>
                    <xdr:colOff>219075</xdr:colOff>
                    <xdr:row>155</xdr:row>
                    <xdr:rowOff>0</xdr:rowOff>
                  </to>
                </anchor>
              </controlPr>
            </control>
          </mc:Choice>
        </mc:AlternateContent>
        <mc:AlternateContent xmlns:mc="http://schemas.openxmlformats.org/markup-compatibility/2006">
          <mc:Choice Requires="x14">
            <control shapeId="90134" r:id="rId25" name="Check Box 22">
              <controlPr defaultSize="0" autoFill="0" autoLine="0" autoPict="0" altText="">
                <anchor moveWithCells="1">
                  <from>
                    <xdr:col>4</xdr:col>
                    <xdr:colOff>0</xdr:colOff>
                    <xdr:row>154</xdr:row>
                    <xdr:rowOff>0</xdr:rowOff>
                  </from>
                  <to>
                    <xdr:col>4</xdr:col>
                    <xdr:colOff>219075</xdr:colOff>
                    <xdr:row>155</xdr:row>
                    <xdr:rowOff>0</xdr:rowOff>
                  </to>
                </anchor>
              </controlPr>
            </control>
          </mc:Choice>
        </mc:AlternateContent>
        <mc:AlternateContent xmlns:mc="http://schemas.openxmlformats.org/markup-compatibility/2006">
          <mc:Choice Requires="x14">
            <control shapeId="90135" r:id="rId26" name="Check Box 23">
              <controlPr defaultSize="0" autoFill="0" autoLine="0" autoPict="0" altText="">
                <anchor moveWithCells="1">
                  <from>
                    <xdr:col>5</xdr:col>
                    <xdr:colOff>0</xdr:colOff>
                    <xdr:row>154</xdr:row>
                    <xdr:rowOff>0</xdr:rowOff>
                  </from>
                  <to>
                    <xdr:col>5</xdr:col>
                    <xdr:colOff>219075</xdr:colOff>
                    <xdr:row>155</xdr:row>
                    <xdr:rowOff>0</xdr:rowOff>
                  </to>
                </anchor>
              </controlPr>
            </control>
          </mc:Choice>
        </mc:AlternateContent>
        <mc:AlternateContent xmlns:mc="http://schemas.openxmlformats.org/markup-compatibility/2006">
          <mc:Choice Requires="x14">
            <control shapeId="90136" r:id="rId27" name="Check Box 24">
              <controlPr defaultSize="0" autoFill="0" autoLine="0" autoPict="0" altText="">
                <anchor moveWithCells="1">
                  <from>
                    <xdr:col>6</xdr:col>
                    <xdr:colOff>0</xdr:colOff>
                    <xdr:row>154</xdr:row>
                    <xdr:rowOff>0</xdr:rowOff>
                  </from>
                  <to>
                    <xdr:col>6</xdr:col>
                    <xdr:colOff>219075</xdr:colOff>
                    <xdr:row>155</xdr:row>
                    <xdr:rowOff>0</xdr:rowOff>
                  </to>
                </anchor>
              </controlPr>
            </control>
          </mc:Choice>
        </mc:AlternateContent>
        <mc:AlternateContent xmlns:mc="http://schemas.openxmlformats.org/markup-compatibility/2006">
          <mc:Choice Requires="x14">
            <control shapeId="90137" r:id="rId28" name="Check Box 25">
              <controlPr defaultSize="0" autoFill="0" autoLine="0" autoPict="0" altText="">
                <anchor moveWithCells="1">
                  <from>
                    <xdr:col>1</xdr:col>
                    <xdr:colOff>0</xdr:colOff>
                    <xdr:row>210</xdr:row>
                    <xdr:rowOff>0</xdr:rowOff>
                  </from>
                  <to>
                    <xdr:col>1</xdr:col>
                    <xdr:colOff>219075</xdr:colOff>
                    <xdr:row>211</xdr:row>
                    <xdr:rowOff>0</xdr:rowOff>
                  </to>
                </anchor>
              </controlPr>
            </control>
          </mc:Choice>
        </mc:AlternateContent>
        <mc:AlternateContent xmlns:mc="http://schemas.openxmlformats.org/markup-compatibility/2006">
          <mc:Choice Requires="x14">
            <control shapeId="90138" r:id="rId29" name="Check Box 26">
              <controlPr defaultSize="0" autoFill="0" autoLine="0" autoPict="0" altText="">
                <anchor moveWithCells="1">
                  <from>
                    <xdr:col>2</xdr:col>
                    <xdr:colOff>0</xdr:colOff>
                    <xdr:row>210</xdr:row>
                    <xdr:rowOff>0</xdr:rowOff>
                  </from>
                  <to>
                    <xdr:col>2</xdr:col>
                    <xdr:colOff>219075</xdr:colOff>
                    <xdr:row>211</xdr:row>
                    <xdr:rowOff>0</xdr:rowOff>
                  </to>
                </anchor>
              </controlPr>
            </control>
          </mc:Choice>
        </mc:AlternateContent>
        <mc:AlternateContent xmlns:mc="http://schemas.openxmlformats.org/markup-compatibility/2006">
          <mc:Choice Requires="x14">
            <control shapeId="90139" r:id="rId30" name="Check Box 27">
              <controlPr defaultSize="0" autoFill="0" autoLine="0" autoPict="0" altText="">
                <anchor moveWithCells="1">
                  <from>
                    <xdr:col>3</xdr:col>
                    <xdr:colOff>0</xdr:colOff>
                    <xdr:row>210</xdr:row>
                    <xdr:rowOff>0</xdr:rowOff>
                  </from>
                  <to>
                    <xdr:col>3</xdr:col>
                    <xdr:colOff>219075</xdr:colOff>
                    <xdr:row>211</xdr:row>
                    <xdr:rowOff>0</xdr:rowOff>
                  </to>
                </anchor>
              </controlPr>
            </control>
          </mc:Choice>
        </mc:AlternateContent>
        <mc:AlternateContent xmlns:mc="http://schemas.openxmlformats.org/markup-compatibility/2006">
          <mc:Choice Requires="x14">
            <control shapeId="90140" r:id="rId31" name="Check Box 28">
              <controlPr defaultSize="0" autoFill="0" autoLine="0" autoPict="0" altText="">
                <anchor moveWithCells="1">
                  <from>
                    <xdr:col>4</xdr:col>
                    <xdr:colOff>0</xdr:colOff>
                    <xdr:row>210</xdr:row>
                    <xdr:rowOff>0</xdr:rowOff>
                  </from>
                  <to>
                    <xdr:col>4</xdr:col>
                    <xdr:colOff>219075</xdr:colOff>
                    <xdr:row>211</xdr:row>
                    <xdr:rowOff>0</xdr:rowOff>
                  </to>
                </anchor>
              </controlPr>
            </control>
          </mc:Choice>
        </mc:AlternateContent>
        <mc:AlternateContent xmlns:mc="http://schemas.openxmlformats.org/markup-compatibility/2006">
          <mc:Choice Requires="x14">
            <control shapeId="90141" r:id="rId32" name="Check Box 29">
              <controlPr defaultSize="0" autoFill="0" autoLine="0" autoPict="0" altText="">
                <anchor moveWithCells="1">
                  <from>
                    <xdr:col>5</xdr:col>
                    <xdr:colOff>0</xdr:colOff>
                    <xdr:row>210</xdr:row>
                    <xdr:rowOff>0</xdr:rowOff>
                  </from>
                  <to>
                    <xdr:col>5</xdr:col>
                    <xdr:colOff>219075</xdr:colOff>
                    <xdr:row>211</xdr:row>
                    <xdr:rowOff>0</xdr:rowOff>
                  </to>
                </anchor>
              </controlPr>
            </control>
          </mc:Choice>
        </mc:AlternateContent>
        <mc:AlternateContent xmlns:mc="http://schemas.openxmlformats.org/markup-compatibility/2006">
          <mc:Choice Requires="x14">
            <control shapeId="90142" r:id="rId33" name="Check Box 30">
              <controlPr defaultSize="0" autoFill="0" autoLine="0" autoPict="0" altText="">
                <anchor moveWithCells="1">
                  <from>
                    <xdr:col>6</xdr:col>
                    <xdr:colOff>0</xdr:colOff>
                    <xdr:row>210</xdr:row>
                    <xdr:rowOff>0</xdr:rowOff>
                  </from>
                  <to>
                    <xdr:col>6</xdr:col>
                    <xdr:colOff>219075</xdr:colOff>
                    <xdr:row>211</xdr:row>
                    <xdr:rowOff>0</xdr:rowOff>
                  </to>
                </anchor>
              </controlPr>
            </control>
          </mc:Choice>
        </mc:AlternateContent>
        <mc:AlternateContent xmlns:mc="http://schemas.openxmlformats.org/markup-compatibility/2006">
          <mc:Choice Requires="x14">
            <control shapeId="90143" r:id="rId34" name="Check Box 31">
              <controlPr defaultSize="0" autoFill="0" autoLine="0" autoPict="0" altText="">
                <anchor moveWithCells="1">
                  <from>
                    <xdr:col>1</xdr:col>
                    <xdr:colOff>0</xdr:colOff>
                    <xdr:row>258</xdr:row>
                    <xdr:rowOff>0</xdr:rowOff>
                  </from>
                  <to>
                    <xdr:col>1</xdr:col>
                    <xdr:colOff>219075</xdr:colOff>
                    <xdr:row>259</xdr:row>
                    <xdr:rowOff>0</xdr:rowOff>
                  </to>
                </anchor>
              </controlPr>
            </control>
          </mc:Choice>
        </mc:AlternateContent>
        <mc:AlternateContent xmlns:mc="http://schemas.openxmlformats.org/markup-compatibility/2006">
          <mc:Choice Requires="x14">
            <control shapeId="90144" r:id="rId35" name="Check Box 32">
              <controlPr defaultSize="0" autoFill="0" autoLine="0" autoPict="0" altText="">
                <anchor moveWithCells="1">
                  <from>
                    <xdr:col>2</xdr:col>
                    <xdr:colOff>0</xdr:colOff>
                    <xdr:row>258</xdr:row>
                    <xdr:rowOff>0</xdr:rowOff>
                  </from>
                  <to>
                    <xdr:col>2</xdr:col>
                    <xdr:colOff>219075</xdr:colOff>
                    <xdr:row>259</xdr:row>
                    <xdr:rowOff>0</xdr:rowOff>
                  </to>
                </anchor>
              </controlPr>
            </control>
          </mc:Choice>
        </mc:AlternateContent>
        <mc:AlternateContent xmlns:mc="http://schemas.openxmlformats.org/markup-compatibility/2006">
          <mc:Choice Requires="x14">
            <control shapeId="90145" r:id="rId36" name="Check Box 33">
              <controlPr defaultSize="0" autoFill="0" autoLine="0" autoPict="0" altText="">
                <anchor moveWithCells="1">
                  <from>
                    <xdr:col>3</xdr:col>
                    <xdr:colOff>0</xdr:colOff>
                    <xdr:row>258</xdr:row>
                    <xdr:rowOff>0</xdr:rowOff>
                  </from>
                  <to>
                    <xdr:col>3</xdr:col>
                    <xdr:colOff>219075</xdr:colOff>
                    <xdr:row>259</xdr:row>
                    <xdr:rowOff>0</xdr:rowOff>
                  </to>
                </anchor>
              </controlPr>
            </control>
          </mc:Choice>
        </mc:AlternateContent>
        <mc:AlternateContent xmlns:mc="http://schemas.openxmlformats.org/markup-compatibility/2006">
          <mc:Choice Requires="x14">
            <control shapeId="90146" r:id="rId37" name="Check Box 34">
              <controlPr defaultSize="0" autoFill="0" autoLine="0" autoPict="0" altText="">
                <anchor moveWithCells="1">
                  <from>
                    <xdr:col>4</xdr:col>
                    <xdr:colOff>0</xdr:colOff>
                    <xdr:row>258</xdr:row>
                    <xdr:rowOff>0</xdr:rowOff>
                  </from>
                  <to>
                    <xdr:col>4</xdr:col>
                    <xdr:colOff>219075</xdr:colOff>
                    <xdr:row>259</xdr:row>
                    <xdr:rowOff>0</xdr:rowOff>
                  </to>
                </anchor>
              </controlPr>
            </control>
          </mc:Choice>
        </mc:AlternateContent>
        <mc:AlternateContent xmlns:mc="http://schemas.openxmlformats.org/markup-compatibility/2006">
          <mc:Choice Requires="x14">
            <control shapeId="90147" r:id="rId38" name="Check Box 35">
              <controlPr defaultSize="0" autoFill="0" autoLine="0" autoPict="0" altText="">
                <anchor moveWithCells="1">
                  <from>
                    <xdr:col>5</xdr:col>
                    <xdr:colOff>0</xdr:colOff>
                    <xdr:row>258</xdr:row>
                    <xdr:rowOff>0</xdr:rowOff>
                  </from>
                  <to>
                    <xdr:col>5</xdr:col>
                    <xdr:colOff>219075</xdr:colOff>
                    <xdr:row>259</xdr:row>
                    <xdr:rowOff>0</xdr:rowOff>
                  </to>
                </anchor>
              </controlPr>
            </control>
          </mc:Choice>
        </mc:AlternateContent>
        <mc:AlternateContent xmlns:mc="http://schemas.openxmlformats.org/markup-compatibility/2006">
          <mc:Choice Requires="x14">
            <control shapeId="90148" r:id="rId39" name="Check Box 36">
              <controlPr defaultSize="0" autoFill="0" autoLine="0" autoPict="0" altText="">
                <anchor moveWithCells="1">
                  <from>
                    <xdr:col>6</xdr:col>
                    <xdr:colOff>0</xdr:colOff>
                    <xdr:row>258</xdr:row>
                    <xdr:rowOff>0</xdr:rowOff>
                  </from>
                  <to>
                    <xdr:col>6</xdr:col>
                    <xdr:colOff>219075</xdr:colOff>
                    <xdr:row>259</xdr:row>
                    <xdr:rowOff>0</xdr:rowOff>
                  </to>
                </anchor>
              </controlPr>
            </control>
          </mc:Choice>
        </mc:AlternateContent>
        <mc:AlternateContent xmlns:mc="http://schemas.openxmlformats.org/markup-compatibility/2006">
          <mc:Choice Requires="x14">
            <control shapeId="90149" r:id="rId40" name="Check Box 37">
              <controlPr defaultSize="0" autoFill="0" autoLine="0" autoPict="0" altText="">
                <anchor moveWithCells="1">
                  <from>
                    <xdr:col>1</xdr:col>
                    <xdr:colOff>0</xdr:colOff>
                    <xdr:row>282</xdr:row>
                    <xdr:rowOff>0</xdr:rowOff>
                  </from>
                  <to>
                    <xdr:col>1</xdr:col>
                    <xdr:colOff>219075</xdr:colOff>
                    <xdr:row>283</xdr:row>
                    <xdr:rowOff>0</xdr:rowOff>
                  </to>
                </anchor>
              </controlPr>
            </control>
          </mc:Choice>
        </mc:AlternateContent>
        <mc:AlternateContent xmlns:mc="http://schemas.openxmlformats.org/markup-compatibility/2006">
          <mc:Choice Requires="x14">
            <control shapeId="90150" r:id="rId41" name="Check Box 38">
              <controlPr defaultSize="0" autoFill="0" autoLine="0" autoPict="0" altText="">
                <anchor moveWithCells="1">
                  <from>
                    <xdr:col>2</xdr:col>
                    <xdr:colOff>0</xdr:colOff>
                    <xdr:row>282</xdr:row>
                    <xdr:rowOff>0</xdr:rowOff>
                  </from>
                  <to>
                    <xdr:col>2</xdr:col>
                    <xdr:colOff>219075</xdr:colOff>
                    <xdr:row>283</xdr:row>
                    <xdr:rowOff>0</xdr:rowOff>
                  </to>
                </anchor>
              </controlPr>
            </control>
          </mc:Choice>
        </mc:AlternateContent>
        <mc:AlternateContent xmlns:mc="http://schemas.openxmlformats.org/markup-compatibility/2006">
          <mc:Choice Requires="x14">
            <control shapeId="90151" r:id="rId42" name="Check Box 39">
              <controlPr defaultSize="0" autoFill="0" autoLine="0" autoPict="0" altText="">
                <anchor moveWithCells="1">
                  <from>
                    <xdr:col>3</xdr:col>
                    <xdr:colOff>0</xdr:colOff>
                    <xdr:row>282</xdr:row>
                    <xdr:rowOff>0</xdr:rowOff>
                  </from>
                  <to>
                    <xdr:col>3</xdr:col>
                    <xdr:colOff>219075</xdr:colOff>
                    <xdr:row>283</xdr:row>
                    <xdr:rowOff>0</xdr:rowOff>
                  </to>
                </anchor>
              </controlPr>
            </control>
          </mc:Choice>
        </mc:AlternateContent>
        <mc:AlternateContent xmlns:mc="http://schemas.openxmlformats.org/markup-compatibility/2006">
          <mc:Choice Requires="x14">
            <control shapeId="90152" r:id="rId43" name="Check Box 40">
              <controlPr defaultSize="0" autoFill="0" autoLine="0" autoPict="0" altText="">
                <anchor moveWithCells="1">
                  <from>
                    <xdr:col>4</xdr:col>
                    <xdr:colOff>0</xdr:colOff>
                    <xdr:row>282</xdr:row>
                    <xdr:rowOff>0</xdr:rowOff>
                  </from>
                  <to>
                    <xdr:col>4</xdr:col>
                    <xdr:colOff>219075</xdr:colOff>
                    <xdr:row>283</xdr:row>
                    <xdr:rowOff>0</xdr:rowOff>
                  </to>
                </anchor>
              </controlPr>
            </control>
          </mc:Choice>
        </mc:AlternateContent>
        <mc:AlternateContent xmlns:mc="http://schemas.openxmlformats.org/markup-compatibility/2006">
          <mc:Choice Requires="x14">
            <control shapeId="90153" r:id="rId44" name="Check Box 41">
              <controlPr defaultSize="0" autoFill="0" autoLine="0" autoPict="0" altText="">
                <anchor moveWithCells="1">
                  <from>
                    <xdr:col>5</xdr:col>
                    <xdr:colOff>0</xdr:colOff>
                    <xdr:row>282</xdr:row>
                    <xdr:rowOff>0</xdr:rowOff>
                  </from>
                  <to>
                    <xdr:col>5</xdr:col>
                    <xdr:colOff>219075</xdr:colOff>
                    <xdr:row>283</xdr:row>
                    <xdr:rowOff>0</xdr:rowOff>
                  </to>
                </anchor>
              </controlPr>
            </control>
          </mc:Choice>
        </mc:AlternateContent>
        <mc:AlternateContent xmlns:mc="http://schemas.openxmlformats.org/markup-compatibility/2006">
          <mc:Choice Requires="x14">
            <control shapeId="90154" r:id="rId45" name="Check Box 42">
              <controlPr defaultSize="0" autoFill="0" autoLine="0" autoPict="0" altText="">
                <anchor moveWithCells="1">
                  <from>
                    <xdr:col>6</xdr:col>
                    <xdr:colOff>0</xdr:colOff>
                    <xdr:row>282</xdr:row>
                    <xdr:rowOff>0</xdr:rowOff>
                  </from>
                  <to>
                    <xdr:col>6</xdr:col>
                    <xdr:colOff>219075</xdr:colOff>
                    <xdr:row>283</xdr:row>
                    <xdr:rowOff>0</xdr:rowOff>
                  </to>
                </anchor>
              </controlPr>
            </control>
          </mc:Choice>
        </mc:AlternateContent>
        <mc:AlternateContent xmlns:mc="http://schemas.openxmlformats.org/markup-compatibility/2006">
          <mc:Choice Requires="x14">
            <control shapeId="90155" r:id="rId46" name="Check Box 43">
              <controlPr defaultSize="0" autoFill="0" autoLine="0" autoPict="0" altText="">
                <anchor moveWithCells="1">
                  <from>
                    <xdr:col>1</xdr:col>
                    <xdr:colOff>0</xdr:colOff>
                    <xdr:row>45</xdr:row>
                    <xdr:rowOff>0</xdr:rowOff>
                  </from>
                  <to>
                    <xdr:col>1</xdr:col>
                    <xdr:colOff>219075</xdr:colOff>
                    <xdr:row>46</xdr:row>
                    <xdr:rowOff>0</xdr:rowOff>
                  </to>
                </anchor>
              </controlPr>
            </control>
          </mc:Choice>
        </mc:AlternateContent>
        <mc:AlternateContent xmlns:mc="http://schemas.openxmlformats.org/markup-compatibility/2006">
          <mc:Choice Requires="x14">
            <control shapeId="90156" r:id="rId47" name="Check Box 44">
              <controlPr defaultSize="0" autoFill="0" autoLine="0" autoPict="0" altText="">
                <anchor moveWithCells="1">
                  <from>
                    <xdr:col>2</xdr:col>
                    <xdr:colOff>0</xdr:colOff>
                    <xdr:row>45</xdr:row>
                    <xdr:rowOff>0</xdr:rowOff>
                  </from>
                  <to>
                    <xdr:col>2</xdr:col>
                    <xdr:colOff>219075</xdr:colOff>
                    <xdr:row>46</xdr:row>
                    <xdr:rowOff>0</xdr:rowOff>
                  </to>
                </anchor>
              </controlPr>
            </control>
          </mc:Choice>
        </mc:AlternateContent>
        <mc:AlternateContent xmlns:mc="http://schemas.openxmlformats.org/markup-compatibility/2006">
          <mc:Choice Requires="x14">
            <control shapeId="90157" r:id="rId48" name="Check Box 45">
              <controlPr defaultSize="0" autoFill="0" autoLine="0" autoPict="0" altText="">
                <anchor moveWithCells="1">
                  <from>
                    <xdr:col>3</xdr:col>
                    <xdr:colOff>0</xdr:colOff>
                    <xdr:row>45</xdr:row>
                    <xdr:rowOff>0</xdr:rowOff>
                  </from>
                  <to>
                    <xdr:col>3</xdr:col>
                    <xdr:colOff>219075</xdr:colOff>
                    <xdr:row>46</xdr:row>
                    <xdr:rowOff>0</xdr:rowOff>
                  </to>
                </anchor>
              </controlPr>
            </control>
          </mc:Choice>
        </mc:AlternateContent>
        <mc:AlternateContent xmlns:mc="http://schemas.openxmlformats.org/markup-compatibility/2006">
          <mc:Choice Requires="x14">
            <control shapeId="90158" r:id="rId49" name="Check Box 46">
              <controlPr defaultSize="0" autoFill="0" autoLine="0" autoPict="0" altText="">
                <anchor moveWithCells="1">
                  <from>
                    <xdr:col>4</xdr:col>
                    <xdr:colOff>0</xdr:colOff>
                    <xdr:row>45</xdr:row>
                    <xdr:rowOff>0</xdr:rowOff>
                  </from>
                  <to>
                    <xdr:col>4</xdr:col>
                    <xdr:colOff>219075</xdr:colOff>
                    <xdr:row>46</xdr:row>
                    <xdr:rowOff>0</xdr:rowOff>
                  </to>
                </anchor>
              </controlPr>
            </control>
          </mc:Choice>
        </mc:AlternateContent>
        <mc:AlternateContent xmlns:mc="http://schemas.openxmlformats.org/markup-compatibility/2006">
          <mc:Choice Requires="x14">
            <control shapeId="90159" r:id="rId50" name="Check Box 47">
              <controlPr defaultSize="0" autoFill="0" autoLine="0" autoPict="0" altText="">
                <anchor moveWithCells="1">
                  <from>
                    <xdr:col>5</xdr:col>
                    <xdr:colOff>0</xdr:colOff>
                    <xdr:row>45</xdr:row>
                    <xdr:rowOff>0</xdr:rowOff>
                  </from>
                  <to>
                    <xdr:col>5</xdr:col>
                    <xdr:colOff>219075</xdr:colOff>
                    <xdr:row>46</xdr:row>
                    <xdr:rowOff>0</xdr:rowOff>
                  </to>
                </anchor>
              </controlPr>
            </control>
          </mc:Choice>
        </mc:AlternateContent>
        <mc:AlternateContent xmlns:mc="http://schemas.openxmlformats.org/markup-compatibility/2006">
          <mc:Choice Requires="x14">
            <control shapeId="90160" r:id="rId51" name="Check Box 48">
              <controlPr defaultSize="0" autoFill="0" autoLine="0" autoPict="0" altText="">
                <anchor moveWithCells="1">
                  <from>
                    <xdr:col>6</xdr:col>
                    <xdr:colOff>0</xdr:colOff>
                    <xdr:row>45</xdr:row>
                    <xdr:rowOff>0</xdr:rowOff>
                  </from>
                  <to>
                    <xdr:col>6</xdr:col>
                    <xdr:colOff>219075</xdr:colOff>
                    <xdr:row>46</xdr:row>
                    <xdr:rowOff>0</xdr:rowOff>
                  </to>
                </anchor>
              </controlPr>
            </control>
          </mc:Choice>
        </mc:AlternateContent>
        <mc:AlternateContent xmlns:mc="http://schemas.openxmlformats.org/markup-compatibility/2006">
          <mc:Choice Requires="x14">
            <control shapeId="90167" r:id="rId52" name="Check Box 55">
              <controlPr defaultSize="0" autoFill="0" autoLine="0" autoPict="0" altText="">
                <anchor moveWithCells="1">
                  <from>
                    <xdr:col>1</xdr:col>
                    <xdr:colOff>0</xdr:colOff>
                    <xdr:row>322</xdr:row>
                    <xdr:rowOff>0</xdr:rowOff>
                  </from>
                  <to>
                    <xdr:col>1</xdr:col>
                    <xdr:colOff>219075</xdr:colOff>
                    <xdr:row>323</xdr:row>
                    <xdr:rowOff>0</xdr:rowOff>
                  </to>
                </anchor>
              </controlPr>
            </control>
          </mc:Choice>
        </mc:AlternateContent>
        <mc:AlternateContent xmlns:mc="http://schemas.openxmlformats.org/markup-compatibility/2006">
          <mc:Choice Requires="x14">
            <control shapeId="90168" r:id="rId53" name="Check Box 56">
              <controlPr defaultSize="0" autoFill="0" autoLine="0" autoPict="0" altText="">
                <anchor moveWithCells="1">
                  <from>
                    <xdr:col>2</xdr:col>
                    <xdr:colOff>0</xdr:colOff>
                    <xdr:row>322</xdr:row>
                    <xdr:rowOff>0</xdr:rowOff>
                  </from>
                  <to>
                    <xdr:col>2</xdr:col>
                    <xdr:colOff>219075</xdr:colOff>
                    <xdr:row>323</xdr:row>
                    <xdr:rowOff>0</xdr:rowOff>
                  </to>
                </anchor>
              </controlPr>
            </control>
          </mc:Choice>
        </mc:AlternateContent>
        <mc:AlternateContent xmlns:mc="http://schemas.openxmlformats.org/markup-compatibility/2006">
          <mc:Choice Requires="x14">
            <control shapeId="90169" r:id="rId54" name="Check Box 57">
              <controlPr defaultSize="0" autoFill="0" autoLine="0" autoPict="0" altText="">
                <anchor moveWithCells="1">
                  <from>
                    <xdr:col>3</xdr:col>
                    <xdr:colOff>0</xdr:colOff>
                    <xdr:row>322</xdr:row>
                    <xdr:rowOff>0</xdr:rowOff>
                  </from>
                  <to>
                    <xdr:col>3</xdr:col>
                    <xdr:colOff>219075</xdr:colOff>
                    <xdr:row>323</xdr:row>
                    <xdr:rowOff>0</xdr:rowOff>
                  </to>
                </anchor>
              </controlPr>
            </control>
          </mc:Choice>
        </mc:AlternateContent>
        <mc:AlternateContent xmlns:mc="http://schemas.openxmlformats.org/markup-compatibility/2006">
          <mc:Choice Requires="x14">
            <control shapeId="90170" r:id="rId55" name="Check Box 58">
              <controlPr defaultSize="0" autoFill="0" autoLine="0" autoPict="0" altText="">
                <anchor moveWithCells="1">
                  <from>
                    <xdr:col>4</xdr:col>
                    <xdr:colOff>0</xdr:colOff>
                    <xdr:row>322</xdr:row>
                    <xdr:rowOff>0</xdr:rowOff>
                  </from>
                  <to>
                    <xdr:col>4</xdr:col>
                    <xdr:colOff>219075</xdr:colOff>
                    <xdr:row>323</xdr:row>
                    <xdr:rowOff>0</xdr:rowOff>
                  </to>
                </anchor>
              </controlPr>
            </control>
          </mc:Choice>
        </mc:AlternateContent>
        <mc:AlternateContent xmlns:mc="http://schemas.openxmlformats.org/markup-compatibility/2006">
          <mc:Choice Requires="x14">
            <control shapeId="90171" r:id="rId56" name="Check Box 59">
              <controlPr defaultSize="0" autoFill="0" autoLine="0" autoPict="0" altText="">
                <anchor moveWithCells="1">
                  <from>
                    <xdr:col>5</xdr:col>
                    <xdr:colOff>0</xdr:colOff>
                    <xdr:row>322</xdr:row>
                    <xdr:rowOff>0</xdr:rowOff>
                  </from>
                  <to>
                    <xdr:col>5</xdr:col>
                    <xdr:colOff>219075</xdr:colOff>
                    <xdr:row>323</xdr:row>
                    <xdr:rowOff>0</xdr:rowOff>
                  </to>
                </anchor>
              </controlPr>
            </control>
          </mc:Choice>
        </mc:AlternateContent>
        <mc:AlternateContent xmlns:mc="http://schemas.openxmlformats.org/markup-compatibility/2006">
          <mc:Choice Requires="x14">
            <control shapeId="90172" r:id="rId57" name="Check Box 60">
              <controlPr defaultSize="0" autoFill="0" autoLine="0" autoPict="0" altText="">
                <anchor moveWithCells="1">
                  <from>
                    <xdr:col>6</xdr:col>
                    <xdr:colOff>0</xdr:colOff>
                    <xdr:row>322</xdr:row>
                    <xdr:rowOff>0</xdr:rowOff>
                  </from>
                  <to>
                    <xdr:col>6</xdr:col>
                    <xdr:colOff>219075</xdr:colOff>
                    <xdr:row>323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83" id="{21B7A1AA-09EB-4AF5-975A-8A45CAD8A368}">
            <xm:f>NOT(Projektgrundlagen!$I$24)</xm:f>
            <x14:dxf>
              <font>
                <strike/>
                <color theme="0" tint="-0.14996795556505021"/>
              </font>
              <fill>
                <patternFill>
                  <bgColor theme="0"/>
                </patternFill>
              </fill>
            </x14:dxf>
          </x14:cfRule>
          <xm:sqref>B46:H46</xm:sqref>
        </x14:conditionalFormatting>
        <x14:conditionalFormatting xmlns:xm="http://schemas.microsoft.com/office/excel/2006/main">
          <x14:cfRule type="expression" priority="151" id="{CD7CDECB-7385-4E80-BA69-1B274334CF42}">
            <xm:f>NOT(Projektgrundlagen!$I$24)</xm:f>
            <x14:dxf>
              <font>
                <strike/>
                <color theme="0" tint="-0.14996795556505021"/>
              </font>
              <fill>
                <patternFill>
                  <bgColor theme="0"/>
                </patternFill>
              </fill>
            </x14:dxf>
          </x14:cfRule>
          <xm:sqref>B155:H155</xm:sqref>
        </x14:conditionalFormatting>
        <x14:conditionalFormatting xmlns:xm="http://schemas.microsoft.com/office/excel/2006/main">
          <x14:cfRule type="expression" priority="150" id="{9CAD0434-967B-4CC4-9480-A6E1264AD9AA}">
            <xm:f>NOT(Projektgrundlagen!$I$24)</xm:f>
            <x14:dxf>
              <font>
                <strike/>
                <color theme="0" tint="-0.14996795556505021"/>
              </font>
              <fill>
                <patternFill>
                  <bgColor theme="0"/>
                </patternFill>
              </fill>
            </x14:dxf>
          </x14:cfRule>
          <xm:sqref>B211:H211</xm:sqref>
        </x14:conditionalFormatting>
        <x14:conditionalFormatting xmlns:xm="http://schemas.microsoft.com/office/excel/2006/main">
          <x14:cfRule type="expression" priority="149" id="{040C1013-53B8-4282-A090-89FBCB5F6784}">
            <xm:f>NOT(Projektgrundlagen!$I$24)</xm:f>
            <x14:dxf>
              <font>
                <strike/>
                <color theme="0" tint="-0.14996795556505021"/>
              </font>
              <fill>
                <patternFill>
                  <bgColor theme="0"/>
                </patternFill>
              </fill>
            </x14:dxf>
          </x14:cfRule>
          <xm:sqref>B259:H259</xm:sqref>
        </x14:conditionalFormatting>
        <x14:conditionalFormatting xmlns:xm="http://schemas.microsoft.com/office/excel/2006/main">
          <x14:cfRule type="expression" priority="148" id="{A7D4CB87-04E3-4467-839A-5F2B2E9792BB}">
            <xm:f>NOT(Projektgrundlagen!$I$24)</xm:f>
            <x14:dxf>
              <font>
                <strike/>
                <color theme="0" tint="-0.14996795556505021"/>
              </font>
              <fill>
                <patternFill>
                  <bgColor theme="0"/>
                </patternFill>
              </fill>
            </x14:dxf>
          </x14:cfRule>
          <xm:sqref>B283:H283</xm:sqref>
        </x14:conditionalFormatting>
        <x14:conditionalFormatting xmlns:xm="http://schemas.microsoft.com/office/excel/2006/main">
          <x14:cfRule type="expression" priority="299" id="{F85CA83A-C664-48AE-A35E-AB20CFB92EE3}">
            <xm:f>NOT(Projektgrundlagen!$I$24)</xm:f>
            <x14:dxf>
              <font>
                <strike/>
                <color theme="0" tint="-0.14996795556505021"/>
              </font>
              <fill>
                <patternFill>
                  <bgColor theme="0"/>
                </patternFill>
              </fill>
            </x14:dxf>
          </x14:cfRule>
          <xm:sqref>B323:H323</xm:sqref>
        </x14:conditionalFormatting>
        <x14:conditionalFormatting xmlns:xm="http://schemas.microsoft.com/office/excel/2006/main">
          <x14:cfRule type="expression" priority="430" id="{CA78D1DD-9C15-45BD-8FC3-B93799BCF005}">
            <xm:f>NOT(Projektgrundlagen!$I$24)</xm:f>
            <x14:dxf>
              <font>
                <strike/>
                <color theme="0" tint="-0.14996795556505021"/>
              </font>
              <fill>
                <patternFill>
                  <bgColor theme="0"/>
                </patternFill>
              </fill>
            </x14:dxf>
          </x14:cfRule>
          <xm:sqref>B35:I35</xm:sqref>
        </x14:conditionalFormatting>
        <x14:conditionalFormatting xmlns:xm="http://schemas.microsoft.com/office/excel/2006/main">
          <x14:cfRule type="expression" priority="422" id="{467466E6-7F26-48D6-A0E6-61D2616F2329}">
            <xm:f>NOT(Projektgrundlagen!$I$24)</xm:f>
            <x14:dxf>
              <font>
                <strike/>
                <color theme="0" tint="-0.14996795556505021"/>
              </font>
              <fill>
                <patternFill>
                  <bgColor theme="0"/>
                </patternFill>
              </fill>
            </x14:dxf>
          </x14:cfRule>
          <xm:sqref>B61:I61</xm:sqref>
        </x14:conditionalFormatting>
        <x14:conditionalFormatting xmlns:xm="http://schemas.microsoft.com/office/excel/2006/main">
          <x14:cfRule type="expression" priority="1" id="{B1A4FA65-BBDB-491D-BE7A-293BC5FE1366}">
            <xm:f>NOT(Projektgrundlagen!$I$24)</xm:f>
            <x14:dxf>
              <font>
                <strike/>
                <color theme="0" tint="-0.14996795556505021"/>
              </font>
              <fill>
                <patternFill>
                  <bgColor theme="0"/>
                </patternFill>
              </fill>
            </x14:dxf>
          </x14:cfRule>
          <xm:sqref>D16:H16</xm:sqref>
        </x14:conditionalFormatting>
        <x14:conditionalFormatting xmlns:xm="http://schemas.microsoft.com/office/excel/2006/main">
          <x14:cfRule type="expression" priority="2" id="{3E874825-CF79-4030-B1F6-EE05CA19DE7A}">
            <xm:f>NOT(Projektgrundlagen!$I$24)</xm:f>
            <x14:dxf>
              <font>
                <strike/>
                <color theme="0" tint="-0.14996795556505021"/>
              </font>
              <fill>
                <patternFill>
                  <bgColor theme="0"/>
                </patternFill>
              </fill>
            </x14:dxf>
          </x14:cfRule>
          <xm:sqref>I16:I34 B16:G344 I36:I60 I62:I344</xm:sqref>
        </x14:conditionalFormatting>
        <x14:conditionalFormatting xmlns:xm="http://schemas.microsoft.com/office/excel/2006/main">
          <x14:cfRule type="expression" priority="6599" id="{F9A3F95C-06F1-4CA1-8106-BCC62D4FF791}">
            <xm:f>Projektgrundlagen!$I$23</xm:f>
            <x14:dxf>
              <fill>
                <patternFill>
                  <bgColor theme="7" tint="0.79998168889431442"/>
                </patternFill>
              </fill>
            </x14:dxf>
          </x14:cfRule>
          <x14:cfRule type="expression" priority="6600" id="{4FC09580-FE89-4FCC-A632-AF77A0A326B8}">
            <xm:f>Projektgrundlagen!$I$22</xm:f>
            <x14:dxf>
              <fill>
                <patternFill>
                  <bgColor theme="9" tint="0.79998168889431442"/>
                </patternFill>
              </fill>
            </x14:dxf>
          </x14:cfRule>
          <x14:cfRule type="expression" priority="6601" id="{DEDE91B9-D017-4EA8-BF1B-A2FEDCC35A7D}">
            <xm:f>Projektgrundlagen!$I$21</xm:f>
            <x14:dxf>
              <fill>
                <patternFill>
                  <bgColor theme="6" tint="0.79998168889431442"/>
                </patternFill>
              </fill>
            </x14:dxf>
          </x14:cfRule>
          <xm:sqref>N2:N8 B10:M11</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0">
    <tabColor theme="3" tint="0.59999389629810485"/>
    <pageSetUpPr fitToPage="1"/>
  </sheetPr>
  <dimension ref="A1:T1118"/>
  <sheetViews>
    <sheetView showGridLines="0" zoomScale="115" zoomScaleNormal="115" workbookViewId="0">
      <selection activeCell="I342" sqref="I342:M342"/>
    </sheetView>
  </sheetViews>
  <sheetFormatPr baseColWidth="10" defaultColWidth="0" defaultRowHeight="0" customHeight="1" zeroHeight="1"/>
  <cols>
    <col min="1" max="1" width="5.5703125" style="192" customWidth="1"/>
    <col min="2" max="7" width="3.42578125" style="86" customWidth="1"/>
    <col min="8" max="8" width="4.42578125" style="86" customWidth="1"/>
    <col min="9" max="9" width="47.140625" style="86" customWidth="1"/>
    <col min="10" max="11" width="7.42578125" style="86" customWidth="1"/>
    <col min="12" max="12" width="8.5703125" style="86" customWidth="1"/>
    <col min="13" max="13" width="12.5703125" style="87" customWidth="1"/>
    <col min="14" max="14" width="2.5703125" style="82" customWidth="1"/>
    <col min="15" max="15" width="11.42578125" style="505" hidden="1" customWidth="1"/>
    <col min="16" max="16384" width="10.5703125" style="83" hidden="1"/>
  </cols>
  <sheetData>
    <row r="1" spans="1:20" ht="16.5"/>
    <row r="2" spans="1:20" s="54" customFormat="1" ht="16.5" customHeight="1">
      <c r="A2" s="173"/>
      <c r="B2" s="641" t="str">
        <f>IF(Projektgrundlagen!B2="","",Projektgrundlagen!B2)</f>
        <v>Projektsteuerung / Projektmanagement</v>
      </c>
      <c r="C2" s="641"/>
      <c r="D2" s="641"/>
      <c r="E2" s="641"/>
      <c r="F2" s="641"/>
      <c r="G2" s="641"/>
      <c r="H2" s="641"/>
      <c r="I2" s="641"/>
      <c r="J2" s="716" t="str">
        <f>IF(Projektgrundlagen!F2="","",Projektgrundlagen!F2)</f>
        <v>VII.27.4</v>
      </c>
      <c r="K2" s="717"/>
      <c r="L2" s="717" t="s">
        <v>795</v>
      </c>
      <c r="M2" s="718"/>
      <c r="N2" s="694" t="s">
        <v>1385</v>
      </c>
      <c r="O2" s="507" t="s">
        <v>5</v>
      </c>
      <c r="R2" s="79" t="s">
        <v>43</v>
      </c>
    </row>
    <row r="3" spans="1:20" s="54" customFormat="1" ht="16.5">
      <c r="A3" s="173"/>
      <c r="B3" s="643" t="s">
        <v>887</v>
      </c>
      <c r="C3" s="643"/>
      <c r="D3" s="643"/>
      <c r="E3" s="643"/>
      <c r="F3" s="643"/>
      <c r="G3" s="643"/>
      <c r="H3" s="643"/>
      <c r="I3" s="643"/>
      <c r="J3" s="695" t="str">
        <f>IF(Projektgrundlagen!F3="","",Projektgrundlagen!F3)</f>
        <v>Vertragsnr.:</v>
      </c>
      <c r="K3" s="696"/>
      <c r="L3" s="697" t="str">
        <f>IF(Projektgrundlagen!G3="","",Projektgrundlagen!G3)</f>
        <v>000.738.308</v>
      </c>
      <c r="M3" s="698"/>
      <c r="N3" s="694"/>
      <c r="O3" s="508"/>
      <c r="R3" s="1" t="str">
        <f ca="1">MID(CELL("dateiname",A2),FIND("]",CELL("dateiname",A2))+1,255)</f>
        <v>C3_C Kosten_Finanz_Kom</v>
      </c>
    </row>
    <row r="4" spans="1:20" s="54" customFormat="1" ht="7.5" customHeight="1">
      <c r="A4" s="173"/>
      <c r="B4" s="152"/>
      <c r="C4" s="152"/>
      <c r="D4" s="152"/>
      <c r="E4" s="152"/>
      <c r="F4" s="152"/>
      <c r="G4" s="152"/>
      <c r="H4" s="152"/>
      <c r="I4" s="152"/>
      <c r="J4" s="147"/>
      <c r="K4" s="147"/>
      <c r="L4" s="71"/>
      <c r="M4" s="71"/>
      <c r="N4" s="694"/>
      <c r="O4" s="508"/>
    </row>
    <row r="5" spans="1:20" s="54" customFormat="1" ht="16.5">
      <c r="A5" s="173"/>
      <c r="B5" s="699" t="str">
        <f>IF(Projektgrundlagen!B5="","",Projektgrundlagen!B5)</f>
        <v>Maßnahmennr:</v>
      </c>
      <c r="C5" s="700"/>
      <c r="D5" s="700"/>
      <c r="E5" s="700"/>
      <c r="F5" s="700"/>
      <c r="G5" s="700"/>
      <c r="H5" s="467"/>
      <c r="I5" s="470" t="str">
        <f>IF(Projektgrundlagen!E5="","",Projektgrundlagen!E5)</f>
        <v>07002 E 0002</v>
      </c>
      <c r="J5" s="701" t="str">
        <f>IF(Projektgrundlagen!F5="","",Projektgrundlagen!F5)</f>
        <v>Vergabenr.:</v>
      </c>
      <c r="K5" s="701"/>
      <c r="L5" s="702" t="str">
        <f>IF(Projektgrundlagen!G5="","",Projektgrundlagen!G5)</f>
        <v>25-105605</v>
      </c>
      <c r="M5" s="703"/>
      <c r="N5" s="694"/>
      <c r="O5" s="508"/>
    </row>
    <row r="6" spans="1:20" s="54" customFormat="1" ht="16.5">
      <c r="A6" s="173"/>
      <c r="B6" s="704" t="str">
        <f>IF(Projektgrundlagen!B6="","",Projektgrundlagen!B6)</f>
        <v>Maßnahme:</v>
      </c>
      <c r="C6" s="705"/>
      <c r="D6" s="705"/>
      <c r="E6" s="705"/>
      <c r="F6" s="705"/>
      <c r="G6" s="705"/>
      <c r="H6" s="468"/>
      <c r="I6" s="706" t="str">
        <f>IF(Projektgrundlagen!E6="","",Projektgrundlagen!E6)</f>
        <v>Neubau Eich- und Beschussamt Fürstenfeldbruck</v>
      </c>
      <c r="J6" s="706"/>
      <c r="K6" s="706"/>
      <c r="L6" s="706"/>
      <c r="M6" s="707"/>
      <c r="N6" s="694"/>
      <c r="O6" s="508"/>
    </row>
    <row r="7" spans="1:20" s="54" customFormat="1" ht="16.5">
      <c r="A7" s="173"/>
      <c r="B7" s="708" t="str">
        <f>IF(Projektgrundlagen!B7="","",Projektgrundlagen!B7)</f>
        <v/>
      </c>
      <c r="C7" s="709"/>
      <c r="D7" s="709"/>
      <c r="E7" s="709"/>
      <c r="F7" s="709"/>
      <c r="G7" s="709"/>
      <c r="H7" s="469"/>
      <c r="I7" s="710" t="str">
        <f>IF(Projektgrundlagen!E7="","",Projektgrundlagen!E7)</f>
        <v/>
      </c>
      <c r="J7" s="710"/>
      <c r="K7" s="710"/>
      <c r="L7" s="710"/>
      <c r="M7" s="711"/>
      <c r="N7" s="694"/>
      <c r="O7" s="508"/>
    </row>
    <row r="8" spans="1:20" s="54" customFormat="1" ht="16.5">
      <c r="A8" s="173"/>
      <c r="B8" s="712" t="str">
        <f>IF(Projektgrundlagen!B8="","",Projektgrundlagen!B8)</f>
        <v>Bieter:</v>
      </c>
      <c r="C8" s="713"/>
      <c r="D8" s="713"/>
      <c r="E8" s="713"/>
      <c r="F8" s="713"/>
      <c r="G8" s="713"/>
      <c r="H8" s="466"/>
      <c r="I8" s="714" t="str">
        <f>IF(Projektgrundlagen!E8="","",Projektgrundlagen!E8)</f>
        <v/>
      </c>
      <c r="J8" s="714"/>
      <c r="K8" s="714"/>
      <c r="L8" s="714"/>
      <c r="M8" s="715"/>
      <c r="N8" s="694"/>
      <c r="O8" s="508"/>
    </row>
    <row r="9" spans="1:20" ht="16.5">
      <c r="B9" s="199"/>
      <c r="C9" s="343"/>
      <c r="D9" s="84"/>
      <c r="E9" s="84"/>
      <c r="F9" s="84"/>
      <c r="G9" s="84"/>
      <c r="H9" s="84"/>
      <c r="I9" s="85"/>
      <c r="J9" s="85"/>
      <c r="K9" s="85"/>
      <c r="L9" s="200"/>
      <c r="M9" s="91"/>
    </row>
    <row r="10" spans="1:20" s="54" customFormat="1" ht="16.5">
      <c r="A10" s="173"/>
      <c r="B10" s="426" t="s">
        <v>886</v>
      </c>
      <c r="C10" s="426"/>
      <c r="D10" s="426"/>
      <c r="E10" s="426"/>
      <c r="F10" s="426"/>
      <c r="G10" s="426"/>
      <c r="H10" s="426"/>
      <c r="I10" s="425"/>
      <c r="J10" s="498"/>
      <c r="K10" s="498"/>
      <c r="L10" s="424"/>
      <c r="M10" s="500"/>
      <c r="N10" s="52"/>
      <c r="O10" s="508"/>
    </row>
    <row r="11" spans="1:20" s="54" customFormat="1" ht="16.5">
      <c r="A11" s="173"/>
      <c r="B11" s="426" t="s">
        <v>506</v>
      </c>
      <c r="C11" s="426"/>
      <c r="D11" s="426"/>
      <c r="E11" s="426"/>
      <c r="F11" s="426"/>
      <c r="G11" s="426"/>
      <c r="H11" s="426"/>
      <c r="I11" s="425"/>
      <c r="J11" s="498"/>
      <c r="K11" s="498"/>
      <c r="L11" s="424"/>
      <c r="M11" s="424"/>
      <c r="N11" s="52"/>
      <c r="O11" s="508"/>
    </row>
    <row r="12" spans="1:20" ht="7.5" customHeight="1">
      <c r="B12" s="201"/>
      <c r="C12" s="344"/>
      <c r="D12" s="202"/>
      <c r="E12" s="202"/>
      <c r="F12" s="202"/>
      <c r="G12" s="202"/>
      <c r="H12" s="202"/>
      <c r="I12" s="203"/>
      <c r="J12" s="203"/>
      <c r="K12" s="203"/>
      <c r="L12" s="204"/>
      <c r="M12" s="127"/>
    </row>
    <row r="13" spans="1:20" ht="80.099999999999994" customHeight="1">
      <c r="B13" s="471" t="str">
        <f>'C1_A Organisation_Kom'!B13</f>
        <v>Projektstufe 1</v>
      </c>
      <c r="C13" s="471" t="str">
        <f>'C1_A Organisation_Kom'!C13</f>
        <v>Projektstufe 2a</v>
      </c>
      <c r="D13" s="471" t="str">
        <f>'C1_A Organisation_Kom'!D13</f>
        <v>Projektstufe 2b</v>
      </c>
      <c r="E13" s="471" t="str">
        <f>'C1_A Organisation_Kom'!E13</f>
        <v>Projektstufe 3</v>
      </c>
      <c r="F13" s="471" t="str">
        <f>'C1_A Organisation_Kom'!F13</f>
        <v>Projektstufe 4</v>
      </c>
      <c r="G13" s="471" t="str">
        <f>'C1_A Organisation_Kom'!G13</f>
        <v>Projektstufe 5</v>
      </c>
      <c r="H13" s="452"/>
      <c r="I13" s="684" t="str">
        <f>'C1_A Organisation_Kom'!I13</f>
        <v>Projektstufe 1    =   Projektvorbereitung (LPH 1)
Projektstufe 2 a =   Planung bis Abschluss LPH 2
Projektstufe 2 b =   Planung bis Abschluss LPH 4
Projektstufe 3    =   Ausführungsvorbereitung (LPH 5,6,7)
Projektstufe 4    =   Ausführung (LPH 8)
Projektstufe 5    =   Projektabschluss (LPH 8 
                               Planungs- und Bauleistungen sind abgenommen und schlussgerechnet)</v>
      </c>
      <c r="J13" s="684"/>
      <c r="K13" s="684"/>
      <c r="L13" s="684"/>
      <c r="M13" s="685"/>
      <c r="P13" s="505"/>
      <c r="Q13" s="505"/>
      <c r="R13" s="505"/>
      <c r="S13" s="505"/>
      <c r="T13" s="505"/>
    </row>
    <row r="14" spans="1:20" ht="7.5" customHeight="1">
      <c r="B14" s="199"/>
      <c r="C14" s="343"/>
      <c r="D14" s="84"/>
      <c r="E14" s="84"/>
      <c r="F14" s="84"/>
      <c r="G14" s="84"/>
      <c r="H14" s="84"/>
      <c r="I14" s="723"/>
      <c r="J14" s="723"/>
      <c r="K14" s="723"/>
      <c r="L14" s="723"/>
      <c r="M14" s="723"/>
      <c r="P14" s="505"/>
      <c r="Q14" s="505"/>
      <c r="R14" s="505"/>
      <c r="S14" s="505"/>
      <c r="T14" s="505"/>
    </row>
    <row r="15" spans="1:20" ht="22.5" customHeight="1">
      <c r="B15" s="501"/>
      <c r="C15" s="502"/>
      <c r="D15" s="502"/>
      <c r="E15" s="502"/>
      <c r="F15" s="502"/>
      <c r="G15" s="502"/>
      <c r="H15" s="612" t="s">
        <v>281</v>
      </c>
      <c r="I15" s="724" t="s">
        <v>198</v>
      </c>
      <c r="J15" s="724"/>
      <c r="K15" s="724"/>
      <c r="L15" s="724"/>
      <c r="M15" s="725"/>
      <c r="N15" s="89"/>
      <c r="P15" s="505"/>
      <c r="Q15" s="505"/>
      <c r="R15" s="505"/>
      <c r="S15" s="505"/>
      <c r="T15" s="505"/>
    </row>
    <row r="16" spans="1:20" ht="16.5">
      <c r="B16" s="39"/>
      <c r="C16" s="526"/>
      <c r="D16" s="526"/>
      <c r="E16" s="526"/>
      <c r="F16" s="526"/>
      <c r="G16" s="526"/>
      <c r="H16" s="530" t="s">
        <v>508</v>
      </c>
      <c r="I16" s="692" t="s">
        <v>1441</v>
      </c>
      <c r="J16" s="692"/>
      <c r="K16" s="692"/>
      <c r="L16" s="692"/>
      <c r="M16" s="693"/>
      <c r="N16" s="89"/>
      <c r="O16" s="505" t="b">
        <v>0</v>
      </c>
      <c r="P16" s="505" t="b">
        <v>0</v>
      </c>
      <c r="Q16" s="505" t="b">
        <v>0</v>
      </c>
      <c r="R16" s="505" t="b">
        <v>0</v>
      </c>
      <c r="S16" s="505" t="b">
        <v>0</v>
      </c>
      <c r="T16" s="505" t="b">
        <v>0</v>
      </c>
    </row>
    <row r="17" spans="2:20" ht="16.5">
      <c r="B17" s="70"/>
      <c r="C17" s="477"/>
      <c r="D17" s="473"/>
      <c r="E17" s="473"/>
      <c r="F17" s="473"/>
      <c r="G17" s="474"/>
      <c r="H17" s="166"/>
      <c r="I17" s="676" t="s">
        <v>1</v>
      </c>
      <c r="J17" s="676"/>
      <c r="K17" s="676"/>
      <c r="L17" s="676"/>
      <c r="M17" s="677"/>
      <c r="N17" s="89"/>
      <c r="P17" s="505"/>
      <c r="Q17" s="505"/>
      <c r="R17" s="505"/>
      <c r="S17" s="505"/>
      <c r="T17" s="505"/>
    </row>
    <row r="18" spans="2:20" ht="12.95" customHeight="1">
      <c r="B18" s="70"/>
      <c r="C18" s="477"/>
      <c r="D18" s="473"/>
      <c r="E18" s="473"/>
      <c r="F18" s="473"/>
      <c r="G18" s="474"/>
      <c r="H18" s="166"/>
      <c r="I18" s="678" t="s">
        <v>178</v>
      </c>
      <c r="J18" s="678"/>
      <c r="K18" s="678"/>
      <c r="L18" s="678"/>
      <c r="M18" s="679"/>
      <c r="N18" s="89"/>
      <c r="P18" s="505"/>
      <c r="Q18" s="505"/>
      <c r="R18" s="505"/>
      <c r="S18" s="505"/>
      <c r="T18" s="505"/>
    </row>
    <row r="19" spans="2:20" ht="16.5">
      <c r="B19" s="70"/>
      <c r="C19" s="477"/>
      <c r="D19" s="473"/>
      <c r="E19" s="473"/>
      <c r="F19" s="473"/>
      <c r="G19" s="474"/>
      <c r="H19" s="166"/>
      <c r="I19" s="670" t="s">
        <v>812</v>
      </c>
      <c r="J19" s="670"/>
      <c r="K19" s="670"/>
      <c r="L19" s="670"/>
      <c r="M19" s="671"/>
      <c r="N19" s="89"/>
      <c r="P19" s="505"/>
      <c r="Q19" s="505"/>
      <c r="R19" s="505"/>
      <c r="S19" s="505"/>
      <c r="T19" s="505"/>
    </row>
    <row r="20" spans="2:20" ht="12.95" customHeight="1">
      <c r="B20" s="70"/>
      <c r="C20" s="477"/>
      <c r="D20" s="473"/>
      <c r="E20" s="473"/>
      <c r="F20" s="473"/>
      <c r="G20" s="474"/>
      <c r="H20" s="166"/>
      <c r="I20" s="678" t="s">
        <v>179</v>
      </c>
      <c r="J20" s="678"/>
      <c r="K20" s="678"/>
      <c r="L20" s="678"/>
      <c r="M20" s="679"/>
      <c r="N20" s="89"/>
      <c r="P20" s="505"/>
      <c r="Q20" s="505"/>
      <c r="R20" s="505"/>
      <c r="S20" s="505"/>
      <c r="T20" s="505"/>
    </row>
    <row r="21" spans="2:20" ht="12.95" customHeight="1">
      <c r="B21" s="70"/>
      <c r="C21" s="477"/>
      <c r="D21" s="473"/>
      <c r="E21" s="473"/>
      <c r="F21" s="473"/>
      <c r="G21" s="474"/>
      <c r="H21" s="166"/>
      <c r="I21" s="670" t="s">
        <v>509</v>
      </c>
      <c r="J21" s="670"/>
      <c r="K21" s="670"/>
      <c r="L21" s="670"/>
      <c r="M21" s="671"/>
      <c r="N21" s="89"/>
      <c r="P21" s="505"/>
      <c r="Q21" s="505"/>
      <c r="R21" s="505"/>
      <c r="S21" s="505"/>
      <c r="T21" s="505"/>
    </row>
    <row r="22" spans="2:20" ht="39" customHeight="1">
      <c r="B22" s="70"/>
      <c r="C22" s="477"/>
      <c r="D22" s="473"/>
      <c r="E22" s="473"/>
      <c r="F22" s="473"/>
      <c r="G22" s="474"/>
      <c r="H22" s="166"/>
      <c r="I22" s="670" t="s">
        <v>742</v>
      </c>
      <c r="J22" s="670"/>
      <c r="K22" s="670"/>
      <c r="L22" s="670"/>
      <c r="M22" s="671"/>
      <c r="N22" s="89"/>
      <c r="P22" s="505"/>
      <c r="Q22" s="505"/>
      <c r="R22" s="505"/>
      <c r="S22" s="505"/>
      <c r="T22" s="505"/>
    </row>
    <row r="23" spans="2:20" ht="12.95" customHeight="1">
      <c r="B23" s="70"/>
      <c r="C23" s="477"/>
      <c r="D23" s="473"/>
      <c r="E23" s="473"/>
      <c r="F23" s="473"/>
      <c r="G23" s="474"/>
      <c r="H23" s="166"/>
      <c r="I23" s="678" t="s">
        <v>180</v>
      </c>
      <c r="J23" s="678"/>
      <c r="K23" s="678"/>
      <c r="L23" s="678"/>
      <c r="M23" s="679"/>
      <c r="N23" s="89"/>
      <c r="P23" s="505"/>
      <c r="Q23" s="505"/>
      <c r="R23" s="505"/>
      <c r="S23" s="505"/>
      <c r="T23" s="505"/>
    </row>
    <row r="24" spans="2:20" ht="26.1" customHeight="1">
      <c r="B24" s="70"/>
      <c r="C24" s="477"/>
      <c r="D24" s="473"/>
      <c r="E24" s="473"/>
      <c r="F24" s="473"/>
      <c r="G24" s="474"/>
      <c r="H24" s="166"/>
      <c r="I24" s="670" t="s">
        <v>510</v>
      </c>
      <c r="J24" s="670"/>
      <c r="K24" s="670"/>
      <c r="L24" s="670"/>
      <c r="M24" s="671"/>
      <c r="N24" s="89"/>
      <c r="P24" s="505"/>
      <c r="Q24" s="505"/>
      <c r="R24" s="505"/>
      <c r="S24" s="505"/>
      <c r="T24" s="505"/>
    </row>
    <row r="25" spans="2:20" ht="16.5">
      <c r="B25" s="70"/>
      <c r="C25" s="477"/>
      <c r="D25" s="473"/>
      <c r="E25" s="473"/>
      <c r="F25" s="473"/>
      <c r="G25" s="474"/>
      <c r="H25" s="166"/>
      <c r="I25" s="670" t="s">
        <v>511</v>
      </c>
      <c r="J25" s="670"/>
      <c r="K25" s="670"/>
      <c r="L25" s="670"/>
      <c r="M25" s="671"/>
      <c r="N25" s="89"/>
      <c r="P25" s="505"/>
      <c r="Q25" s="505"/>
      <c r="R25" s="505"/>
      <c r="S25" s="505"/>
      <c r="T25" s="505"/>
    </row>
    <row r="26" spans="2:20" ht="12.95" customHeight="1">
      <c r="B26" s="70"/>
      <c r="C26" s="477"/>
      <c r="D26" s="473"/>
      <c r="E26" s="473"/>
      <c r="F26" s="473"/>
      <c r="G26" s="474"/>
      <c r="H26" s="166"/>
      <c r="I26" s="678" t="s">
        <v>181</v>
      </c>
      <c r="J26" s="678"/>
      <c r="K26" s="678"/>
      <c r="L26" s="678"/>
      <c r="M26" s="679"/>
      <c r="N26" s="89"/>
      <c r="P26" s="505"/>
      <c r="Q26" s="505"/>
      <c r="R26" s="505"/>
      <c r="S26" s="505"/>
      <c r="T26" s="505"/>
    </row>
    <row r="27" spans="2:20" ht="26.1" customHeight="1">
      <c r="B27" s="70"/>
      <c r="C27" s="477"/>
      <c r="D27" s="473"/>
      <c r="E27" s="473"/>
      <c r="F27" s="473"/>
      <c r="G27" s="474"/>
      <c r="H27" s="166"/>
      <c r="I27" s="670" t="s">
        <v>1007</v>
      </c>
      <c r="J27" s="670"/>
      <c r="K27" s="670"/>
      <c r="L27" s="670"/>
      <c r="M27" s="671"/>
      <c r="N27" s="89"/>
      <c r="P27" s="505"/>
      <c r="Q27" s="505"/>
      <c r="R27" s="505"/>
      <c r="S27" s="505"/>
      <c r="T27" s="505"/>
    </row>
    <row r="28" spans="2:20" ht="39" customHeight="1">
      <c r="B28" s="70"/>
      <c r="C28" s="477"/>
      <c r="D28" s="473"/>
      <c r="E28" s="473"/>
      <c r="F28" s="473"/>
      <c r="G28" s="474"/>
      <c r="H28" s="166"/>
      <c r="I28" s="680" t="s">
        <v>743</v>
      </c>
      <c r="J28" s="680"/>
      <c r="K28" s="680"/>
      <c r="L28" s="680"/>
      <c r="M28" s="681"/>
      <c r="N28" s="89"/>
      <c r="P28" s="505"/>
      <c r="Q28" s="505"/>
      <c r="R28" s="505"/>
      <c r="S28" s="505"/>
      <c r="T28" s="505"/>
    </row>
    <row r="29" spans="2:20" ht="39" customHeight="1">
      <c r="B29" s="70"/>
      <c r="C29" s="477"/>
      <c r="D29" s="473"/>
      <c r="E29" s="473"/>
      <c r="F29" s="473"/>
      <c r="G29" s="474"/>
      <c r="H29" s="166"/>
      <c r="I29" s="680" t="s">
        <v>1008</v>
      </c>
      <c r="J29" s="680"/>
      <c r="K29" s="680"/>
      <c r="L29" s="680"/>
      <c r="M29" s="681"/>
      <c r="N29" s="89"/>
      <c r="P29" s="505"/>
      <c r="Q29" s="505"/>
      <c r="R29" s="505"/>
      <c r="S29" s="505"/>
      <c r="T29" s="505"/>
    </row>
    <row r="30" spans="2:20" ht="26.1" customHeight="1">
      <c r="B30" s="70"/>
      <c r="C30" s="477"/>
      <c r="D30" s="473"/>
      <c r="E30" s="473"/>
      <c r="F30" s="473"/>
      <c r="G30" s="474"/>
      <c r="H30" s="166"/>
      <c r="I30" s="670" t="s">
        <v>1009</v>
      </c>
      <c r="J30" s="670"/>
      <c r="K30" s="670"/>
      <c r="L30" s="670"/>
      <c r="M30" s="671"/>
      <c r="N30" s="89"/>
      <c r="P30" s="505"/>
      <c r="Q30" s="505"/>
      <c r="R30" s="505"/>
      <c r="S30" s="505"/>
      <c r="T30" s="505"/>
    </row>
    <row r="31" spans="2:20" ht="16.5">
      <c r="B31" s="70"/>
      <c r="C31" s="477"/>
      <c r="D31" s="473"/>
      <c r="E31" s="473"/>
      <c r="F31" s="473"/>
      <c r="G31" s="474"/>
      <c r="H31" s="166"/>
      <c r="I31" s="726"/>
      <c r="J31" s="726"/>
      <c r="K31" s="726"/>
      <c r="L31" s="726"/>
      <c r="M31" s="727"/>
      <c r="N31" s="89"/>
      <c r="P31" s="505"/>
      <c r="Q31" s="505"/>
      <c r="R31" s="505"/>
      <c r="S31" s="505"/>
      <c r="T31" s="505"/>
    </row>
    <row r="32" spans="2:20" ht="16.5" customHeight="1">
      <c r="B32" s="39"/>
      <c r="C32" s="39"/>
      <c r="D32" s="39"/>
      <c r="E32" s="39"/>
      <c r="F32" s="39"/>
      <c r="G32" s="39"/>
      <c r="H32" s="531" t="s">
        <v>512</v>
      </c>
      <c r="I32" s="674" t="s">
        <v>513</v>
      </c>
      <c r="J32" s="674"/>
      <c r="K32" s="674"/>
      <c r="L32" s="674"/>
      <c r="M32" s="675"/>
      <c r="N32" s="89"/>
      <c r="O32" s="505" t="b">
        <v>0</v>
      </c>
      <c r="P32" s="505" t="b">
        <v>0</v>
      </c>
      <c r="Q32" s="505" t="b">
        <v>0</v>
      </c>
      <c r="R32" s="505" t="b">
        <v>1</v>
      </c>
      <c r="S32" s="505" t="b">
        <v>1</v>
      </c>
      <c r="T32" s="505" t="b">
        <v>1</v>
      </c>
    </row>
    <row r="33" spans="2:20" ht="30" customHeight="1">
      <c r="B33" s="70"/>
      <c r="C33" s="477"/>
      <c r="D33" s="473"/>
      <c r="E33" s="473"/>
      <c r="F33" s="473"/>
      <c r="G33" s="474"/>
      <c r="H33" s="166"/>
      <c r="I33" s="676" t="s">
        <v>514</v>
      </c>
      <c r="J33" s="676"/>
      <c r="K33" s="676"/>
      <c r="L33" s="676"/>
      <c r="M33" s="677"/>
      <c r="N33" s="89"/>
      <c r="P33" s="505"/>
      <c r="Q33" s="505"/>
      <c r="R33" s="505"/>
      <c r="S33" s="505"/>
      <c r="T33" s="505"/>
    </row>
    <row r="34" spans="2:20" ht="12.95" customHeight="1">
      <c r="B34" s="70"/>
      <c r="C34" s="477"/>
      <c r="D34" s="473"/>
      <c r="E34" s="473"/>
      <c r="F34" s="473"/>
      <c r="G34" s="474"/>
      <c r="H34" s="166"/>
      <c r="I34" s="670" t="s">
        <v>515</v>
      </c>
      <c r="J34" s="670"/>
      <c r="K34" s="670"/>
      <c r="L34" s="670"/>
      <c r="M34" s="671"/>
      <c r="N34" s="89"/>
      <c r="P34" s="505"/>
      <c r="Q34" s="505"/>
      <c r="R34" s="505"/>
      <c r="S34" s="505"/>
      <c r="T34" s="505"/>
    </row>
    <row r="35" spans="2:20" ht="12.95" customHeight="1">
      <c r="B35" s="70"/>
      <c r="C35" s="477"/>
      <c r="D35" s="473"/>
      <c r="E35" s="473"/>
      <c r="F35" s="473"/>
      <c r="G35" s="474"/>
      <c r="H35" s="166"/>
      <c r="I35" s="678" t="s">
        <v>178</v>
      </c>
      <c r="J35" s="678"/>
      <c r="K35" s="678"/>
      <c r="L35" s="678"/>
      <c r="M35" s="679"/>
      <c r="N35" s="89"/>
      <c r="P35" s="505"/>
      <c r="Q35" s="505"/>
      <c r="R35" s="505"/>
      <c r="S35" s="505"/>
      <c r="T35" s="505"/>
    </row>
    <row r="36" spans="2:20" ht="39" customHeight="1">
      <c r="B36" s="70"/>
      <c r="C36" s="477"/>
      <c r="D36" s="473"/>
      <c r="E36" s="473"/>
      <c r="F36" s="473"/>
      <c r="G36" s="474"/>
      <c r="H36" s="166"/>
      <c r="I36" s="670" t="s">
        <v>1627</v>
      </c>
      <c r="J36" s="670"/>
      <c r="K36" s="670"/>
      <c r="L36" s="670"/>
      <c r="M36" s="671"/>
      <c r="N36" s="89"/>
      <c r="P36" s="505"/>
      <c r="Q36" s="505"/>
      <c r="R36" s="505"/>
      <c r="S36" s="505"/>
      <c r="T36" s="505"/>
    </row>
    <row r="37" spans="2:20" ht="26.1" customHeight="1">
      <c r="B37" s="70"/>
      <c r="C37" s="477"/>
      <c r="D37" s="473"/>
      <c r="E37" s="473"/>
      <c r="F37" s="473"/>
      <c r="G37" s="474"/>
      <c r="H37" s="166"/>
      <c r="I37" s="670" t="s">
        <v>1535</v>
      </c>
      <c r="J37" s="670"/>
      <c r="K37" s="670"/>
      <c r="L37" s="670"/>
      <c r="M37" s="671"/>
      <c r="N37" s="89"/>
      <c r="P37" s="505"/>
      <c r="Q37" s="505"/>
      <c r="R37" s="505"/>
      <c r="S37" s="505"/>
      <c r="T37" s="505"/>
    </row>
    <row r="38" spans="2:20" ht="12.95" customHeight="1">
      <c r="B38" s="70"/>
      <c r="C38" s="477"/>
      <c r="D38" s="473"/>
      <c r="E38" s="473"/>
      <c r="F38" s="473"/>
      <c r="G38" s="474"/>
      <c r="H38" s="166"/>
      <c r="I38" s="678" t="s">
        <v>179</v>
      </c>
      <c r="J38" s="678"/>
      <c r="K38" s="678"/>
      <c r="L38" s="678"/>
      <c r="M38" s="679"/>
      <c r="N38" s="89"/>
      <c r="P38" s="505"/>
      <c r="Q38" s="505"/>
      <c r="R38" s="505"/>
      <c r="S38" s="505"/>
      <c r="T38" s="505"/>
    </row>
    <row r="39" spans="2:20" ht="51.95" customHeight="1">
      <c r="B39" s="70"/>
      <c r="C39" s="477"/>
      <c r="D39" s="473"/>
      <c r="E39" s="473"/>
      <c r="F39" s="473"/>
      <c r="G39" s="474"/>
      <c r="H39" s="166"/>
      <c r="I39" s="670" t="s">
        <v>1010</v>
      </c>
      <c r="J39" s="670"/>
      <c r="K39" s="670"/>
      <c r="L39" s="670"/>
      <c r="M39" s="671"/>
      <c r="N39" s="89"/>
      <c r="P39" s="505"/>
      <c r="Q39" s="505"/>
      <c r="R39" s="505"/>
      <c r="S39" s="505"/>
      <c r="T39" s="505"/>
    </row>
    <row r="40" spans="2:20" ht="39" customHeight="1">
      <c r="B40" s="70"/>
      <c r="C40" s="477"/>
      <c r="D40" s="473"/>
      <c r="E40" s="473"/>
      <c r="F40" s="473"/>
      <c r="G40" s="474"/>
      <c r="H40" s="166"/>
      <c r="I40" s="670" t="s">
        <v>1540</v>
      </c>
      <c r="J40" s="670"/>
      <c r="K40" s="670"/>
      <c r="L40" s="670"/>
      <c r="M40" s="671"/>
      <c r="N40" s="89"/>
      <c r="P40" s="505"/>
      <c r="Q40" s="505"/>
      <c r="R40" s="505"/>
      <c r="S40" s="505"/>
      <c r="T40" s="505"/>
    </row>
    <row r="41" spans="2:20" ht="39" customHeight="1">
      <c r="B41" s="70"/>
      <c r="C41" s="477"/>
      <c r="D41" s="473"/>
      <c r="E41" s="473"/>
      <c r="F41" s="473"/>
      <c r="G41" s="474"/>
      <c r="H41" s="166"/>
      <c r="I41" s="670" t="s">
        <v>516</v>
      </c>
      <c r="J41" s="670"/>
      <c r="K41" s="670"/>
      <c r="L41" s="670"/>
      <c r="M41" s="671"/>
      <c r="N41" s="89"/>
      <c r="P41" s="505"/>
      <c r="Q41" s="505"/>
      <c r="R41" s="505"/>
      <c r="S41" s="505"/>
      <c r="T41" s="505"/>
    </row>
    <row r="42" spans="2:20" ht="12.95" customHeight="1">
      <c r="B42" s="70"/>
      <c r="C42" s="477"/>
      <c r="D42" s="473"/>
      <c r="E42" s="473"/>
      <c r="F42" s="473"/>
      <c r="G42" s="474"/>
      <c r="H42" s="166"/>
      <c r="I42" s="678" t="s">
        <v>180</v>
      </c>
      <c r="J42" s="678"/>
      <c r="K42" s="678"/>
      <c r="L42" s="678"/>
      <c r="M42" s="679"/>
      <c r="N42" s="89"/>
      <c r="P42" s="505"/>
      <c r="Q42" s="505"/>
      <c r="R42" s="505"/>
      <c r="S42" s="505"/>
      <c r="T42" s="505"/>
    </row>
    <row r="43" spans="2:20" ht="26.1" customHeight="1">
      <c r="B43" s="70"/>
      <c r="C43" s="477"/>
      <c r="D43" s="473"/>
      <c r="E43" s="473"/>
      <c r="F43" s="473"/>
      <c r="G43" s="474"/>
      <c r="H43" s="166"/>
      <c r="I43" s="670" t="s">
        <v>517</v>
      </c>
      <c r="J43" s="670"/>
      <c r="K43" s="670"/>
      <c r="L43" s="670"/>
      <c r="M43" s="671"/>
      <c r="N43" s="89"/>
      <c r="P43" s="505"/>
      <c r="Q43" s="505"/>
      <c r="R43" s="505"/>
      <c r="S43" s="505"/>
      <c r="T43" s="505"/>
    </row>
    <row r="44" spans="2:20" ht="26.1" customHeight="1">
      <c r="B44" s="70"/>
      <c r="C44" s="477"/>
      <c r="D44" s="473"/>
      <c r="E44" s="473"/>
      <c r="F44" s="473"/>
      <c r="G44" s="474"/>
      <c r="H44" s="166"/>
      <c r="I44" s="670" t="s">
        <v>518</v>
      </c>
      <c r="J44" s="670"/>
      <c r="K44" s="670"/>
      <c r="L44" s="670"/>
      <c r="M44" s="671"/>
      <c r="N44" s="89"/>
      <c r="P44" s="505"/>
      <c r="Q44" s="505"/>
      <c r="R44" s="505"/>
      <c r="S44" s="505"/>
      <c r="T44" s="505"/>
    </row>
    <row r="45" spans="2:20" ht="12.95" customHeight="1">
      <c r="B45" s="70"/>
      <c r="C45" s="477"/>
      <c r="D45" s="473"/>
      <c r="E45" s="473"/>
      <c r="F45" s="473"/>
      <c r="G45" s="474"/>
      <c r="H45" s="166"/>
      <c r="I45" s="678" t="s">
        <v>181</v>
      </c>
      <c r="J45" s="678"/>
      <c r="K45" s="678"/>
      <c r="L45" s="678"/>
      <c r="M45" s="679"/>
      <c r="N45" s="89"/>
      <c r="P45" s="505"/>
      <c r="Q45" s="505"/>
      <c r="R45" s="505"/>
      <c r="S45" s="505"/>
      <c r="T45" s="505"/>
    </row>
    <row r="46" spans="2:20" ht="67.5" customHeight="1">
      <c r="B46" s="70"/>
      <c r="C46" s="477"/>
      <c r="D46" s="473"/>
      <c r="E46" s="473"/>
      <c r="F46" s="473"/>
      <c r="G46" s="474"/>
      <c r="H46" s="166"/>
      <c r="I46" s="670" t="s">
        <v>1630</v>
      </c>
      <c r="J46" s="670"/>
      <c r="K46" s="670"/>
      <c r="L46" s="670"/>
      <c r="M46" s="671"/>
      <c r="N46" s="89"/>
      <c r="P46" s="505"/>
      <c r="Q46" s="505"/>
      <c r="R46" s="505"/>
      <c r="S46" s="505"/>
      <c r="T46" s="505"/>
    </row>
    <row r="47" spans="2:20" ht="39" customHeight="1">
      <c r="B47" s="70"/>
      <c r="C47" s="477"/>
      <c r="D47" s="473"/>
      <c r="E47" s="473"/>
      <c r="F47" s="473"/>
      <c r="G47" s="474"/>
      <c r="H47" s="166"/>
      <c r="I47" s="670" t="s">
        <v>1442</v>
      </c>
      <c r="J47" s="670"/>
      <c r="K47" s="670"/>
      <c r="L47" s="670"/>
      <c r="M47" s="671"/>
      <c r="N47" s="89"/>
      <c r="P47" s="505"/>
      <c r="Q47" s="505"/>
      <c r="R47" s="505"/>
      <c r="S47" s="505"/>
      <c r="T47" s="505"/>
    </row>
    <row r="48" spans="2:20" ht="16.5">
      <c r="B48" s="70"/>
      <c r="C48" s="477"/>
      <c r="D48" s="473"/>
      <c r="E48" s="473"/>
      <c r="F48" s="473"/>
      <c r="G48" s="474"/>
      <c r="H48" s="166"/>
      <c r="I48" s="670" t="s">
        <v>1011</v>
      </c>
      <c r="J48" s="670"/>
      <c r="K48" s="670"/>
      <c r="L48" s="670"/>
      <c r="M48" s="671"/>
      <c r="N48" s="89"/>
      <c r="P48" s="505"/>
      <c r="Q48" s="505"/>
      <c r="R48" s="505"/>
      <c r="S48" s="505"/>
      <c r="T48" s="505"/>
    </row>
    <row r="49" spans="2:20" ht="26.1" customHeight="1">
      <c r="B49" s="70"/>
      <c r="C49" s="477"/>
      <c r="D49" s="473"/>
      <c r="E49" s="473"/>
      <c r="F49" s="473"/>
      <c r="G49" s="474"/>
      <c r="H49" s="166"/>
      <c r="I49" s="680" t="s">
        <v>1012</v>
      </c>
      <c r="J49" s="680"/>
      <c r="K49" s="680"/>
      <c r="L49" s="680"/>
      <c r="M49" s="681"/>
      <c r="N49" s="89"/>
      <c r="P49" s="505"/>
      <c r="Q49" s="505"/>
      <c r="R49" s="505"/>
      <c r="S49" s="505"/>
      <c r="T49" s="505"/>
    </row>
    <row r="50" spans="2:20" ht="26.1" customHeight="1">
      <c r="B50" s="70"/>
      <c r="C50" s="477"/>
      <c r="D50" s="473"/>
      <c r="E50" s="473"/>
      <c r="F50" s="473"/>
      <c r="G50" s="474"/>
      <c r="H50" s="166"/>
      <c r="I50" s="686" t="s">
        <v>1013</v>
      </c>
      <c r="J50" s="686"/>
      <c r="K50" s="686"/>
      <c r="L50" s="686"/>
      <c r="M50" s="687"/>
      <c r="N50" s="89"/>
      <c r="P50" s="505"/>
      <c r="Q50" s="505"/>
      <c r="R50" s="505"/>
      <c r="S50" s="505"/>
      <c r="T50" s="505"/>
    </row>
    <row r="51" spans="2:20" ht="26.1" customHeight="1">
      <c r="B51" s="70"/>
      <c r="C51" s="477"/>
      <c r="D51" s="473"/>
      <c r="E51" s="473"/>
      <c r="F51" s="473"/>
      <c r="G51" s="474"/>
      <c r="H51" s="166"/>
      <c r="I51" s="686" t="s">
        <v>1014</v>
      </c>
      <c r="J51" s="686"/>
      <c r="K51" s="686"/>
      <c r="L51" s="686"/>
      <c r="M51" s="687"/>
      <c r="N51" s="89"/>
      <c r="P51" s="505"/>
      <c r="Q51" s="505"/>
      <c r="R51" s="505"/>
      <c r="S51" s="505"/>
      <c r="T51" s="505"/>
    </row>
    <row r="52" spans="2:20" ht="16.5">
      <c r="B52" s="70"/>
      <c r="C52" s="477"/>
      <c r="D52" s="473"/>
      <c r="E52" s="473"/>
      <c r="F52" s="473"/>
      <c r="G52" s="474"/>
      <c r="H52" s="166"/>
      <c r="I52" s="680" t="s">
        <v>1015</v>
      </c>
      <c r="J52" s="680"/>
      <c r="K52" s="680"/>
      <c r="L52" s="680"/>
      <c r="M52" s="681"/>
      <c r="N52" s="89"/>
      <c r="P52" s="505"/>
      <c r="Q52" s="505"/>
      <c r="R52" s="505"/>
      <c r="S52" s="505"/>
      <c r="T52" s="505"/>
    </row>
    <row r="53" spans="2:20" ht="16.5">
      <c r="B53" s="70"/>
      <c r="C53" s="477"/>
      <c r="D53" s="473"/>
      <c r="E53" s="473"/>
      <c r="F53" s="473"/>
      <c r="G53" s="474"/>
      <c r="H53" s="166"/>
      <c r="I53" s="670" t="s">
        <v>1016</v>
      </c>
      <c r="J53" s="670"/>
      <c r="K53" s="670"/>
      <c r="L53" s="670"/>
      <c r="M53" s="671"/>
      <c r="N53" s="89"/>
      <c r="P53" s="505"/>
      <c r="Q53" s="505"/>
      <c r="R53" s="505"/>
      <c r="S53" s="505"/>
      <c r="T53" s="505"/>
    </row>
    <row r="54" spans="2:20" ht="39" customHeight="1">
      <c r="B54" s="70"/>
      <c r="C54" s="477"/>
      <c r="D54" s="473"/>
      <c r="E54" s="473"/>
      <c r="F54" s="473"/>
      <c r="G54" s="474"/>
      <c r="H54" s="166"/>
      <c r="I54" s="680" t="s">
        <v>1017</v>
      </c>
      <c r="J54" s="680"/>
      <c r="K54" s="680"/>
      <c r="L54" s="680"/>
      <c r="M54" s="681"/>
      <c r="N54" s="89"/>
      <c r="P54" s="505"/>
      <c r="Q54" s="505"/>
      <c r="R54" s="505"/>
      <c r="S54" s="505"/>
      <c r="T54" s="505"/>
    </row>
    <row r="55" spans="2:20" ht="39" customHeight="1">
      <c r="B55" s="70"/>
      <c r="C55" s="477"/>
      <c r="D55" s="473"/>
      <c r="E55" s="473"/>
      <c r="F55" s="473"/>
      <c r="G55" s="474"/>
      <c r="H55" s="166"/>
      <c r="I55" s="680" t="s">
        <v>519</v>
      </c>
      <c r="J55" s="680"/>
      <c r="K55" s="680"/>
      <c r="L55" s="680"/>
      <c r="M55" s="681"/>
      <c r="N55" s="89"/>
      <c r="P55" s="505"/>
      <c r="Q55" s="505"/>
      <c r="R55" s="505"/>
      <c r="S55" s="505"/>
      <c r="T55" s="505"/>
    </row>
    <row r="56" spans="2:20" ht="39" customHeight="1">
      <c r="B56" s="70"/>
      <c r="C56" s="477"/>
      <c r="D56" s="473"/>
      <c r="E56" s="473"/>
      <c r="F56" s="473"/>
      <c r="G56" s="474"/>
      <c r="H56" s="166"/>
      <c r="I56" s="680" t="s">
        <v>520</v>
      </c>
      <c r="J56" s="680"/>
      <c r="K56" s="680"/>
      <c r="L56" s="680"/>
      <c r="M56" s="681"/>
      <c r="N56" s="89"/>
      <c r="P56" s="505"/>
      <c r="Q56" s="505"/>
      <c r="R56" s="505"/>
      <c r="S56" s="505"/>
      <c r="T56" s="505"/>
    </row>
    <row r="57" spans="2:20" ht="16.5">
      <c r="B57" s="70"/>
      <c r="C57" s="477"/>
      <c r="D57" s="473"/>
      <c r="E57" s="473"/>
      <c r="F57" s="473"/>
      <c r="G57" s="474"/>
      <c r="H57" s="166"/>
      <c r="I57" s="686" t="s">
        <v>1018</v>
      </c>
      <c r="J57" s="686"/>
      <c r="K57" s="686"/>
      <c r="L57" s="686"/>
      <c r="M57" s="687"/>
      <c r="N57" s="89"/>
      <c r="P57" s="505"/>
      <c r="Q57" s="505"/>
      <c r="R57" s="505"/>
      <c r="S57" s="505"/>
      <c r="T57" s="505"/>
    </row>
    <row r="58" spans="2:20" ht="39" customHeight="1">
      <c r="B58" s="70"/>
      <c r="C58" s="477"/>
      <c r="D58" s="473"/>
      <c r="E58" s="473"/>
      <c r="F58" s="473"/>
      <c r="G58" s="474"/>
      <c r="H58" s="166"/>
      <c r="I58" s="738" t="s">
        <v>1019</v>
      </c>
      <c r="J58" s="738"/>
      <c r="K58" s="738"/>
      <c r="L58" s="738"/>
      <c r="M58" s="739"/>
      <c r="N58" s="89"/>
      <c r="P58" s="505"/>
      <c r="Q58" s="505"/>
      <c r="R58" s="505"/>
      <c r="S58" s="505"/>
      <c r="T58" s="505"/>
    </row>
    <row r="59" spans="2:20" ht="26.1" customHeight="1">
      <c r="B59" s="70"/>
      <c r="C59" s="477"/>
      <c r="D59" s="473"/>
      <c r="E59" s="473"/>
      <c r="F59" s="473"/>
      <c r="G59" s="474"/>
      <c r="H59" s="166"/>
      <c r="I59" s="738" t="s">
        <v>1020</v>
      </c>
      <c r="J59" s="738"/>
      <c r="K59" s="738"/>
      <c r="L59" s="738"/>
      <c r="M59" s="739"/>
      <c r="N59" s="89"/>
      <c r="P59" s="505"/>
      <c r="Q59" s="505"/>
      <c r="R59" s="505"/>
      <c r="S59" s="505"/>
      <c r="T59" s="505"/>
    </row>
    <row r="60" spans="2:20" ht="26.1" customHeight="1">
      <c r="B60" s="70"/>
      <c r="C60" s="477"/>
      <c r="D60" s="473"/>
      <c r="E60" s="473"/>
      <c r="F60" s="473"/>
      <c r="G60" s="474"/>
      <c r="H60" s="166"/>
      <c r="I60" s="686" t="s">
        <v>1022</v>
      </c>
      <c r="J60" s="686"/>
      <c r="K60" s="686"/>
      <c r="L60" s="686"/>
      <c r="M60" s="687"/>
      <c r="N60" s="89"/>
      <c r="P60" s="505"/>
      <c r="Q60" s="505"/>
      <c r="R60" s="505"/>
      <c r="S60" s="505"/>
      <c r="T60" s="505"/>
    </row>
    <row r="61" spans="2:20" ht="16.5">
      <c r="B61" s="70"/>
      <c r="C61" s="477"/>
      <c r="D61" s="473"/>
      <c r="E61" s="473"/>
      <c r="F61" s="473"/>
      <c r="G61" s="474"/>
      <c r="H61" s="166"/>
      <c r="I61" s="738" t="s">
        <v>1021</v>
      </c>
      <c r="J61" s="738"/>
      <c r="K61" s="738"/>
      <c r="L61" s="738"/>
      <c r="M61" s="739"/>
      <c r="N61" s="89"/>
      <c r="P61" s="505"/>
      <c r="Q61" s="505"/>
      <c r="R61" s="505"/>
      <c r="S61" s="505"/>
      <c r="T61" s="505"/>
    </row>
    <row r="62" spans="2:20" ht="39" customHeight="1">
      <c r="B62" s="70"/>
      <c r="C62" s="477"/>
      <c r="D62" s="473"/>
      <c r="E62" s="473"/>
      <c r="F62" s="473"/>
      <c r="G62" s="474"/>
      <c r="H62" s="166"/>
      <c r="I62" s="670" t="s">
        <v>744</v>
      </c>
      <c r="J62" s="670"/>
      <c r="K62" s="670"/>
      <c r="L62" s="670"/>
      <c r="M62" s="671"/>
      <c r="N62" s="89"/>
      <c r="P62" s="505"/>
      <c r="Q62" s="505"/>
      <c r="R62" s="505"/>
      <c r="S62" s="505"/>
      <c r="T62" s="505"/>
    </row>
    <row r="63" spans="2:20" ht="12.95" customHeight="1">
      <c r="B63" s="70"/>
      <c r="C63" s="477"/>
      <c r="D63" s="473"/>
      <c r="E63" s="473"/>
      <c r="F63" s="473"/>
      <c r="G63" s="474"/>
      <c r="H63" s="166"/>
      <c r="I63" s="670" t="s">
        <v>745</v>
      </c>
      <c r="J63" s="670"/>
      <c r="K63" s="670"/>
      <c r="L63" s="670"/>
      <c r="M63" s="671"/>
      <c r="N63" s="89"/>
      <c r="P63" s="505"/>
      <c r="Q63" s="505"/>
      <c r="R63" s="505"/>
      <c r="S63" s="505"/>
      <c r="T63" s="505"/>
    </row>
    <row r="64" spans="2:20" ht="26.1" customHeight="1">
      <c r="B64" s="70"/>
      <c r="C64" s="477"/>
      <c r="D64" s="473"/>
      <c r="E64" s="473"/>
      <c r="F64" s="473"/>
      <c r="G64" s="474"/>
      <c r="H64" s="166"/>
      <c r="I64" s="740" t="s">
        <v>521</v>
      </c>
      <c r="J64" s="740"/>
      <c r="K64" s="740"/>
      <c r="L64" s="740"/>
      <c r="M64" s="741"/>
      <c r="N64" s="89"/>
      <c r="P64" s="505"/>
      <c r="Q64" s="505"/>
      <c r="R64" s="505"/>
      <c r="S64" s="505"/>
      <c r="T64" s="505"/>
    </row>
    <row r="65" spans="2:20" ht="39" customHeight="1">
      <c r="B65" s="70"/>
      <c r="C65" s="477"/>
      <c r="D65" s="473"/>
      <c r="E65" s="473"/>
      <c r="F65" s="473"/>
      <c r="G65" s="474"/>
      <c r="H65" s="166"/>
      <c r="I65" s="670" t="s">
        <v>522</v>
      </c>
      <c r="J65" s="670"/>
      <c r="K65" s="670"/>
      <c r="L65" s="670"/>
      <c r="M65" s="671"/>
      <c r="N65" s="89"/>
      <c r="P65" s="505"/>
      <c r="Q65" s="505"/>
      <c r="R65" s="505"/>
      <c r="S65" s="505"/>
      <c r="T65" s="505"/>
    </row>
    <row r="66" spans="2:20" ht="39" customHeight="1">
      <c r="B66" s="70"/>
      <c r="C66" s="477"/>
      <c r="D66" s="473"/>
      <c r="E66" s="473"/>
      <c r="F66" s="473"/>
      <c r="G66" s="474"/>
      <c r="H66" s="166"/>
      <c r="I66" s="670" t="s">
        <v>523</v>
      </c>
      <c r="J66" s="670"/>
      <c r="K66" s="670"/>
      <c r="L66" s="670"/>
      <c r="M66" s="671"/>
      <c r="N66" s="89"/>
      <c r="P66" s="505"/>
      <c r="Q66" s="505"/>
      <c r="R66" s="505"/>
      <c r="S66" s="505"/>
      <c r="T66" s="505"/>
    </row>
    <row r="67" spans="2:20" ht="26.1" customHeight="1">
      <c r="B67" s="70"/>
      <c r="C67" s="477"/>
      <c r="D67" s="473"/>
      <c r="E67" s="473"/>
      <c r="F67" s="473"/>
      <c r="G67" s="474"/>
      <c r="H67" s="166"/>
      <c r="I67" s="670" t="s">
        <v>524</v>
      </c>
      <c r="J67" s="670"/>
      <c r="K67" s="670"/>
      <c r="L67" s="670"/>
      <c r="M67" s="671"/>
      <c r="N67" s="89"/>
      <c r="P67" s="505"/>
      <c r="Q67" s="505"/>
      <c r="R67" s="505"/>
      <c r="S67" s="505"/>
      <c r="T67" s="505"/>
    </row>
    <row r="68" spans="2:20" ht="26.1" customHeight="1">
      <c r="B68" s="70"/>
      <c r="C68" s="477"/>
      <c r="D68" s="473"/>
      <c r="E68" s="473"/>
      <c r="F68" s="473"/>
      <c r="G68" s="474"/>
      <c r="H68" s="166"/>
      <c r="I68" s="670" t="s">
        <v>525</v>
      </c>
      <c r="J68" s="670"/>
      <c r="K68" s="670"/>
      <c r="L68" s="670"/>
      <c r="M68" s="671"/>
      <c r="N68" s="89"/>
      <c r="P68" s="505"/>
      <c r="Q68" s="505"/>
      <c r="R68" s="505"/>
      <c r="S68" s="505"/>
      <c r="T68" s="505"/>
    </row>
    <row r="69" spans="2:20" ht="16.5">
      <c r="B69" s="70"/>
      <c r="C69" s="477"/>
      <c r="D69" s="473"/>
      <c r="E69" s="473"/>
      <c r="F69" s="473"/>
      <c r="G69" s="474"/>
      <c r="H69" s="166"/>
      <c r="I69" s="726"/>
      <c r="J69" s="726"/>
      <c r="K69" s="726"/>
      <c r="L69" s="726"/>
      <c r="M69" s="727"/>
      <c r="N69" s="89"/>
      <c r="P69" s="505"/>
      <c r="Q69" s="505"/>
      <c r="R69" s="505"/>
      <c r="S69" s="505"/>
      <c r="T69" s="505"/>
    </row>
    <row r="70" spans="2:20" ht="16.5" customHeight="1">
      <c r="B70" s="39"/>
      <c r="C70" s="39"/>
      <c r="D70" s="39"/>
      <c r="E70" s="39"/>
      <c r="F70" s="39"/>
      <c r="G70" s="39"/>
      <c r="H70" s="531" t="s">
        <v>526</v>
      </c>
      <c r="I70" s="674" t="s">
        <v>527</v>
      </c>
      <c r="J70" s="674"/>
      <c r="K70" s="674"/>
      <c r="L70" s="674"/>
      <c r="M70" s="675"/>
      <c r="N70" s="89"/>
      <c r="O70" s="505" t="b">
        <v>0</v>
      </c>
      <c r="P70" s="505" t="b">
        <v>0</v>
      </c>
      <c r="Q70" s="505" t="b">
        <v>0</v>
      </c>
      <c r="R70" s="505" t="b">
        <v>1</v>
      </c>
      <c r="S70" s="505" t="b">
        <v>1</v>
      </c>
      <c r="T70" s="505" t="b">
        <v>1</v>
      </c>
    </row>
    <row r="71" spans="2:20" ht="30" customHeight="1">
      <c r="B71" s="70"/>
      <c r="C71" s="477"/>
      <c r="D71" s="473"/>
      <c r="E71" s="473"/>
      <c r="F71" s="473"/>
      <c r="G71" s="474"/>
      <c r="H71" s="166"/>
      <c r="I71" s="676" t="s">
        <v>528</v>
      </c>
      <c r="J71" s="676"/>
      <c r="K71" s="676"/>
      <c r="L71" s="676"/>
      <c r="M71" s="677"/>
      <c r="N71" s="89"/>
      <c r="P71" s="505"/>
      <c r="Q71" s="505"/>
      <c r="R71" s="505"/>
      <c r="S71" s="505"/>
      <c r="T71" s="505"/>
    </row>
    <row r="72" spans="2:20" ht="12.95" customHeight="1">
      <c r="B72" s="70"/>
      <c r="C72" s="477"/>
      <c r="D72" s="473"/>
      <c r="E72" s="473"/>
      <c r="F72" s="473"/>
      <c r="G72" s="474"/>
      <c r="H72" s="166"/>
      <c r="I72" s="678" t="s">
        <v>179</v>
      </c>
      <c r="J72" s="678"/>
      <c r="K72" s="678"/>
      <c r="L72" s="678"/>
      <c r="M72" s="679"/>
      <c r="N72" s="89"/>
      <c r="P72" s="505"/>
      <c r="Q72" s="505"/>
      <c r="R72" s="505"/>
      <c r="S72" s="505"/>
      <c r="T72" s="505"/>
    </row>
    <row r="73" spans="2:20" ht="26.1" customHeight="1">
      <c r="B73" s="70"/>
      <c r="C73" s="477"/>
      <c r="D73" s="473"/>
      <c r="E73" s="473"/>
      <c r="F73" s="473"/>
      <c r="G73" s="474"/>
      <c r="H73" s="166"/>
      <c r="I73" s="670" t="s">
        <v>1589</v>
      </c>
      <c r="J73" s="670"/>
      <c r="K73" s="670"/>
      <c r="L73" s="670"/>
      <c r="M73" s="671"/>
      <c r="N73" s="89"/>
      <c r="P73" s="505"/>
      <c r="Q73" s="505"/>
      <c r="R73" s="505"/>
      <c r="S73" s="505"/>
      <c r="T73" s="505"/>
    </row>
    <row r="74" spans="2:20" ht="26.1" customHeight="1">
      <c r="B74" s="70"/>
      <c r="C74" s="477"/>
      <c r="D74" s="473"/>
      <c r="E74" s="473"/>
      <c r="F74" s="473"/>
      <c r="G74" s="474"/>
      <c r="H74" s="166"/>
      <c r="I74" s="670" t="s">
        <v>1590</v>
      </c>
      <c r="J74" s="670"/>
      <c r="K74" s="670"/>
      <c r="L74" s="670"/>
      <c r="M74" s="671"/>
      <c r="N74" s="89"/>
      <c r="P74" s="505"/>
      <c r="Q74" s="505"/>
      <c r="R74" s="505"/>
      <c r="S74" s="505"/>
      <c r="T74" s="505"/>
    </row>
    <row r="75" spans="2:20" ht="16.5">
      <c r="B75" s="70"/>
      <c r="C75" s="477"/>
      <c r="D75" s="473"/>
      <c r="E75" s="473"/>
      <c r="F75" s="473"/>
      <c r="G75" s="474"/>
      <c r="H75" s="166"/>
      <c r="I75" s="670" t="s">
        <v>1444</v>
      </c>
      <c r="J75" s="670"/>
      <c r="K75" s="670"/>
      <c r="L75" s="670"/>
      <c r="M75" s="671"/>
      <c r="N75" s="89"/>
      <c r="P75" s="505"/>
      <c r="Q75" s="505"/>
      <c r="R75" s="505"/>
      <c r="S75" s="505"/>
      <c r="T75" s="505"/>
    </row>
    <row r="76" spans="2:20" ht="26.1" customHeight="1">
      <c r="B76" s="70"/>
      <c r="C76" s="477"/>
      <c r="D76" s="473"/>
      <c r="E76" s="473"/>
      <c r="F76" s="473"/>
      <c r="G76" s="474"/>
      <c r="H76" s="166"/>
      <c r="I76" s="680" t="s">
        <v>1023</v>
      </c>
      <c r="J76" s="680"/>
      <c r="K76" s="680"/>
      <c r="L76" s="680"/>
      <c r="M76" s="681"/>
      <c r="N76" s="89"/>
      <c r="P76" s="505"/>
      <c r="Q76" s="505"/>
      <c r="R76" s="505"/>
      <c r="S76" s="505"/>
      <c r="T76" s="505"/>
    </row>
    <row r="77" spans="2:20" ht="16.5">
      <c r="B77" s="70"/>
      <c r="C77" s="477"/>
      <c r="D77" s="473"/>
      <c r="E77" s="473"/>
      <c r="F77" s="473"/>
      <c r="G77" s="474"/>
      <c r="H77" s="166"/>
      <c r="I77" s="670" t="s">
        <v>1443</v>
      </c>
      <c r="J77" s="670"/>
      <c r="K77" s="670"/>
      <c r="L77" s="670"/>
      <c r="M77" s="671"/>
      <c r="N77" s="89"/>
      <c r="P77" s="505"/>
      <c r="Q77" s="505"/>
      <c r="R77" s="505"/>
      <c r="S77" s="505"/>
      <c r="T77" s="505"/>
    </row>
    <row r="78" spans="2:20" ht="12.95" customHeight="1">
      <c r="B78" s="70"/>
      <c r="C78" s="477"/>
      <c r="D78" s="473"/>
      <c r="E78" s="473"/>
      <c r="F78" s="473"/>
      <c r="G78" s="474"/>
      <c r="H78" s="166"/>
      <c r="I78" s="678" t="s">
        <v>180</v>
      </c>
      <c r="J78" s="678"/>
      <c r="K78" s="678"/>
      <c r="L78" s="678"/>
      <c r="M78" s="679"/>
      <c r="N78" s="89"/>
      <c r="P78" s="505"/>
      <c r="Q78" s="505"/>
      <c r="R78" s="505"/>
      <c r="S78" s="505"/>
      <c r="T78" s="505"/>
    </row>
    <row r="79" spans="2:20" ht="26.1" customHeight="1">
      <c r="B79" s="70"/>
      <c r="C79" s="477"/>
      <c r="D79" s="473"/>
      <c r="E79" s="473"/>
      <c r="F79" s="473"/>
      <c r="G79" s="474"/>
      <c r="H79" s="166"/>
      <c r="I79" s="670" t="s">
        <v>529</v>
      </c>
      <c r="J79" s="670"/>
      <c r="K79" s="670"/>
      <c r="L79" s="670"/>
      <c r="M79" s="671"/>
      <c r="N79" s="89"/>
      <c r="P79" s="505"/>
      <c r="Q79" s="505"/>
      <c r="R79" s="505"/>
      <c r="S79" s="505"/>
      <c r="T79" s="505"/>
    </row>
    <row r="80" spans="2:20" ht="12.95" customHeight="1">
      <c r="B80" s="70"/>
      <c r="C80" s="477"/>
      <c r="D80" s="473"/>
      <c r="E80" s="473"/>
      <c r="F80" s="473"/>
      <c r="G80" s="474"/>
      <c r="H80" s="166"/>
      <c r="I80" s="678" t="s">
        <v>181</v>
      </c>
      <c r="J80" s="678"/>
      <c r="K80" s="678"/>
      <c r="L80" s="678"/>
      <c r="M80" s="679"/>
      <c r="N80" s="89"/>
      <c r="P80" s="505"/>
      <c r="Q80" s="505"/>
      <c r="R80" s="505"/>
      <c r="S80" s="505"/>
      <c r="T80" s="505"/>
    </row>
    <row r="81" spans="2:20" ht="26.1" customHeight="1">
      <c r="B81" s="70"/>
      <c r="C81" s="477"/>
      <c r="D81" s="473"/>
      <c r="E81" s="473"/>
      <c r="F81" s="473"/>
      <c r="G81" s="474"/>
      <c r="H81" s="166"/>
      <c r="I81" s="670" t="s">
        <v>530</v>
      </c>
      <c r="J81" s="670"/>
      <c r="K81" s="670"/>
      <c r="L81" s="670"/>
      <c r="M81" s="671"/>
      <c r="N81" s="89"/>
      <c r="P81" s="505"/>
      <c r="Q81" s="505"/>
      <c r="R81" s="505"/>
      <c r="S81" s="505"/>
      <c r="T81" s="505"/>
    </row>
    <row r="82" spans="2:20" ht="16.5">
      <c r="B82" s="70"/>
      <c r="C82" s="477"/>
      <c r="D82" s="473"/>
      <c r="E82" s="473"/>
      <c r="F82" s="473"/>
      <c r="G82" s="474"/>
      <c r="H82" s="166"/>
      <c r="I82" s="670" t="s">
        <v>1024</v>
      </c>
      <c r="J82" s="670"/>
      <c r="K82" s="670"/>
      <c r="L82" s="670"/>
      <c r="M82" s="671"/>
      <c r="N82" s="89"/>
      <c r="P82" s="505"/>
      <c r="Q82" s="505"/>
      <c r="R82" s="505"/>
      <c r="S82" s="505"/>
      <c r="T82" s="505"/>
    </row>
    <row r="83" spans="2:20" ht="39" customHeight="1">
      <c r="B83" s="70"/>
      <c r="C83" s="477"/>
      <c r="D83" s="473"/>
      <c r="E83" s="473"/>
      <c r="F83" s="473"/>
      <c r="G83" s="474"/>
      <c r="H83" s="166"/>
      <c r="I83" s="680" t="s">
        <v>1591</v>
      </c>
      <c r="J83" s="680"/>
      <c r="K83" s="680"/>
      <c r="L83" s="680"/>
      <c r="M83" s="681"/>
      <c r="N83" s="89"/>
      <c r="P83" s="505"/>
      <c r="Q83" s="505"/>
      <c r="R83" s="505"/>
      <c r="S83" s="505"/>
      <c r="T83" s="505"/>
    </row>
    <row r="84" spans="2:20" ht="16.5">
      <c r="B84" s="70"/>
      <c r="C84" s="477"/>
      <c r="D84" s="473"/>
      <c r="E84" s="473"/>
      <c r="F84" s="473"/>
      <c r="G84" s="474"/>
      <c r="H84" s="166"/>
      <c r="I84" s="670" t="s">
        <v>1592</v>
      </c>
      <c r="J84" s="670"/>
      <c r="K84" s="670"/>
      <c r="L84" s="670"/>
      <c r="M84" s="671"/>
      <c r="N84" s="89"/>
      <c r="P84" s="505"/>
      <c r="Q84" s="505"/>
      <c r="R84" s="505"/>
      <c r="S84" s="505"/>
      <c r="T84" s="505"/>
    </row>
    <row r="85" spans="2:20" ht="39" customHeight="1">
      <c r="B85" s="70"/>
      <c r="C85" s="477"/>
      <c r="D85" s="473"/>
      <c r="E85" s="473"/>
      <c r="F85" s="473"/>
      <c r="G85" s="474"/>
      <c r="H85" s="166"/>
      <c r="I85" s="680" t="s">
        <v>1025</v>
      </c>
      <c r="J85" s="680"/>
      <c r="K85" s="680"/>
      <c r="L85" s="680"/>
      <c r="M85" s="681"/>
      <c r="N85" s="89"/>
      <c r="P85" s="505"/>
      <c r="Q85" s="505"/>
      <c r="R85" s="505"/>
      <c r="S85" s="505"/>
      <c r="T85" s="505"/>
    </row>
    <row r="86" spans="2:20" ht="26.1" customHeight="1">
      <c r="B86" s="70"/>
      <c r="C86" s="477"/>
      <c r="D86" s="473"/>
      <c r="E86" s="473"/>
      <c r="F86" s="473"/>
      <c r="G86" s="474"/>
      <c r="H86" s="166"/>
      <c r="I86" s="670" t="s">
        <v>531</v>
      </c>
      <c r="J86" s="670"/>
      <c r="K86" s="670"/>
      <c r="L86" s="670"/>
      <c r="M86" s="671"/>
      <c r="N86" s="89"/>
      <c r="P86" s="505"/>
      <c r="Q86" s="505"/>
      <c r="R86" s="505"/>
      <c r="S86" s="505"/>
      <c r="T86" s="505"/>
    </row>
    <row r="87" spans="2:20" ht="12.95" customHeight="1">
      <c r="B87" s="70"/>
      <c r="C87" s="477"/>
      <c r="D87" s="473"/>
      <c r="E87" s="473"/>
      <c r="F87" s="473"/>
      <c r="G87" s="474"/>
      <c r="H87" s="166"/>
      <c r="I87" s="670" t="s">
        <v>746</v>
      </c>
      <c r="J87" s="670"/>
      <c r="K87" s="670"/>
      <c r="L87" s="670"/>
      <c r="M87" s="671"/>
      <c r="N87" s="89"/>
      <c r="P87" s="505"/>
      <c r="Q87" s="505"/>
      <c r="R87" s="505"/>
      <c r="S87" s="505"/>
      <c r="T87" s="505"/>
    </row>
    <row r="88" spans="2:20" ht="39" customHeight="1">
      <c r="B88" s="70"/>
      <c r="C88" s="477"/>
      <c r="D88" s="473"/>
      <c r="E88" s="473"/>
      <c r="F88" s="473"/>
      <c r="G88" s="474"/>
      <c r="H88" s="166"/>
      <c r="I88" s="680" t="s">
        <v>1628</v>
      </c>
      <c r="J88" s="680"/>
      <c r="K88" s="680"/>
      <c r="L88" s="680"/>
      <c r="M88" s="681"/>
      <c r="N88" s="89"/>
      <c r="P88" s="505"/>
      <c r="Q88" s="505"/>
      <c r="R88" s="505"/>
      <c r="S88" s="505"/>
      <c r="T88" s="505"/>
    </row>
    <row r="89" spans="2:20" ht="26.1" customHeight="1">
      <c r="B89" s="70"/>
      <c r="C89" s="477"/>
      <c r="D89" s="473"/>
      <c r="E89" s="473"/>
      <c r="F89" s="473"/>
      <c r="G89" s="474"/>
      <c r="H89" s="166"/>
      <c r="I89" s="670" t="s">
        <v>1026</v>
      </c>
      <c r="J89" s="670"/>
      <c r="K89" s="670"/>
      <c r="L89" s="670"/>
      <c r="M89" s="671"/>
      <c r="N89" s="89"/>
      <c r="P89" s="505"/>
      <c r="Q89" s="505"/>
      <c r="R89" s="505"/>
      <c r="S89" s="505"/>
      <c r="T89" s="505"/>
    </row>
    <row r="90" spans="2:20" ht="12.95" customHeight="1">
      <c r="B90" s="70"/>
      <c r="C90" s="477"/>
      <c r="D90" s="473"/>
      <c r="E90" s="473"/>
      <c r="F90" s="473"/>
      <c r="G90" s="474"/>
      <c r="H90" s="166"/>
      <c r="I90" s="670" t="s">
        <v>747</v>
      </c>
      <c r="J90" s="670"/>
      <c r="K90" s="670"/>
      <c r="L90" s="670"/>
      <c r="M90" s="671"/>
      <c r="N90" s="89"/>
      <c r="P90" s="505"/>
      <c r="Q90" s="505"/>
      <c r="R90" s="505"/>
      <c r="S90" s="505"/>
      <c r="T90" s="505"/>
    </row>
    <row r="91" spans="2:20" ht="26.1" customHeight="1">
      <c r="B91" s="70"/>
      <c r="C91" s="477"/>
      <c r="D91" s="473"/>
      <c r="E91" s="473"/>
      <c r="F91" s="473"/>
      <c r="G91" s="474"/>
      <c r="H91" s="166"/>
      <c r="I91" s="670" t="s">
        <v>532</v>
      </c>
      <c r="J91" s="670"/>
      <c r="K91" s="670"/>
      <c r="L91" s="670"/>
      <c r="M91" s="671"/>
      <c r="N91" s="89"/>
      <c r="P91" s="505"/>
      <c r="Q91" s="505"/>
      <c r="R91" s="505"/>
      <c r="S91" s="505"/>
      <c r="T91" s="505"/>
    </row>
    <row r="92" spans="2:20" ht="16.5">
      <c r="B92" s="70"/>
      <c r="C92" s="477"/>
      <c r="D92" s="473"/>
      <c r="E92" s="473"/>
      <c r="F92" s="473"/>
      <c r="G92" s="474"/>
      <c r="H92" s="166"/>
      <c r="I92" s="726"/>
      <c r="J92" s="726"/>
      <c r="K92" s="726"/>
      <c r="L92" s="726"/>
      <c r="M92" s="727"/>
      <c r="N92" s="89"/>
      <c r="P92" s="505"/>
      <c r="Q92" s="505"/>
      <c r="R92" s="505"/>
      <c r="S92" s="505"/>
      <c r="T92" s="505"/>
    </row>
    <row r="93" spans="2:20" ht="16.5">
      <c r="B93" s="526"/>
      <c r="C93" s="39"/>
      <c r="D93" s="526"/>
      <c r="E93" s="526"/>
      <c r="F93" s="526"/>
      <c r="G93" s="526"/>
      <c r="H93" s="540" t="s">
        <v>533</v>
      </c>
      <c r="I93" s="674" t="s">
        <v>540</v>
      </c>
      <c r="J93" s="674"/>
      <c r="K93" s="674"/>
      <c r="L93" s="674"/>
      <c r="M93" s="675"/>
      <c r="N93" s="89"/>
      <c r="O93" s="505" t="b">
        <v>0</v>
      </c>
      <c r="P93" s="505" t="b">
        <v>0</v>
      </c>
      <c r="Q93" s="505" t="b">
        <v>0</v>
      </c>
      <c r="R93" s="505" t="b">
        <v>0</v>
      </c>
      <c r="S93" s="505" t="b">
        <v>0</v>
      </c>
      <c r="T93" s="505" t="b">
        <v>0</v>
      </c>
    </row>
    <row r="94" spans="2:20" ht="16.5">
      <c r="B94" s="70"/>
      <c r="C94" s="477"/>
      <c r="D94" s="473"/>
      <c r="E94" s="473"/>
      <c r="F94" s="473"/>
      <c r="G94" s="474"/>
      <c r="H94" s="166"/>
      <c r="I94" s="676" t="s">
        <v>1</v>
      </c>
      <c r="J94" s="676"/>
      <c r="K94" s="676"/>
      <c r="L94" s="676"/>
      <c r="M94" s="677"/>
      <c r="N94" s="89"/>
      <c r="P94" s="505"/>
      <c r="Q94" s="505"/>
      <c r="R94" s="505"/>
      <c r="S94" s="505"/>
      <c r="T94" s="505"/>
    </row>
    <row r="95" spans="2:20" ht="12.95" customHeight="1">
      <c r="B95" s="70"/>
      <c r="C95" s="477"/>
      <c r="D95" s="473"/>
      <c r="E95" s="473"/>
      <c r="F95" s="473"/>
      <c r="G95" s="474"/>
      <c r="H95" s="166"/>
      <c r="I95" s="678" t="s">
        <v>178</v>
      </c>
      <c r="J95" s="678"/>
      <c r="K95" s="678"/>
      <c r="L95" s="678"/>
      <c r="M95" s="679"/>
      <c r="N95" s="89"/>
      <c r="P95" s="505"/>
      <c r="Q95" s="505"/>
      <c r="R95" s="505"/>
      <c r="S95" s="505"/>
      <c r="T95" s="505"/>
    </row>
    <row r="96" spans="2:20" ht="12.95" customHeight="1">
      <c r="B96" s="70"/>
      <c r="C96" s="477"/>
      <c r="D96" s="473"/>
      <c r="E96" s="473"/>
      <c r="F96" s="473"/>
      <c r="G96" s="474"/>
      <c r="H96" s="166"/>
      <c r="I96" s="670" t="s">
        <v>812</v>
      </c>
      <c r="J96" s="670"/>
      <c r="K96" s="670"/>
      <c r="L96" s="670"/>
      <c r="M96" s="671"/>
      <c r="N96" s="89"/>
      <c r="P96" s="505"/>
      <c r="Q96" s="505"/>
      <c r="R96" s="505"/>
      <c r="S96" s="505"/>
      <c r="T96" s="505"/>
    </row>
    <row r="97" spans="2:20" ht="26.1" customHeight="1">
      <c r="B97" s="70"/>
      <c r="C97" s="477"/>
      <c r="D97" s="473"/>
      <c r="E97" s="473"/>
      <c r="F97" s="473"/>
      <c r="G97" s="474"/>
      <c r="H97" s="166"/>
      <c r="I97" s="670" t="s">
        <v>1593</v>
      </c>
      <c r="J97" s="670"/>
      <c r="K97" s="670"/>
      <c r="L97" s="670"/>
      <c r="M97" s="671"/>
      <c r="N97" s="89"/>
      <c r="P97" s="505"/>
      <c r="Q97" s="505"/>
      <c r="R97" s="505"/>
      <c r="S97" s="505"/>
      <c r="T97" s="505"/>
    </row>
    <row r="98" spans="2:20" ht="12.95" customHeight="1">
      <c r="B98" s="70"/>
      <c r="C98" s="477"/>
      <c r="D98" s="473"/>
      <c r="E98" s="473"/>
      <c r="F98" s="473"/>
      <c r="G98" s="474"/>
      <c r="H98" s="166"/>
      <c r="I98" s="678" t="s">
        <v>179</v>
      </c>
      <c r="J98" s="678"/>
      <c r="K98" s="678"/>
      <c r="L98" s="678"/>
      <c r="M98" s="679"/>
      <c r="N98" s="89"/>
      <c r="P98" s="505"/>
      <c r="Q98" s="505"/>
      <c r="R98" s="505"/>
      <c r="S98" s="505"/>
      <c r="T98" s="505"/>
    </row>
    <row r="99" spans="2:20" ht="26.1" customHeight="1">
      <c r="B99" s="70"/>
      <c r="C99" s="477"/>
      <c r="D99" s="473"/>
      <c r="E99" s="473"/>
      <c r="F99" s="473"/>
      <c r="G99" s="474"/>
      <c r="H99" s="166"/>
      <c r="I99" s="670" t="s">
        <v>541</v>
      </c>
      <c r="J99" s="670"/>
      <c r="K99" s="670"/>
      <c r="L99" s="670"/>
      <c r="M99" s="671"/>
      <c r="N99" s="89"/>
      <c r="P99" s="505"/>
      <c r="Q99" s="505"/>
      <c r="R99" s="505"/>
      <c r="S99" s="505"/>
      <c r="T99" s="505"/>
    </row>
    <row r="100" spans="2:20" ht="12.95" customHeight="1">
      <c r="B100" s="70"/>
      <c r="C100" s="477"/>
      <c r="D100" s="473"/>
      <c r="E100" s="473"/>
      <c r="F100" s="473"/>
      <c r="G100" s="474"/>
      <c r="H100" s="166"/>
      <c r="I100" s="678" t="s">
        <v>180</v>
      </c>
      <c r="J100" s="678"/>
      <c r="K100" s="678"/>
      <c r="L100" s="678"/>
      <c r="M100" s="679"/>
      <c r="N100" s="89"/>
      <c r="P100" s="505"/>
      <c r="Q100" s="505"/>
      <c r="R100" s="505"/>
      <c r="S100" s="505"/>
      <c r="T100" s="505"/>
    </row>
    <row r="101" spans="2:20" ht="39" customHeight="1">
      <c r="B101" s="70"/>
      <c r="C101" s="477"/>
      <c r="D101" s="473"/>
      <c r="E101" s="473"/>
      <c r="F101" s="473"/>
      <c r="G101" s="474"/>
      <c r="H101" s="166"/>
      <c r="I101" s="670" t="s">
        <v>1594</v>
      </c>
      <c r="J101" s="670"/>
      <c r="K101" s="670"/>
      <c r="L101" s="670"/>
      <c r="M101" s="671"/>
      <c r="N101" s="89"/>
      <c r="P101" s="505"/>
      <c r="Q101" s="505"/>
      <c r="R101" s="505"/>
      <c r="S101" s="505"/>
      <c r="T101" s="505"/>
    </row>
    <row r="102" spans="2:20" ht="12.95" customHeight="1">
      <c r="B102" s="70"/>
      <c r="C102" s="477"/>
      <c r="D102" s="473"/>
      <c r="E102" s="473"/>
      <c r="F102" s="473"/>
      <c r="G102" s="474"/>
      <c r="H102" s="166"/>
      <c r="I102" s="678" t="s">
        <v>181</v>
      </c>
      <c r="J102" s="678"/>
      <c r="K102" s="678"/>
      <c r="L102" s="678"/>
      <c r="M102" s="679"/>
      <c r="N102" s="89"/>
      <c r="P102" s="505"/>
      <c r="Q102" s="505"/>
      <c r="R102" s="505"/>
      <c r="S102" s="505"/>
      <c r="T102" s="505"/>
    </row>
    <row r="103" spans="2:20" ht="12.95" customHeight="1">
      <c r="B103" s="70"/>
      <c r="C103" s="477"/>
      <c r="D103" s="473"/>
      <c r="E103" s="473"/>
      <c r="F103" s="473"/>
      <c r="G103" s="474"/>
      <c r="H103" s="166"/>
      <c r="I103" s="670" t="s">
        <v>1027</v>
      </c>
      <c r="J103" s="670"/>
      <c r="K103" s="670"/>
      <c r="L103" s="670"/>
      <c r="M103" s="671"/>
      <c r="N103" s="89"/>
      <c r="P103" s="505"/>
      <c r="Q103" s="505"/>
      <c r="R103" s="505"/>
      <c r="S103" s="505"/>
      <c r="T103" s="505"/>
    </row>
    <row r="104" spans="2:20" ht="26.1" customHeight="1">
      <c r="B104" s="70"/>
      <c r="C104" s="477"/>
      <c r="D104" s="473"/>
      <c r="E104" s="473"/>
      <c r="F104" s="473"/>
      <c r="G104" s="474"/>
      <c r="H104" s="166"/>
      <c r="I104" s="670" t="s">
        <v>1595</v>
      </c>
      <c r="J104" s="670"/>
      <c r="K104" s="670"/>
      <c r="L104" s="670"/>
      <c r="M104" s="671"/>
      <c r="N104" s="89"/>
      <c r="P104" s="505"/>
      <c r="Q104" s="505"/>
      <c r="R104" s="505"/>
      <c r="S104" s="505"/>
      <c r="T104" s="505"/>
    </row>
    <row r="105" spans="2:20" ht="26.1" customHeight="1">
      <c r="B105" s="70"/>
      <c r="C105" s="477"/>
      <c r="D105" s="473"/>
      <c r="E105" s="473"/>
      <c r="F105" s="473"/>
      <c r="G105" s="474"/>
      <c r="H105" s="166"/>
      <c r="I105" s="670" t="s">
        <v>1028</v>
      </c>
      <c r="J105" s="670"/>
      <c r="K105" s="670"/>
      <c r="L105" s="670"/>
      <c r="M105" s="671"/>
      <c r="N105" s="89"/>
      <c r="P105" s="505"/>
      <c r="Q105" s="505"/>
      <c r="R105" s="505"/>
      <c r="S105" s="505"/>
      <c r="T105" s="505"/>
    </row>
    <row r="106" spans="2:20" ht="16.5">
      <c r="B106" s="70"/>
      <c r="C106" s="477"/>
      <c r="D106" s="473"/>
      <c r="E106" s="473"/>
      <c r="F106" s="473"/>
      <c r="G106" s="474"/>
      <c r="H106" s="166"/>
      <c r="I106" s="670" t="s">
        <v>749</v>
      </c>
      <c r="J106" s="670"/>
      <c r="K106" s="670"/>
      <c r="L106" s="670"/>
      <c r="M106" s="671"/>
      <c r="N106" s="89"/>
      <c r="P106" s="505"/>
      <c r="Q106" s="505"/>
      <c r="R106" s="505"/>
      <c r="S106" s="505"/>
      <c r="T106" s="505"/>
    </row>
    <row r="107" spans="2:20" ht="65.099999999999994" customHeight="1">
      <c r="B107" s="70"/>
      <c r="C107" s="477"/>
      <c r="D107" s="473"/>
      <c r="E107" s="473"/>
      <c r="F107" s="473"/>
      <c r="G107" s="474"/>
      <c r="H107" s="166"/>
      <c r="I107" s="680" t="s">
        <v>1596</v>
      </c>
      <c r="J107" s="680"/>
      <c r="K107" s="680"/>
      <c r="L107" s="680"/>
      <c r="M107" s="681"/>
      <c r="N107" s="89"/>
      <c r="P107" s="505"/>
      <c r="Q107" s="505"/>
      <c r="R107" s="505"/>
      <c r="S107" s="505"/>
      <c r="T107" s="505"/>
    </row>
    <row r="108" spans="2:20" ht="26.1" customHeight="1">
      <c r="B108" s="70"/>
      <c r="C108" s="477"/>
      <c r="D108" s="473"/>
      <c r="E108" s="473"/>
      <c r="F108" s="473"/>
      <c r="G108" s="474"/>
      <c r="H108" s="166"/>
      <c r="I108" s="670" t="s">
        <v>1029</v>
      </c>
      <c r="J108" s="670"/>
      <c r="K108" s="670"/>
      <c r="L108" s="670"/>
      <c r="M108" s="671"/>
      <c r="N108" s="89"/>
      <c r="P108" s="505"/>
      <c r="Q108" s="505"/>
      <c r="R108" s="505"/>
      <c r="S108" s="505"/>
      <c r="T108" s="505"/>
    </row>
    <row r="109" spans="2:20" ht="16.5">
      <c r="B109" s="70"/>
      <c r="C109" s="477"/>
      <c r="D109" s="473"/>
      <c r="E109" s="473"/>
      <c r="F109" s="473"/>
      <c r="G109" s="474"/>
      <c r="H109" s="166"/>
      <c r="I109" s="670" t="s">
        <v>538</v>
      </c>
      <c r="J109" s="670"/>
      <c r="K109" s="670"/>
      <c r="L109" s="670"/>
      <c r="M109" s="671"/>
      <c r="N109" s="89"/>
      <c r="P109" s="505"/>
      <c r="Q109" s="505"/>
      <c r="R109" s="505"/>
      <c r="S109" s="505"/>
      <c r="T109" s="505"/>
    </row>
    <row r="110" spans="2:20" ht="16.5">
      <c r="B110" s="70"/>
      <c r="C110" s="477"/>
      <c r="D110" s="473"/>
      <c r="E110" s="473"/>
      <c r="F110" s="473"/>
      <c r="G110" s="474"/>
      <c r="H110" s="166"/>
      <c r="I110" s="726"/>
      <c r="J110" s="726"/>
      <c r="K110" s="726"/>
      <c r="L110" s="726"/>
      <c r="M110" s="727"/>
      <c r="N110" s="89"/>
      <c r="P110" s="505"/>
      <c r="Q110" s="505"/>
      <c r="R110" s="505"/>
      <c r="S110" s="505"/>
      <c r="T110" s="505"/>
    </row>
    <row r="111" spans="2:20" ht="16.5" customHeight="1">
      <c r="B111" s="526"/>
      <c r="C111" s="39"/>
      <c r="D111" s="39"/>
      <c r="E111" s="39"/>
      <c r="F111" s="39"/>
      <c r="G111" s="526"/>
      <c r="H111" s="531" t="s">
        <v>539</v>
      </c>
      <c r="I111" s="674" t="s">
        <v>1030</v>
      </c>
      <c r="J111" s="674"/>
      <c r="K111" s="674"/>
      <c r="L111" s="674"/>
      <c r="M111" s="675"/>
      <c r="N111" s="89"/>
      <c r="O111" s="505" t="b">
        <v>0</v>
      </c>
      <c r="P111" s="505" t="b">
        <v>0</v>
      </c>
      <c r="Q111" s="505" t="b">
        <v>0</v>
      </c>
      <c r="R111" s="505" t="b">
        <v>1</v>
      </c>
      <c r="S111" s="505" t="b">
        <v>1</v>
      </c>
      <c r="T111" s="505" t="b">
        <v>0</v>
      </c>
    </row>
    <row r="112" spans="2:20" ht="53.1" customHeight="1">
      <c r="B112" s="70"/>
      <c r="C112" s="477"/>
      <c r="D112" s="473"/>
      <c r="E112" s="473"/>
      <c r="F112" s="473"/>
      <c r="G112" s="474"/>
      <c r="H112" s="166"/>
      <c r="I112" s="676" t="s">
        <v>1031</v>
      </c>
      <c r="J112" s="676"/>
      <c r="K112" s="676"/>
      <c r="L112" s="676"/>
      <c r="M112" s="677"/>
      <c r="N112" s="89"/>
      <c r="P112" s="505"/>
      <c r="Q112" s="505"/>
      <c r="R112" s="505"/>
      <c r="S112" s="505"/>
      <c r="T112" s="505"/>
    </row>
    <row r="113" spans="2:20" ht="12.95" customHeight="1">
      <c r="B113" s="70"/>
      <c r="C113" s="477"/>
      <c r="D113" s="473"/>
      <c r="E113" s="473"/>
      <c r="F113" s="473"/>
      <c r="G113" s="474"/>
      <c r="H113" s="166"/>
      <c r="I113" s="678" t="s">
        <v>178</v>
      </c>
      <c r="J113" s="678"/>
      <c r="K113" s="678"/>
      <c r="L113" s="678"/>
      <c r="M113" s="679"/>
      <c r="N113" s="89"/>
      <c r="P113" s="505"/>
      <c r="Q113" s="505"/>
      <c r="R113" s="505"/>
      <c r="S113" s="505"/>
      <c r="T113" s="505"/>
    </row>
    <row r="114" spans="2:20" ht="26.1" customHeight="1">
      <c r="B114" s="70"/>
      <c r="C114" s="477"/>
      <c r="D114" s="473"/>
      <c r="E114" s="473"/>
      <c r="F114" s="473"/>
      <c r="G114" s="474"/>
      <c r="H114" s="166"/>
      <c r="I114" s="670" t="s">
        <v>1597</v>
      </c>
      <c r="J114" s="670"/>
      <c r="K114" s="670"/>
      <c r="L114" s="670"/>
      <c r="M114" s="671"/>
      <c r="N114" s="89"/>
      <c r="P114" s="505"/>
      <c r="Q114" s="505"/>
      <c r="R114" s="505"/>
      <c r="S114" s="505"/>
      <c r="T114" s="505"/>
    </row>
    <row r="115" spans="2:20" ht="39" customHeight="1">
      <c r="B115" s="70"/>
      <c r="C115" s="477"/>
      <c r="D115" s="473"/>
      <c r="E115" s="473"/>
      <c r="F115" s="473"/>
      <c r="G115" s="474"/>
      <c r="H115" s="166"/>
      <c r="I115" s="680" t="s">
        <v>1032</v>
      </c>
      <c r="J115" s="680"/>
      <c r="K115" s="680"/>
      <c r="L115" s="680"/>
      <c r="M115" s="681"/>
      <c r="N115" s="89"/>
      <c r="P115" s="505"/>
      <c r="Q115" s="505"/>
      <c r="R115" s="505"/>
      <c r="S115" s="505"/>
      <c r="T115" s="505"/>
    </row>
    <row r="116" spans="2:20" ht="39" customHeight="1">
      <c r="B116" s="70"/>
      <c r="C116" s="477"/>
      <c r="D116" s="473"/>
      <c r="E116" s="473"/>
      <c r="F116" s="473"/>
      <c r="G116" s="474"/>
      <c r="H116" s="166"/>
      <c r="I116" s="680" t="s">
        <v>1033</v>
      </c>
      <c r="J116" s="680"/>
      <c r="K116" s="680"/>
      <c r="L116" s="680"/>
      <c r="M116" s="681"/>
      <c r="N116" s="89"/>
      <c r="P116" s="505"/>
      <c r="Q116" s="505"/>
      <c r="R116" s="505"/>
      <c r="S116" s="505"/>
      <c r="T116" s="505"/>
    </row>
    <row r="117" spans="2:20" ht="26.1" customHeight="1">
      <c r="B117" s="70"/>
      <c r="C117" s="477"/>
      <c r="D117" s="473"/>
      <c r="E117" s="473"/>
      <c r="F117" s="473"/>
      <c r="G117" s="474"/>
      <c r="H117" s="166"/>
      <c r="I117" s="670" t="s">
        <v>1034</v>
      </c>
      <c r="J117" s="670"/>
      <c r="K117" s="670"/>
      <c r="L117" s="670"/>
      <c r="M117" s="671"/>
      <c r="N117" s="89"/>
      <c r="P117" s="505"/>
      <c r="Q117" s="505"/>
      <c r="R117" s="505"/>
      <c r="S117" s="505"/>
      <c r="T117" s="505"/>
    </row>
    <row r="118" spans="2:20" ht="12.95" customHeight="1">
      <c r="B118" s="70"/>
      <c r="C118" s="477"/>
      <c r="D118" s="473"/>
      <c r="E118" s="473"/>
      <c r="F118" s="473"/>
      <c r="G118" s="474"/>
      <c r="H118" s="166"/>
      <c r="I118" s="678" t="s">
        <v>179</v>
      </c>
      <c r="J118" s="678"/>
      <c r="K118" s="678"/>
      <c r="L118" s="678"/>
      <c r="M118" s="679"/>
      <c r="N118" s="89"/>
      <c r="P118" s="505"/>
      <c r="Q118" s="505"/>
      <c r="R118" s="505"/>
      <c r="S118" s="505"/>
      <c r="T118" s="505"/>
    </row>
    <row r="119" spans="2:20" ht="16.5">
      <c r="B119" s="70"/>
      <c r="C119" s="477"/>
      <c r="D119" s="473"/>
      <c r="E119" s="473"/>
      <c r="F119" s="473"/>
      <c r="G119" s="474"/>
      <c r="H119" s="166"/>
      <c r="I119" s="670" t="s">
        <v>1598</v>
      </c>
      <c r="J119" s="670"/>
      <c r="K119" s="670"/>
      <c r="L119" s="670"/>
      <c r="M119" s="671"/>
      <c r="N119" s="89"/>
      <c r="P119" s="505"/>
      <c r="Q119" s="505"/>
      <c r="R119" s="505"/>
      <c r="S119" s="505"/>
      <c r="T119" s="505"/>
    </row>
    <row r="120" spans="2:20" ht="39" customHeight="1">
      <c r="B120" s="70"/>
      <c r="C120" s="477"/>
      <c r="D120" s="473"/>
      <c r="E120" s="473"/>
      <c r="F120" s="473"/>
      <c r="G120" s="474"/>
      <c r="H120" s="166"/>
      <c r="I120" s="670" t="s">
        <v>1035</v>
      </c>
      <c r="J120" s="670"/>
      <c r="K120" s="670"/>
      <c r="L120" s="670"/>
      <c r="M120" s="671"/>
      <c r="N120" s="89"/>
      <c r="P120" s="505"/>
      <c r="Q120" s="505"/>
      <c r="R120" s="505"/>
      <c r="S120" s="505"/>
      <c r="T120" s="505"/>
    </row>
    <row r="121" spans="2:20" ht="26.1" customHeight="1">
      <c r="B121" s="70"/>
      <c r="C121" s="477"/>
      <c r="D121" s="473"/>
      <c r="E121" s="473"/>
      <c r="F121" s="473"/>
      <c r="G121" s="474"/>
      <c r="H121" s="166"/>
      <c r="I121" s="670" t="s">
        <v>1445</v>
      </c>
      <c r="J121" s="670"/>
      <c r="K121" s="670"/>
      <c r="L121" s="670"/>
      <c r="M121" s="671"/>
      <c r="N121" s="89"/>
      <c r="P121" s="505"/>
      <c r="Q121" s="505"/>
      <c r="R121" s="505"/>
      <c r="S121" s="505"/>
      <c r="T121" s="505"/>
    </row>
    <row r="122" spans="2:20" ht="26.1" customHeight="1">
      <c r="B122" s="70"/>
      <c r="C122" s="477"/>
      <c r="D122" s="473"/>
      <c r="E122" s="473"/>
      <c r="F122" s="473"/>
      <c r="G122" s="474"/>
      <c r="H122" s="166"/>
      <c r="I122" s="670" t="s">
        <v>1446</v>
      </c>
      <c r="J122" s="670"/>
      <c r="K122" s="670"/>
      <c r="L122" s="670"/>
      <c r="M122" s="671"/>
      <c r="N122" s="89"/>
      <c r="P122" s="505"/>
      <c r="Q122" s="505"/>
      <c r="R122" s="505"/>
      <c r="S122" s="505"/>
      <c r="T122" s="505"/>
    </row>
    <row r="123" spans="2:20" ht="12.95" customHeight="1">
      <c r="B123" s="70"/>
      <c r="C123" s="477"/>
      <c r="D123" s="473"/>
      <c r="E123" s="473"/>
      <c r="F123" s="473"/>
      <c r="G123" s="474"/>
      <c r="H123" s="166"/>
      <c r="I123" s="678" t="s">
        <v>180</v>
      </c>
      <c r="J123" s="678"/>
      <c r="K123" s="678"/>
      <c r="L123" s="678"/>
      <c r="M123" s="679"/>
      <c r="N123" s="89"/>
      <c r="P123" s="505"/>
      <c r="Q123" s="505"/>
      <c r="R123" s="505"/>
      <c r="S123" s="505"/>
      <c r="T123" s="505"/>
    </row>
    <row r="124" spans="2:20" ht="16.5">
      <c r="B124" s="70"/>
      <c r="C124" s="477"/>
      <c r="D124" s="473"/>
      <c r="E124" s="473"/>
      <c r="F124" s="473"/>
      <c r="G124" s="474"/>
      <c r="H124" s="166"/>
      <c r="I124" s="678" t="s">
        <v>534</v>
      </c>
      <c r="J124" s="678"/>
      <c r="K124" s="678"/>
      <c r="L124" s="678"/>
      <c r="M124" s="679"/>
      <c r="N124" s="89"/>
      <c r="P124" s="505"/>
      <c r="Q124" s="505"/>
      <c r="R124" s="505"/>
      <c r="S124" s="505"/>
      <c r="T124" s="505"/>
    </row>
    <row r="125" spans="2:20" ht="39" customHeight="1">
      <c r="B125" s="70"/>
      <c r="C125" s="477"/>
      <c r="D125" s="473"/>
      <c r="E125" s="473"/>
      <c r="F125" s="473"/>
      <c r="G125" s="474"/>
      <c r="H125" s="166"/>
      <c r="I125" s="670" t="s">
        <v>535</v>
      </c>
      <c r="J125" s="670"/>
      <c r="K125" s="670"/>
      <c r="L125" s="670"/>
      <c r="M125" s="671"/>
      <c r="N125" s="89"/>
      <c r="P125" s="505"/>
      <c r="Q125" s="505"/>
      <c r="R125" s="505"/>
      <c r="S125" s="505"/>
      <c r="T125" s="505"/>
    </row>
    <row r="126" spans="2:20" ht="16.5">
      <c r="B126" s="70"/>
      <c r="C126" s="477"/>
      <c r="D126" s="473"/>
      <c r="E126" s="473"/>
      <c r="F126" s="473"/>
      <c r="G126" s="474"/>
      <c r="H126" s="166"/>
      <c r="I126" s="678" t="s">
        <v>536</v>
      </c>
      <c r="J126" s="678"/>
      <c r="K126" s="678"/>
      <c r="L126" s="678"/>
      <c r="M126" s="679"/>
      <c r="N126" s="89"/>
      <c r="P126" s="505"/>
      <c r="Q126" s="505"/>
      <c r="R126" s="505"/>
      <c r="S126" s="505"/>
      <c r="T126" s="505"/>
    </row>
    <row r="127" spans="2:20" ht="39" customHeight="1">
      <c r="B127" s="70"/>
      <c r="C127" s="477"/>
      <c r="D127" s="473"/>
      <c r="E127" s="473"/>
      <c r="F127" s="473"/>
      <c r="G127" s="474"/>
      <c r="H127" s="166"/>
      <c r="I127" s="670" t="s">
        <v>1036</v>
      </c>
      <c r="J127" s="670"/>
      <c r="K127" s="670"/>
      <c r="L127" s="670"/>
      <c r="M127" s="671"/>
      <c r="N127" s="89"/>
      <c r="P127" s="505"/>
      <c r="Q127" s="505"/>
      <c r="R127" s="505"/>
      <c r="S127" s="505"/>
      <c r="T127" s="505"/>
    </row>
    <row r="128" spans="2:20" ht="16.5">
      <c r="B128" s="70"/>
      <c r="C128" s="477"/>
      <c r="D128" s="473"/>
      <c r="E128" s="473"/>
      <c r="F128" s="473"/>
      <c r="G128" s="474"/>
      <c r="H128" s="166"/>
      <c r="I128" s="678" t="s">
        <v>1037</v>
      </c>
      <c r="J128" s="678"/>
      <c r="K128" s="678"/>
      <c r="L128" s="678"/>
      <c r="M128" s="679"/>
      <c r="N128" s="89"/>
      <c r="P128" s="505"/>
      <c r="Q128" s="505"/>
      <c r="R128" s="505"/>
      <c r="S128" s="505"/>
      <c r="T128" s="505"/>
    </row>
    <row r="129" spans="2:20" ht="39" customHeight="1">
      <c r="B129" s="70"/>
      <c r="C129" s="477"/>
      <c r="D129" s="473"/>
      <c r="E129" s="473"/>
      <c r="F129" s="473"/>
      <c r="G129" s="474"/>
      <c r="H129" s="166"/>
      <c r="I129" s="670" t="s">
        <v>1599</v>
      </c>
      <c r="J129" s="670"/>
      <c r="K129" s="670"/>
      <c r="L129" s="670"/>
      <c r="M129" s="671"/>
      <c r="N129" s="89"/>
      <c r="P129" s="505"/>
      <c r="Q129" s="505"/>
      <c r="R129" s="505"/>
      <c r="S129" s="505"/>
      <c r="T129" s="505"/>
    </row>
    <row r="130" spans="2:20" ht="16.5">
      <c r="B130" s="70"/>
      <c r="C130" s="477"/>
      <c r="D130" s="473"/>
      <c r="E130" s="473"/>
      <c r="F130" s="473"/>
      <c r="G130" s="474"/>
      <c r="H130" s="166"/>
      <c r="I130" s="678" t="s">
        <v>1038</v>
      </c>
      <c r="J130" s="678"/>
      <c r="K130" s="678"/>
      <c r="L130" s="678"/>
      <c r="M130" s="679"/>
      <c r="N130" s="89"/>
      <c r="P130" s="505"/>
      <c r="Q130" s="505"/>
      <c r="R130" s="505"/>
      <c r="S130" s="505"/>
      <c r="T130" s="505"/>
    </row>
    <row r="131" spans="2:20" ht="16.5">
      <c r="B131" s="70"/>
      <c r="C131" s="477"/>
      <c r="D131" s="473"/>
      <c r="E131" s="473"/>
      <c r="F131" s="473"/>
      <c r="G131" s="474"/>
      <c r="H131" s="166"/>
      <c r="I131" s="670" t="s">
        <v>1039</v>
      </c>
      <c r="J131" s="670"/>
      <c r="K131" s="670"/>
      <c r="L131" s="670"/>
      <c r="M131" s="671"/>
      <c r="N131" s="89"/>
      <c r="P131" s="505"/>
      <c r="Q131" s="505"/>
      <c r="R131" s="505"/>
      <c r="S131" s="505"/>
      <c r="T131" s="505"/>
    </row>
    <row r="132" spans="2:20" ht="12.95" customHeight="1">
      <c r="B132" s="70"/>
      <c r="C132" s="477"/>
      <c r="D132" s="473"/>
      <c r="E132" s="473"/>
      <c r="F132" s="473"/>
      <c r="G132" s="474"/>
      <c r="H132" s="166"/>
      <c r="I132" s="678" t="s">
        <v>181</v>
      </c>
      <c r="J132" s="678"/>
      <c r="K132" s="678"/>
      <c r="L132" s="678"/>
      <c r="M132" s="679"/>
      <c r="N132" s="89"/>
      <c r="P132" s="505"/>
      <c r="Q132" s="505"/>
      <c r="R132" s="505"/>
      <c r="S132" s="505"/>
      <c r="T132" s="505"/>
    </row>
    <row r="133" spans="2:20" ht="12.95" customHeight="1">
      <c r="B133" s="70"/>
      <c r="C133" s="477"/>
      <c r="D133" s="473"/>
      <c r="E133" s="473"/>
      <c r="F133" s="473"/>
      <c r="G133" s="474"/>
      <c r="H133" s="166"/>
      <c r="I133" s="678" t="s">
        <v>534</v>
      </c>
      <c r="J133" s="678"/>
      <c r="K133" s="678"/>
      <c r="L133" s="678"/>
      <c r="M133" s="679"/>
      <c r="N133" s="89"/>
      <c r="P133" s="505"/>
      <c r="Q133" s="505"/>
      <c r="R133" s="505"/>
      <c r="S133" s="505"/>
      <c r="T133" s="505"/>
    </row>
    <row r="134" spans="2:20" ht="26.1" customHeight="1">
      <c r="B134" s="70"/>
      <c r="C134" s="477"/>
      <c r="D134" s="473"/>
      <c r="E134" s="473"/>
      <c r="F134" s="473"/>
      <c r="G134" s="474"/>
      <c r="H134" s="166"/>
      <c r="I134" s="670" t="s">
        <v>1040</v>
      </c>
      <c r="J134" s="670"/>
      <c r="K134" s="670"/>
      <c r="L134" s="670"/>
      <c r="M134" s="671"/>
      <c r="N134" s="89"/>
      <c r="P134" s="505"/>
      <c r="Q134" s="505"/>
      <c r="R134" s="505"/>
      <c r="S134" s="505"/>
      <c r="T134" s="505"/>
    </row>
    <row r="135" spans="2:20" ht="39" customHeight="1">
      <c r="B135" s="70"/>
      <c r="C135" s="477"/>
      <c r="D135" s="473"/>
      <c r="E135" s="473"/>
      <c r="F135" s="473"/>
      <c r="G135" s="474"/>
      <c r="H135" s="166"/>
      <c r="I135" s="680" t="s">
        <v>1041</v>
      </c>
      <c r="J135" s="680"/>
      <c r="K135" s="680"/>
      <c r="L135" s="680"/>
      <c r="M135" s="681"/>
      <c r="N135" s="89"/>
      <c r="P135" s="505"/>
      <c r="Q135" s="505"/>
      <c r="R135" s="505"/>
      <c r="S135" s="505"/>
      <c r="T135" s="505"/>
    </row>
    <row r="136" spans="2:20" ht="26.1" customHeight="1">
      <c r="B136" s="70"/>
      <c r="C136" s="477"/>
      <c r="D136" s="473"/>
      <c r="E136" s="473"/>
      <c r="F136" s="473"/>
      <c r="G136" s="474"/>
      <c r="H136" s="166"/>
      <c r="I136" s="680" t="s">
        <v>1042</v>
      </c>
      <c r="J136" s="680"/>
      <c r="K136" s="680"/>
      <c r="L136" s="680"/>
      <c r="M136" s="681"/>
      <c r="N136" s="89"/>
      <c r="P136" s="505"/>
      <c r="Q136" s="505"/>
      <c r="R136" s="505"/>
      <c r="S136" s="505"/>
      <c r="T136" s="505"/>
    </row>
    <row r="137" spans="2:20" ht="39" customHeight="1">
      <c r="B137" s="70"/>
      <c r="C137" s="477"/>
      <c r="D137" s="473"/>
      <c r="E137" s="473"/>
      <c r="F137" s="473"/>
      <c r="G137" s="474"/>
      <c r="H137" s="166"/>
      <c r="I137" s="670" t="s">
        <v>537</v>
      </c>
      <c r="J137" s="670"/>
      <c r="K137" s="670"/>
      <c r="L137" s="670"/>
      <c r="M137" s="671"/>
      <c r="N137" s="89"/>
      <c r="P137" s="505"/>
      <c r="Q137" s="505"/>
      <c r="R137" s="505"/>
      <c r="S137" s="505"/>
      <c r="T137" s="505"/>
    </row>
    <row r="138" spans="2:20" ht="12.95" customHeight="1">
      <c r="B138" s="70"/>
      <c r="C138" s="477"/>
      <c r="D138" s="473"/>
      <c r="E138" s="473"/>
      <c r="F138" s="473"/>
      <c r="G138" s="474"/>
      <c r="H138" s="166"/>
      <c r="I138" s="670" t="s">
        <v>748</v>
      </c>
      <c r="J138" s="670"/>
      <c r="K138" s="670"/>
      <c r="L138" s="670"/>
      <c r="M138" s="671"/>
      <c r="N138" s="89"/>
      <c r="P138" s="505"/>
      <c r="Q138" s="505"/>
      <c r="R138" s="505"/>
      <c r="S138" s="505"/>
      <c r="T138" s="505"/>
    </row>
    <row r="139" spans="2:20" ht="65.099999999999994" customHeight="1">
      <c r="B139" s="70"/>
      <c r="C139" s="477"/>
      <c r="D139" s="473"/>
      <c r="E139" s="473"/>
      <c r="F139" s="473"/>
      <c r="G139" s="474"/>
      <c r="H139" s="166"/>
      <c r="I139" s="680" t="s">
        <v>1600</v>
      </c>
      <c r="J139" s="680"/>
      <c r="K139" s="680"/>
      <c r="L139" s="680"/>
      <c r="M139" s="681"/>
      <c r="N139" s="89"/>
      <c r="P139" s="505"/>
      <c r="Q139" s="505"/>
      <c r="R139" s="505"/>
      <c r="S139" s="505"/>
      <c r="T139" s="505"/>
    </row>
    <row r="140" spans="2:20" ht="51.95" customHeight="1">
      <c r="B140" s="70"/>
      <c r="C140" s="477"/>
      <c r="D140" s="473"/>
      <c r="E140" s="473"/>
      <c r="F140" s="473"/>
      <c r="G140" s="474"/>
      <c r="H140" s="166"/>
      <c r="I140" s="670" t="s">
        <v>1447</v>
      </c>
      <c r="J140" s="670"/>
      <c r="K140" s="670"/>
      <c r="L140" s="670"/>
      <c r="M140" s="671"/>
      <c r="N140" s="89"/>
      <c r="P140" s="505"/>
      <c r="Q140" s="505"/>
      <c r="R140" s="505"/>
      <c r="S140" s="505"/>
      <c r="T140" s="505"/>
    </row>
    <row r="141" spans="2:20" ht="26.1" customHeight="1">
      <c r="B141" s="70"/>
      <c r="C141" s="477"/>
      <c r="D141" s="473"/>
      <c r="E141" s="473"/>
      <c r="F141" s="473"/>
      <c r="G141" s="474"/>
      <c r="H141" s="166"/>
      <c r="I141" s="670" t="s">
        <v>1043</v>
      </c>
      <c r="J141" s="670"/>
      <c r="K141" s="670"/>
      <c r="L141" s="670"/>
      <c r="M141" s="671"/>
      <c r="N141" s="89"/>
      <c r="P141" s="505"/>
      <c r="Q141" s="505"/>
      <c r="R141" s="505"/>
      <c r="S141" s="505"/>
      <c r="T141" s="505"/>
    </row>
    <row r="142" spans="2:20" ht="39" customHeight="1">
      <c r="B142" s="70"/>
      <c r="C142" s="477"/>
      <c r="D142" s="473"/>
      <c r="E142" s="473"/>
      <c r="F142" s="473"/>
      <c r="G142" s="474"/>
      <c r="H142" s="166"/>
      <c r="I142" s="670" t="s">
        <v>1044</v>
      </c>
      <c r="J142" s="670"/>
      <c r="K142" s="670"/>
      <c r="L142" s="670"/>
      <c r="M142" s="671"/>
      <c r="N142" s="89"/>
      <c r="P142" s="505"/>
      <c r="Q142" s="505"/>
      <c r="R142" s="505"/>
      <c r="S142" s="505"/>
      <c r="T142" s="505"/>
    </row>
    <row r="143" spans="2:20" ht="12.95" customHeight="1">
      <c r="B143" s="70"/>
      <c r="C143" s="477"/>
      <c r="D143" s="473"/>
      <c r="E143" s="473"/>
      <c r="F143" s="473"/>
      <c r="G143" s="474"/>
      <c r="H143" s="166"/>
      <c r="I143" s="678" t="s">
        <v>536</v>
      </c>
      <c r="J143" s="678"/>
      <c r="K143" s="678"/>
      <c r="L143" s="678"/>
      <c r="M143" s="679"/>
      <c r="N143" s="89"/>
      <c r="P143" s="505"/>
      <c r="Q143" s="505"/>
      <c r="R143" s="505"/>
      <c r="S143" s="505"/>
      <c r="T143" s="505"/>
    </row>
    <row r="144" spans="2:20" ht="26.1" customHeight="1">
      <c r="B144" s="70"/>
      <c r="C144" s="477"/>
      <c r="D144" s="473"/>
      <c r="E144" s="473"/>
      <c r="F144" s="473"/>
      <c r="G144" s="474"/>
      <c r="H144" s="166"/>
      <c r="I144" s="670" t="s">
        <v>1045</v>
      </c>
      <c r="J144" s="670"/>
      <c r="K144" s="670"/>
      <c r="L144" s="670"/>
      <c r="M144" s="671"/>
      <c r="N144" s="89"/>
      <c r="P144" s="505"/>
      <c r="Q144" s="505"/>
      <c r="R144" s="505"/>
      <c r="S144" s="505"/>
      <c r="T144" s="505"/>
    </row>
    <row r="145" spans="2:20" ht="39" customHeight="1">
      <c r="B145" s="70"/>
      <c r="C145" s="477"/>
      <c r="D145" s="473"/>
      <c r="E145" s="473"/>
      <c r="F145" s="473"/>
      <c r="G145" s="474"/>
      <c r="H145" s="166"/>
      <c r="I145" s="670" t="s">
        <v>1046</v>
      </c>
      <c r="J145" s="670"/>
      <c r="K145" s="670"/>
      <c r="L145" s="670"/>
      <c r="M145" s="671"/>
      <c r="N145" s="89"/>
      <c r="P145" s="505"/>
      <c r="Q145" s="505"/>
      <c r="R145" s="505"/>
      <c r="S145" s="505"/>
      <c r="T145" s="505"/>
    </row>
    <row r="146" spans="2:20" ht="65.099999999999994" customHeight="1">
      <c r="B146" s="70"/>
      <c r="C146" s="477"/>
      <c r="D146" s="473"/>
      <c r="E146" s="473"/>
      <c r="F146" s="473"/>
      <c r="G146" s="474"/>
      <c r="H146" s="166"/>
      <c r="I146" s="670" t="s">
        <v>1047</v>
      </c>
      <c r="J146" s="670"/>
      <c r="K146" s="670"/>
      <c r="L146" s="670"/>
      <c r="M146" s="671"/>
      <c r="N146" s="89"/>
      <c r="P146" s="505"/>
      <c r="Q146" s="505"/>
      <c r="R146" s="505"/>
      <c r="S146" s="505"/>
      <c r="T146" s="505"/>
    </row>
    <row r="147" spans="2:20" ht="26.1" customHeight="1">
      <c r="B147" s="70"/>
      <c r="C147" s="477"/>
      <c r="D147" s="473"/>
      <c r="E147" s="473"/>
      <c r="F147" s="473"/>
      <c r="G147" s="474"/>
      <c r="H147" s="166"/>
      <c r="I147" s="670" t="s">
        <v>1048</v>
      </c>
      <c r="J147" s="670"/>
      <c r="K147" s="670"/>
      <c r="L147" s="670"/>
      <c r="M147" s="671"/>
      <c r="N147" s="89"/>
      <c r="P147" s="505"/>
      <c r="Q147" s="505"/>
      <c r="R147" s="505"/>
      <c r="S147" s="505"/>
      <c r="T147" s="505"/>
    </row>
    <row r="148" spans="2:20" ht="16.5">
      <c r="B148" s="70"/>
      <c r="C148" s="477"/>
      <c r="D148" s="473"/>
      <c r="E148" s="473"/>
      <c r="F148" s="473"/>
      <c r="G148" s="474"/>
      <c r="H148" s="166"/>
      <c r="I148" s="670" t="s">
        <v>748</v>
      </c>
      <c r="J148" s="670"/>
      <c r="K148" s="670"/>
      <c r="L148" s="670"/>
      <c r="M148" s="671"/>
      <c r="N148" s="89"/>
      <c r="P148" s="505"/>
      <c r="Q148" s="505"/>
      <c r="R148" s="505"/>
      <c r="S148" s="505"/>
      <c r="T148" s="505"/>
    </row>
    <row r="149" spans="2:20" ht="51.95" customHeight="1">
      <c r="B149" s="70"/>
      <c r="C149" s="477"/>
      <c r="D149" s="473"/>
      <c r="E149" s="473"/>
      <c r="F149" s="473"/>
      <c r="G149" s="474"/>
      <c r="H149" s="166"/>
      <c r="I149" s="670" t="s">
        <v>1596</v>
      </c>
      <c r="J149" s="670"/>
      <c r="K149" s="670"/>
      <c r="L149" s="670"/>
      <c r="M149" s="671"/>
      <c r="N149" s="89"/>
      <c r="P149" s="505"/>
      <c r="Q149" s="505"/>
      <c r="R149" s="505"/>
      <c r="S149" s="505"/>
      <c r="T149" s="505"/>
    </row>
    <row r="150" spans="2:20" ht="39" customHeight="1">
      <c r="B150" s="70"/>
      <c r="C150" s="477"/>
      <c r="D150" s="473"/>
      <c r="E150" s="473"/>
      <c r="F150" s="473"/>
      <c r="G150" s="474"/>
      <c r="H150" s="166"/>
      <c r="I150" s="670" t="s">
        <v>1601</v>
      </c>
      <c r="J150" s="670"/>
      <c r="K150" s="670"/>
      <c r="L150" s="670"/>
      <c r="M150" s="671"/>
      <c r="N150" s="89"/>
      <c r="P150" s="505"/>
      <c r="Q150" s="505"/>
      <c r="R150" s="505"/>
      <c r="S150" s="505"/>
      <c r="T150" s="505"/>
    </row>
    <row r="151" spans="2:20" ht="51.95" customHeight="1">
      <c r="B151" s="70"/>
      <c r="C151" s="477"/>
      <c r="D151" s="473"/>
      <c r="E151" s="473"/>
      <c r="F151" s="473"/>
      <c r="G151" s="474"/>
      <c r="H151" s="166"/>
      <c r="I151" s="670" t="s">
        <v>1049</v>
      </c>
      <c r="J151" s="670"/>
      <c r="K151" s="670"/>
      <c r="L151" s="670"/>
      <c r="M151" s="671"/>
      <c r="N151" s="89"/>
      <c r="P151" s="505"/>
      <c r="Q151" s="505"/>
      <c r="R151" s="505"/>
      <c r="S151" s="505"/>
      <c r="T151" s="505"/>
    </row>
    <row r="152" spans="2:20" ht="26.1" customHeight="1">
      <c r="B152" s="70"/>
      <c r="C152" s="477"/>
      <c r="D152" s="473"/>
      <c r="E152" s="473"/>
      <c r="F152" s="473"/>
      <c r="G152" s="474"/>
      <c r="H152" s="166"/>
      <c r="I152" s="670" t="s">
        <v>1050</v>
      </c>
      <c r="J152" s="670"/>
      <c r="K152" s="670"/>
      <c r="L152" s="670"/>
      <c r="M152" s="671"/>
      <c r="N152" s="89"/>
      <c r="P152" s="505"/>
      <c r="Q152" s="505"/>
      <c r="R152" s="505"/>
      <c r="S152" s="505"/>
      <c r="T152" s="505"/>
    </row>
    <row r="153" spans="2:20" ht="12.95" customHeight="1">
      <c r="B153" s="70"/>
      <c r="C153" s="477"/>
      <c r="D153" s="473"/>
      <c r="E153" s="473"/>
      <c r="F153" s="473"/>
      <c r="G153" s="474"/>
      <c r="H153" s="166"/>
      <c r="I153" s="678" t="s">
        <v>1051</v>
      </c>
      <c r="J153" s="678"/>
      <c r="K153" s="678"/>
      <c r="L153" s="678"/>
      <c r="M153" s="679"/>
      <c r="N153" s="89"/>
      <c r="P153" s="505"/>
      <c r="Q153" s="505"/>
      <c r="R153" s="505"/>
      <c r="S153" s="505"/>
      <c r="T153" s="505"/>
    </row>
    <row r="154" spans="2:20" ht="26.1" customHeight="1">
      <c r="B154" s="70"/>
      <c r="C154" s="477"/>
      <c r="D154" s="473"/>
      <c r="E154" s="473"/>
      <c r="F154" s="473"/>
      <c r="G154" s="474"/>
      <c r="H154" s="166"/>
      <c r="I154" s="670" t="s">
        <v>1052</v>
      </c>
      <c r="J154" s="670"/>
      <c r="K154" s="670"/>
      <c r="L154" s="670"/>
      <c r="M154" s="671"/>
      <c r="N154" s="89"/>
      <c r="P154" s="505"/>
      <c r="Q154" s="505"/>
      <c r="R154" s="505"/>
      <c r="S154" s="505"/>
      <c r="T154" s="505"/>
    </row>
    <row r="155" spans="2:20" ht="26.1" customHeight="1">
      <c r="B155" s="70"/>
      <c r="C155" s="477"/>
      <c r="D155" s="473"/>
      <c r="E155" s="473"/>
      <c r="F155" s="473"/>
      <c r="G155" s="474"/>
      <c r="H155" s="166"/>
      <c r="I155" s="670" t="s">
        <v>1053</v>
      </c>
      <c r="J155" s="670"/>
      <c r="K155" s="670"/>
      <c r="L155" s="670"/>
      <c r="M155" s="671"/>
      <c r="N155" s="89"/>
      <c r="P155" s="505"/>
      <c r="Q155" s="505"/>
      <c r="R155" s="505"/>
      <c r="S155" s="505"/>
      <c r="T155" s="505"/>
    </row>
    <row r="156" spans="2:20" ht="39" customHeight="1">
      <c r="B156" s="70"/>
      <c r="C156" s="477"/>
      <c r="D156" s="473"/>
      <c r="E156" s="473"/>
      <c r="F156" s="473"/>
      <c r="G156" s="474"/>
      <c r="H156" s="166"/>
      <c r="I156" s="680" t="s">
        <v>1054</v>
      </c>
      <c r="J156" s="680"/>
      <c r="K156" s="680"/>
      <c r="L156" s="680"/>
      <c r="M156" s="681"/>
      <c r="N156" s="89"/>
      <c r="P156" s="505"/>
      <c r="Q156" s="505"/>
      <c r="R156" s="505"/>
      <c r="S156" s="505"/>
      <c r="T156" s="505"/>
    </row>
    <row r="157" spans="2:20" ht="39" customHeight="1">
      <c r="B157" s="70"/>
      <c r="C157" s="477"/>
      <c r="D157" s="473"/>
      <c r="E157" s="473"/>
      <c r="F157" s="473"/>
      <c r="G157" s="474"/>
      <c r="H157" s="166"/>
      <c r="I157" s="680" t="s">
        <v>1055</v>
      </c>
      <c r="J157" s="680"/>
      <c r="K157" s="680"/>
      <c r="L157" s="680"/>
      <c r="M157" s="681"/>
      <c r="N157" s="89"/>
      <c r="P157" s="505"/>
      <c r="Q157" s="505"/>
      <c r="R157" s="505"/>
      <c r="S157" s="505"/>
      <c r="T157" s="505"/>
    </row>
    <row r="158" spans="2:20" ht="39" customHeight="1">
      <c r="B158" s="70"/>
      <c r="C158" s="477"/>
      <c r="D158" s="473"/>
      <c r="E158" s="473"/>
      <c r="F158" s="473"/>
      <c r="G158" s="474"/>
      <c r="H158" s="166"/>
      <c r="I158" s="680" t="s">
        <v>1056</v>
      </c>
      <c r="J158" s="680"/>
      <c r="K158" s="680"/>
      <c r="L158" s="680"/>
      <c r="M158" s="681"/>
      <c r="N158" s="89"/>
      <c r="P158" s="505"/>
      <c r="Q158" s="505"/>
      <c r="R158" s="505"/>
      <c r="S158" s="505"/>
      <c r="T158" s="505"/>
    </row>
    <row r="159" spans="2:20" ht="16.5">
      <c r="B159" s="70"/>
      <c r="C159" s="477"/>
      <c r="D159" s="473"/>
      <c r="E159" s="473"/>
      <c r="F159" s="473"/>
      <c r="G159" s="474"/>
      <c r="H159" s="166"/>
      <c r="I159" s="670" t="s">
        <v>1057</v>
      </c>
      <c r="J159" s="670"/>
      <c r="K159" s="670"/>
      <c r="L159" s="670"/>
      <c r="M159" s="671"/>
      <c r="N159" s="89"/>
      <c r="P159" s="505"/>
      <c r="Q159" s="505"/>
      <c r="R159" s="505"/>
      <c r="S159" s="505"/>
      <c r="T159" s="505"/>
    </row>
    <row r="160" spans="2:20" ht="39" customHeight="1">
      <c r="B160" s="70"/>
      <c r="C160" s="477"/>
      <c r="D160" s="473"/>
      <c r="E160" s="473"/>
      <c r="F160" s="473"/>
      <c r="G160" s="474"/>
      <c r="H160" s="166"/>
      <c r="I160" s="680" t="s">
        <v>1058</v>
      </c>
      <c r="J160" s="680"/>
      <c r="K160" s="680"/>
      <c r="L160" s="680"/>
      <c r="M160" s="681"/>
      <c r="N160" s="89"/>
      <c r="P160" s="505"/>
      <c r="Q160" s="505"/>
      <c r="R160" s="505"/>
      <c r="S160" s="505"/>
      <c r="T160" s="505"/>
    </row>
    <row r="161" spans="2:20" ht="51.95" customHeight="1">
      <c r="B161" s="70"/>
      <c r="C161" s="477"/>
      <c r="D161" s="473"/>
      <c r="E161" s="473"/>
      <c r="F161" s="473"/>
      <c r="G161" s="474"/>
      <c r="H161" s="166"/>
      <c r="I161" s="680" t="s">
        <v>1448</v>
      </c>
      <c r="J161" s="680"/>
      <c r="K161" s="680"/>
      <c r="L161" s="680"/>
      <c r="M161" s="681"/>
      <c r="N161" s="89"/>
      <c r="P161" s="505"/>
      <c r="Q161" s="505"/>
      <c r="R161" s="505"/>
      <c r="S161" s="505"/>
      <c r="T161" s="505"/>
    </row>
    <row r="162" spans="2:20" ht="16.5">
      <c r="B162" s="70"/>
      <c r="C162" s="477"/>
      <c r="D162" s="473"/>
      <c r="E162" s="473"/>
      <c r="F162" s="473"/>
      <c r="G162" s="474"/>
      <c r="H162" s="166"/>
      <c r="I162" s="670" t="s">
        <v>748</v>
      </c>
      <c r="J162" s="670"/>
      <c r="K162" s="670"/>
      <c r="L162" s="670"/>
      <c r="M162" s="671"/>
      <c r="N162" s="89"/>
      <c r="P162" s="505"/>
      <c r="Q162" s="505"/>
      <c r="R162" s="505"/>
      <c r="S162" s="505"/>
      <c r="T162" s="505"/>
    </row>
    <row r="163" spans="2:20" ht="65.099999999999994" customHeight="1">
      <c r="B163" s="70"/>
      <c r="C163" s="477"/>
      <c r="D163" s="473"/>
      <c r="E163" s="473"/>
      <c r="F163" s="473"/>
      <c r="G163" s="474"/>
      <c r="H163" s="166"/>
      <c r="I163" s="680" t="s">
        <v>1596</v>
      </c>
      <c r="J163" s="680"/>
      <c r="K163" s="680"/>
      <c r="L163" s="680"/>
      <c r="M163" s="681"/>
      <c r="N163" s="89"/>
      <c r="P163" s="505"/>
      <c r="Q163" s="505"/>
      <c r="R163" s="505"/>
      <c r="S163" s="505"/>
      <c r="T163" s="505"/>
    </row>
    <row r="164" spans="2:20" ht="39" customHeight="1">
      <c r="B164" s="70"/>
      <c r="C164" s="477"/>
      <c r="D164" s="473"/>
      <c r="E164" s="473"/>
      <c r="F164" s="473"/>
      <c r="G164" s="474"/>
      <c r="H164" s="166"/>
      <c r="I164" s="670" t="s">
        <v>1602</v>
      </c>
      <c r="J164" s="670"/>
      <c r="K164" s="670"/>
      <c r="L164" s="670"/>
      <c r="M164" s="671"/>
      <c r="N164" s="89"/>
      <c r="P164" s="505"/>
      <c r="Q164" s="505"/>
      <c r="R164" s="505"/>
      <c r="S164" s="505"/>
      <c r="T164" s="505"/>
    </row>
    <row r="165" spans="2:20" ht="51.95" customHeight="1">
      <c r="B165" s="70"/>
      <c r="C165" s="477"/>
      <c r="D165" s="473"/>
      <c r="E165" s="473"/>
      <c r="F165" s="473"/>
      <c r="G165" s="474"/>
      <c r="H165" s="166"/>
      <c r="I165" s="670" t="s">
        <v>1059</v>
      </c>
      <c r="J165" s="670"/>
      <c r="K165" s="670"/>
      <c r="L165" s="670"/>
      <c r="M165" s="671"/>
      <c r="N165" s="89"/>
      <c r="P165" s="505"/>
      <c r="Q165" s="505"/>
      <c r="R165" s="505"/>
      <c r="S165" s="505"/>
      <c r="T165" s="505"/>
    </row>
    <row r="166" spans="2:20" ht="26.1" customHeight="1">
      <c r="B166" s="70"/>
      <c r="C166" s="477"/>
      <c r="D166" s="473"/>
      <c r="E166" s="473"/>
      <c r="F166" s="473"/>
      <c r="G166" s="474"/>
      <c r="H166" s="166"/>
      <c r="I166" s="670" t="s">
        <v>1060</v>
      </c>
      <c r="J166" s="670"/>
      <c r="K166" s="670"/>
      <c r="L166" s="670"/>
      <c r="M166" s="671"/>
      <c r="N166" s="89"/>
      <c r="P166" s="505"/>
      <c r="Q166" s="505"/>
      <c r="R166" s="505"/>
      <c r="S166" s="505"/>
      <c r="T166" s="505"/>
    </row>
    <row r="167" spans="2:20" ht="12.95" customHeight="1">
      <c r="B167" s="70"/>
      <c r="C167" s="477"/>
      <c r="D167" s="473"/>
      <c r="E167" s="473"/>
      <c r="F167" s="473"/>
      <c r="G167" s="474"/>
      <c r="H167" s="166"/>
      <c r="I167" s="678" t="s">
        <v>1061</v>
      </c>
      <c r="J167" s="678"/>
      <c r="K167" s="678"/>
      <c r="L167" s="678"/>
      <c r="M167" s="679"/>
      <c r="N167" s="89"/>
      <c r="P167" s="505"/>
      <c r="Q167" s="505"/>
      <c r="R167" s="505"/>
      <c r="S167" s="505"/>
      <c r="T167" s="505"/>
    </row>
    <row r="168" spans="2:20" ht="15.95" customHeight="1">
      <c r="B168" s="70"/>
      <c r="C168" s="477"/>
      <c r="D168" s="473"/>
      <c r="E168" s="473"/>
      <c r="F168" s="473"/>
      <c r="G168" s="474"/>
      <c r="H168" s="166"/>
      <c r="I168" s="670" t="s">
        <v>1062</v>
      </c>
      <c r="J168" s="670"/>
      <c r="K168" s="670"/>
      <c r="L168" s="670"/>
      <c r="M168" s="671"/>
      <c r="N168" s="89"/>
      <c r="P168" s="505"/>
      <c r="Q168" s="505"/>
      <c r="R168" s="505"/>
      <c r="S168" s="505"/>
      <c r="T168" s="505"/>
    </row>
    <row r="169" spans="2:20" ht="39" customHeight="1">
      <c r="B169" s="70"/>
      <c r="C169" s="477"/>
      <c r="D169" s="473"/>
      <c r="E169" s="473"/>
      <c r="F169" s="473"/>
      <c r="G169" s="474"/>
      <c r="H169" s="166"/>
      <c r="I169" s="680" t="s">
        <v>1063</v>
      </c>
      <c r="J169" s="680"/>
      <c r="K169" s="680"/>
      <c r="L169" s="680"/>
      <c r="M169" s="681"/>
      <c r="N169" s="89"/>
      <c r="P169" s="505"/>
      <c r="Q169" s="505"/>
      <c r="R169" s="505"/>
      <c r="S169" s="505"/>
      <c r="T169" s="505"/>
    </row>
    <row r="170" spans="2:20" ht="26.1" customHeight="1">
      <c r="B170" s="70"/>
      <c r="C170" s="477"/>
      <c r="D170" s="473"/>
      <c r="E170" s="473"/>
      <c r="F170" s="473"/>
      <c r="G170" s="474"/>
      <c r="H170" s="166"/>
      <c r="I170" s="680" t="s">
        <v>1064</v>
      </c>
      <c r="J170" s="680"/>
      <c r="K170" s="680"/>
      <c r="L170" s="680"/>
      <c r="M170" s="681"/>
      <c r="N170" s="89"/>
      <c r="P170" s="505"/>
      <c r="Q170" s="505"/>
      <c r="R170" s="505"/>
      <c r="S170" s="505"/>
      <c r="T170" s="505"/>
    </row>
    <row r="171" spans="2:20" ht="26.1" customHeight="1">
      <c r="B171" s="70"/>
      <c r="C171" s="477"/>
      <c r="D171" s="473"/>
      <c r="E171" s="473"/>
      <c r="F171" s="473"/>
      <c r="G171" s="474"/>
      <c r="H171" s="166"/>
      <c r="I171" s="680" t="s">
        <v>1065</v>
      </c>
      <c r="J171" s="680"/>
      <c r="K171" s="680"/>
      <c r="L171" s="680"/>
      <c r="M171" s="681"/>
      <c r="N171" s="89"/>
      <c r="P171" s="505"/>
      <c r="Q171" s="505"/>
      <c r="R171" s="505"/>
      <c r="S171" s="505"/>
      <c r="T171" s="505"/>
    </row>
    <row r="172" spans="2:20" ht="16.5">
      <c r="B172" s="70"/>
      <c r="C172" s="477"/>
      <c r="D172" s="473"/>
      <c r="E172" s="473"/>
      <c r="F172" s="473"/>
      <c r="G172" s="474"/>
      <c r="H172" s="166"/>
      <c r="I172" s="726"/>
      <c r="J172" s="726"/>
      <c r="K172" s="726"/>
      <c r="L172" s="726"/>
      <c r="M172" s="727"/>
      <c r="N172" s="89"/>
      <c r="P172" s="505"/>
      <c r="Q172" s="505"/>
      <c r="R172" s="505"/>
      <c r="S172" s="505"/>
      <c r="T172" s="505"/>
    </row>
    <row r="173" spans="2:20" ht="16.5">
      <c r="B173" s="526"/>
      <c r="C173" s="39"/>
      <c r="D173" s="39"/>
      <c r="E173" s="39"/>
      <c r="F173" s="39"/>
      <c r="G173" s="39"/>
      <c r="H173" s="531" t="s">
        <v>542</v>
      </c>
      <c r="I173" s="674" t="s">
        <v>543</v>
      </c>
      <c r="J173" s="674"/>
      <c r="K173" s="674"/>
      <c r="L173" s="674"/>
      <c r="M173" s="675"/>
      <c r="N173" s="89"/>
      <c r="O173" s="505" t="b">
        <v>0</v>
      </c>
      <c r="P173" s="505" t="b">
        <v>0</v>
      </c>
      <c r="Q173" s="505" t="b">
        <v>0</v>
      </c>
      <c r="R173" s="505" t="b">
        <v>1</v>
      </c>
      <c r="S173" s="505" t="b">
        <v>1</v>
      </c>
      <c r="T173" s="505" t="b">
        <v>1</v>
      </c>
    </row>
    <row r="174" spans="2:20" ht="16.5">
      <c r="B174" s="70"/>
      <c r="C174" s="477"/>
      <c r="D174" s="473"/>
      <c r="E174" s="473"/>
      <c r="F174" s="473"/>
      <c r="G174" s="474"/>
      <c r="H174" s="166"/>
      <c r="I174" s="676" t="s">
        <v>1</v>
      </c>
      <c r="J174" s="676"/>
      <c r="K174" s="676"/>
      <c r="L174" s="676"/>
      <c r="M174" s="677"/>
      <c r="N174" s="89"/>
      <c r="P174" s="505"/>
      <c r="Q174" s="505"/>
      <c r="R174" s="505"/>
      <c r="S174" s="505"/>
      <c r="T174" s="505"/>
    </row>
    <row r="175" spans="2:20" ht="12.95" customHeight="1">
      <c r="B175" s="70"/>
      <c r="C175" s="477"/>
      <c r="D175" s="473"/>
      <c r="E175" s="473"/>
      <c r="F175" s="473"/>
      <c r="G175" s="474"/>
      <c r="H175" s="166"/>
      <c r="I175" s="678" t="s">
        <v>178</v>
      </c>
      <c r="J175" s="678"/>
      <c r="K175" s="678"/>
      <c r="L175" s="678"/>
      <c r="M175" s="679"/>
      <c r="N175" s="89"/>
      <c r="P175" s="505"/>
      <c r="Q175" s="505"/>
      <c r="R175" s="505"/>
      <c r="S175" s="505"/>
      <c r="T175" s="505"/>
    </row>
    <row r="176" spans="2:20" ht="26.1" customHeight="1">
      <c r="B176" s="70"/>
      <c r="C176" s="477"/>
      <c r="D176" s="473"/>
      <c r="E176" s="473"/>
      <c r="F176" s="473"/>
      <c r="G176" s="474"/>
      <c r="H176" s="166"/>
      <c r="I176" s="670" t="s">
        <v>544</v>
      </c>
      <c r="J176" s="670"/>
      <c r="K176" s="670"/>
      <c r="L176" s="670"/>
      <c r="M176" s="671"/>
      <c r="N176" s="89"/>
      <c r="P176" s="505"/>
      <c r="Q176" s="505"/>
      <c r="R176" s="505"/>
      <c r="S176" s="505"/>
      <c r="T176" s="505"/>
    </row>
    <row r="177" spans="2:20" ht="39" customHeight="1">
      <c r="B177" s="70"/>
      <c r="C177" s="477"/>
      <c r="D177" s="473"/>
      <c r="E177" s="473"/>
      <c r="F177" s="473"/>
      <c r="G177" s="474"/>
      <c r="H177" s="166"/>
      <c r="I177" s="670" t="s">
        <v>750</v>
      </c>
      <c r="J177" s="670"/>
      <c r="K177" s="670"/>
      <c r="L177" s="670"/>
      <c r="M177" s="671"/>
      <c r="N177" s="89"/>
      <c r="P177" s="505"/>
      <c r="Q177" s="505"/>
      <c r="R177" s="505"/>
      <c r="S177" s="505"/>
      <c r="T177" s="505"/>
    </row>
    <row r="178" spans="2:20" ht="39" customHeight="1">
      <c r="B178" s="70"/>
      <c r="C178" s="477"/>
      <c r="D178" s="473"/>
      <c r="E178" s="473"/>
      <c r="F178" s="473"/>
      <c r="G178" s="474"/>
      <c r="H178" s="166"/>
      <c r="I178" s="670" t="s">
        <v>751</v>
      </c>
      <c r="J178" s="670"/>
      <c r="K178" s="670"/>
      <c r="L178" s="670"/>
      <c r="M178" s="671"/>
      <c r="N178" s="89"/>
      <c r="P178" s="505"/>
      <c r="Q178" s="505"/>
      <c r="R178" s="505"/>
      <c r="S178" s="505"/>
      <c r="T178" s="505"/>
    </row>
    <row r="179" spans="2:20" ht="12.95" customHeight="1">
      <c r="B179" s="70"/>
      <c r="C179" s="477"/>
      <c r="D179" s="473"/>
      <c r="E179" s="473"/>
      <c r="F179" s="473"/>
      <c r="G179" s="474"/>
      <c r="H179" s="166"/>
      <c r="I179" s="678" t="s">
        <v>179</v>
      </c>
      <c r="J179" s="678"/>
      <c r="K179" s="678"/>
      <c r="L179" s="678"/>
      <c r="M179" s="679"/>
      <c r="N179" s="89"/>
      <c r="P179" s="505"/>
      <c r="Q179" s="505"/>
      <c r="R179" s="505"/>
      <c r="S179" s="505"/>
      <c r="T179" s="505"/>
    </row>
    <row r="180" spans="2:20" ht="26.1" customHeight="1">
      <c r="B180" s="70"/>
      <c r="C180" s="477"/>
      <c r="D180" s="473"/>
      <c r="E180" s="473"/>
      <c r="F180" s="473"/>
      <c r="G180" s="474"/>
      <c r="H180" s="166"/>
      <c r="I180" s="670" t="s">
        <v>545</v>
      </c>
      <c r="J180" s="670"/>
      <c r="K180" s="670"/>
      <c r="L180" s="670"/>
      <c r="M180" s="671"/>
      <c r="N180" s="89"/>
      <c r="P180" s="505"/>
      <c r="Q180" s="505"/>
      <c r="R180" s="505"/>
      <c r="S180" s="505"/>
      <c r="T180" s="505"/>
    </row>
    <row r="181" spans="2:20" ht="16.5">
      <c r="B181" s="70"/>
      <c r="C181" s="477"/>
      <c r="D181" s="473"/>
      <c r="E181" s="473"/>
      <c r="F181" s="473"/>
      <c r="G181" s="474"/>
      <c r="H181" s="166"/>
      <c r="I181" s="670" t="s">
        <v>752</v>
      </c>
      <c r="J181" s="670"/>
      <c r="K181" s="670"/>
      <c r="L181" s="670"/>
      <c r="M181" s="671"/>
      <c r="N181" s="89"/>
      <c r="P181" s="505"/>
      <c r="Q181" s="505"/>
      <c r="R181" s="505"/>
      <c r="S181" s="505"/>
      <c r="T181" s="505"/>
    </row>
    <row r="182" spans="2:20" ht="39" customHeight="1">
      <c r="B182" s="70"/>
      <c r="C182" s="477"/>
      <c r="D182" s="473"/>
      <c r="E182" s="473"/>
      <c r="F182" s="473"/>
      <c r="G182" s="474"/>
      <c r="H182" s="166"/>
      <c r="I182" s="670" t="s">
        <v>753</v>
      </c>
      <c r="J182" s="670"/>
      <c r="K182" s="670"/>
      <c r="L182" s="670"/>
      <c r="M182" s="671"/>
      <c r="N182" s="89"/>
      <c r="P182" s="505"/>
      <c r="Q182" s="505"/>
      <c r="R182" s="505"/>
      <c r="S182" s="505"/>
      <c r="T182" s="505"/>
    </row>
    <row r="183" spans="2:20" ht="16.5">
      <c r="B183" s="70"/>
      <c r="C183" s="477"/>
      <c r="D183" s="473"/>
      <c r="E183" s="473"/>
      <c r="F183" s="473"/>
      <c r="G183" s="474"/>
      <c r="H183" s="166"/>
      <c r="I183" s="670" t="s">
        <v>1066</v>
      </c>
      <c r="J183" s="670"/>
      <c r="K183" s="670"/>
      <c r="L183" s="670"/>
      <c r="M183" s="671"/>
      <c r="N183" s="89"/>
      <c r="P183" s="505"/>
      <c r="Q183" s="505"/>
      <c r="R183" s="505"/>
      <c r="S183" s="505"/>
      <c r="T183" s="505"/>
    </row>
    <row r="184" spans="2:20" ht="39" customHeight="1">
      <c r="B184" s="70"/>
      <c r="C184" s="477"/>
      <c r="D184" s="473"/>
      <c r="E184" s="473"/>
      <c r="F184" s="473"/>
      <c r="G184" s="474"/>
      <c r="H184" s="166"/>
      <c r="I184" s="680" t="s">
        <v>1067</v>
      </c>
      <c r="J184" s="680"/>
      <c r="K184" s="680"/>
      <c r="L184" s="680"/>
      <c r="M184" s="681"/>
      <c r="N184" s="89"/>
      <c r="P184" s="505"/>
      <c r="Q184" s="505"/>
      <c r="R184" s="505"/>
      <c r="S184" s="505"/>
      <c r="T184" s="505"/>
    </row>
    <row r="185" spans="2:20" ht="39" customHeight="1">
      <c r="B185" s="70"/>
      <c r="C185" s="477"/>
      <c r="D185" s="473"/>
      <c r="E185" s="473"/>
      <c r="F185" s="473"/>
      <c r="G185" s="474"/>
      <c r="H185" s="166"/>
      <c r="I185" s="686" t="s">
        <v>1068</v>
      </c>
      <c r="J185" s="686"/>
      <c r="K185" s="686"/>
      <c r="L185" s="686"/>
      <c r="M185" s="687"/>
      <c r="N185" s="89"/>
      <c r="P185" s="505"/>
      <c r="Q185" s="505"/>
      <c r="R185" s="505"/>
      <c r="S185" s="505"/>
      <c r="T185" s="505"/>
    </row>
    <row r="186" spans="2:20" ht="12.95" customHeight="1">
      <c r="B186" s="70"/>
      <c r="C186" s="477"/>
      <c r="D186" s="473"/>
      <c r="E186" s="473"/>
      <c r="F186" s="473"/>
      <c r="G186" s="474"/>
      <c r="H186" s="166"/>
      <c r="I186" s="678" t="s">
        <v>180</v>
      </c>
      <c r="J186" s="678"/>
      <c r="K186" s="678"/>
      <c r="L186" s="678"/>
      <c r="M186" s="679"/>
      <c r="N186" s="89"/>
      <c r="P186" s="505"/>
      <c r="Q186" s="505"/>
      <c r="R186" s="505"/>
      <c r="S186" s="505"/>
      <c r="T186" s="505"/>
    </row>
    <row r="187" spans="2:20" ht="16.5">
      <c r="B187" s="70"/>
      <c r="C187" s="477"/>
      <c r="D187" s="473"/>
      <c r="E187" s="473"/>
      <c r="F187" s="473"/>
      <c r="G187" s="474"/>
      <c r="H187" s="166"/>
      <c r="I187" s="670" t="s">
        <v>1069</v>
      </c>
      <c r="J187" s="670"/>
      <c r="K187" s="670"/>
      <c r="L187" s="670"/>
      <c r="M187" s="671"/>
      <c r="N187" s="89"/>
      <c r="P187" s="505"/>
      <c r="Q187" s="505"/>
      <c r="R187" s="505"/>
      <c r="S187" s="505"/>
      <c r="T187" s="505"/>
    </row>
    <row r="188" spans="2:20" ht="12.95" customHeight="1">
      <c r="B188" s="70"/>
      <c r="C188" s="477"/>
      <c r="D188" s="473"/>
      <c r="E188" s="473"/>
      <c r="F188" s="473"/>
      <c r="G188" s="474"/>
      <c r="H188" s="166"/>
      <c r="I188" s="678" t="s">
        <v>181</v>
      </c>
      <c r="J188" s="678"/>
      <c r="K188" s="678"/>
      <c r="L188" s="678"/>
      <c r="M188" s="679"/>
      <c r="N188" s="89"/>
      <c r="P188" s="505"/>
      <c r="Q188" s="505"/>
      <c r="R188" s="505"/>
      <c r="S188" s="505"/>
      <c r="T188" s="505"/>
    </row>
    <row r="189" spans="2:20" ht="12.95" customHeight="1">
      <c r="B189" s="70"/>
      <c r="C189" s="477"/>
      <c r="D189" s="473"/>
      <c r="E189" s="473"/>
      <c r="F189" s="473"/>
      <c r="G189" s="474"/>
      <c r="H189" s="166"/>
      <c r="I189" s="678" t="s">
        <v>1070</v>
      </c>
      <c r="J189" s="678"/>
      <c r="K189" s="678"/>
      <c r="L189" s="678"/>
      <c r="M189" s="679"/>
      <c r="N189" s="89"/>
      <c r="P189" s="505"/>
      <c r="Q189" s="505"/>
      <c r="R189" s="505"/>
      <c r="S189" s="505"/>
      <c r="T189" s="505"/>
    </row>
    <row r="190" spans="2:20" ht="26.1" customHeight="1">
      <c r="B190" s="70"/>
      <c r="C190" s="477"/>
      <c r="D190" s="473"/>
      <c r="E190" s="473"/>
      <c r="F190" s="473"/>
      <c r="G190" s="474"/>
      <c r="H190" s="166"/>
      <c r="I190" s="670" t="s">
        <v>754</v>
      </c>
      <c r="J190" s="670"/>
      <c r="K190" s="670"/>
      <c r="L190" s="670"/>
      <c r="M190" s="671"/>
      <c r="N190" s="89"/>
      <c r="P190" s="505"/>
      <c r="Q190" s="505"/>
      <c r="R190" s="505"/>
      <c r="S190" s="505"/>
      <c r="T190" s="505"/>
    </row>
    <row r="191" spans="2:20" ht="12.95" customHeight="1">
      <c r="B191" s="70"/>
      <c r="C191" s="477"/>
      <c r="D191" s="473"/>
      <c r="E191" s="473"/>
      <c r="F191" s="473"/>
      <c r="G191" s="474"/>
      <c r="H191" s="166"/>
      <c r="I191" s="670" t="s">
        <v>755</v>
      </c>
      <c r="J191" s="670"/>
      <c r="K191" s="670"/>
      <c r="L191" s="670"/>
      <c r="M191" s="671"/>
      <c r="N191" s="89"/>
      <c r="P191" s="505"/>
      <c r="Q191" s="505"/>
      <c r="R191" s="505"/>
      <c r="S191" s="505"/>
      <c r="T191" s="505"/>
    </row>
    <row r="192" spans="2:20" ht="39" customHeight="1">
      <c r="B192" s="70"/>
      <c r="C192" s="477"/>
      <c r="D192" s="473"/>
      <c r="E192" s="473"/>
      <c r="F192" s="473"/>
      <c r="G192" s="474"/>
      <c r="H192" s="166"/>
      <c r="I192" s="680" t="s">
        <v>756</v>
      </c>
      <c r="J192" s="680"/>
      <c r="K192" s="680"/>
      <c r="L192" s="680"/>
      <c r="M192" s="681"/>
      <c r="N192" s="89"/>
      <c r="P192" s="505"/>
      <c r="Q192" s="505"/>
      <c r="R192" s="505"/>
      <c r="S192" s="505"/>
      <c r="T192" s="505"/>
    </row>
    <row r="193" spans="2:20" ht="26.1" customHeight="1">
      <c r="B193" s="70"/>
      <c r="C193" s="477"/>
      <c r="D193" s="473"/>
      <c r="E193" s="473"/>
      <c r="F193" s="473"/>
      <c r="G193" s="474"/>
      <c r="H193" s="166"/>
      <c r="I193" s="680" t="s">
        <v>1603</v>
      </c>
      <c r="J193" s="680"/>
      <c r="K193" s="680"/>
      <c r="L193" s="680"/>
      <c r="M193" s="681"/>
      <c r="N193" s="89"/>
      <c r="P193" s="505"/>
      <c r="Q193" s="505"/>
      <c r="R193" s="505"/>
      <c r="S193" s="505"/>
      <c r="T193" s="505"/>
    </row>
    <row r="194" spans="2:20" ht="51.95" customHeight="1">
      <c r="B194" s="70"/>
      <c r="C194" s="477"/>
      <c r="D194" s="473"/>
      <c r="E194" s="473"/>
      <c r="F194" s="473"/>
      <c r="G194" s="474"/>
      <c r="H194" s="166"/>
      <c r="I194" s="670" t="s">
        <v>546</v>
      </c>
      <c r="J194" s="670"/>
      <c r="K194" s="670"/>
      <c r="L194" s="670"/>
      <c r="M194" s="671"/>
      <c r="N194" s="89"/>
      <c r="P194" s="505"/>
      <c r="Q194" s="505"/>
      <c r="R194" s="505"/>
      <c r="S194" s="505"/>
      <c r="T194" s="505"/>
    </row>
    <row r="195" spans="2:20" ht="16.5">
      <c r="B195" s="70"/>
      <c r="C195" s="477"/>
      <c r="D195" s="473"/>
      <c r="E195" s="473"/>
      <c r="F195" s="473"/>
      <c r="G195" s="474"/>
      <c r="H195" s="166"/>
      <c r="I195" s="670" t="s">
        <v>547</v>
      </c>
      <c r="J195" s="670"/>
      <c r="K195" s="670"/>
      <c r="L195" s="670"/>
      <c r="M195" s="671"/>
      <c r="N195" s="89"/>
      <c r="P195" s="505"/>
      <c r="Q195" s="505"/>
      <c r="R195" s="505"/>
      <c r="S195" s="505"/>
      <c r="T195" s="505"/>
    </row>
    <row r="196" spans="2:20" ht="26.1" customHeight="1">
      <c r="B196" s="70"/>
      <c r="C196" s="477"/>
      <c r="D196" s="473"/>
      <c r="E196" s="473"/>
      <c r="F196" s="473"/>
      <c r="G196" s="474"/>
      <c r="H196" s="166"/>
      <c r="I196" s="680" t="s">
        <v>757</v>
      </c>
      <c r="J196" s="680"/>
      <c r="K196" s="680"/>
      <c r="L196" s="680"/>
      <c r="M196" s="681"/>
      <c r="N196" s="89"/>
      <c r="P196" s="505"/>
      <c r="Q196" s="505"/>
      <c r="R196" s="505"/>
      <c r="S196" s="505"/>
      <c r="T196" s="505"/>
    </row>
    <row r="197" spans="2:20" ht="26.1" customHeight="1">
      <c r="B197" s="70"/>
      <c r="C197" s="477"/>
      <c r="D197" s="473"/>
      <c r="E197" s="473"/>
      <c r="F197" s="473"/>
      <c r="G197" s="474"/>
      <c r="H197" s="166"/>
      <c r="I197" s="680" t="s">
        <v>548</v>
      </c>
      <c r="J197" s="680"/>
      <c r="K197" s="680"/>
      <c r="L197" s="680"/>
      <c r="M197" s="681"/>
      <c r="N197" s="89"/>
      <c r="P197" s="505"/>
      <c r="Q197" s="505"/>
      <c r="R197" s="505"/>
      <c r="S197" s="505"/>
      <c r="T197" s="505"/>
    </row>
    <row r="198" spans="2:20" ht="26.1" customHeight="1">
      <c r="B198" s="70"/>
      <c r="C198" s="477"/>
      <c r="D198" s="473"/>
      <c r="E198" s="473"/>
      <c r="F198" s="473"/>
      <c r="G198" s="474"/>
      <c r="H198" s="166"/>
      <c r="I198" s="680" t="s">
        <v>1629</v>
      </c>
      <c r="J198" s="680"/>
      <c r="K198" s="680"/>
      <c r="L198" s="680"/>
      <c r="M198" s="681"/>
      <c r="N198" s="89"/>
      <c r="P198" s="505"/>
      <c r="Q198" s="505"/>
      <c r="R198" s="505"/>
      <c r="S198" s="505"/>
      <c r="T198" s="505"/>
    </row>
    <row r="199" spans="2:20" ht="39" customHeight="1">
      <c r="B199" s="70"/>
      <c r="C199" s="477"/>
      <c r="D199" s="473"/>
      <c r="E199" s="473"/>
      <c r="F199" s="473"/>
      <c r="G199" s="474"/>
      <c r="H199" s="166"/>
      <c r="I199" s="680" t="s">
        <v>549</v>
      </c>
      <c r="J199" s="680"/>
      <c r="K199" s="680"/>
      <c r="L199" s="680"/>
      <c r="M199" s="681"/>
      <c r="N199" s="89"/>
      <c r="P199" s="505"/>
      <c r="Q199" s="505"/>
      <c r="R199" s="505"/>
      <c r="S199" s="505"/>
      <c r="T199" s="505"/>
    </row>
    <row r="200" spans="2:20" ht="26.1" customHeight="1">
      <c r="B200" s="70"/>
      <c r="C200" s="477"/>
      <c r="D200" s="473"/>
      <c r="E200" s="473"/>
      <c r="F200" s="473"/>
      <c r="G200" s="474"/>
      <c r="H200" s="166"/>
      <c r="I200" s="670" t="s">
        <v>550</v>
      </c>
      <c r="J200" s="670"/>
      <c r="K200" s="670"/>
      <c r="L200" s="670"/>
      <c r="M200" s="671"/>
      <c r="N200" s="89"/>
      <c r="P200" s="505"/>
      <c r="Q200" s="505"/>
      <c r="R200" s="505"/>
      <c r="S200" s="505"/>
      <c r="T200" s="505"/>
    </row>
    <row r="201" spans="2:20" ht="39" customHeight="1">
      <c r="B201" s="70"/>
      <c r="C201" s="477"/>
      <c r="D201" s="473"/>
      <c r="E201" s="473"/>
      <c r="F201" s="473"/>
      <c r="G201" s="474"/>
      <c r="H201" s="166"/>
      <c r="I201" s="680" t="s">
        <v>551</v>
      </c>
      <c r="J201" s="680"/>
      <c r="K201" s="680"/>
      <c r="L201" s="680"/>
      <c r="M201" s="681"/>
      <c r="N201" s="89"/>
      <c r="P201" s="505"/>
      <c r="Q201" s="505"/>
      <c r="R201" s="505"/>
      <c r="S201" s="505"/>
      <c r="T201" s="505"/>
    </row>
    <row r="202" spans="2:20" ht="39" customHeight="1">
      <c r="B202" s="70"/>
      <c r="C202" s="477"/>
      <c r="D202" s="473"/>
      <c r="E202" s="473"/>
      <c r="F202" s="473"/>
      <c r="G202" s="474"/>
      <c r="H202" s="166"/>
      <c r="I202" s="686" t="s">
        <v>1604</v>
      </c>
      <c r="J202" s="686"/>
      <c r="K202" s="686"/>
      <c r="L202" s="686"/>
      <c r="M202" s="687"/>
      <c r="N202" s="89"/>
      <c r="P202" s="505"/>
      <c r="Q202" s="505"/>
      <c r="R202" s="505"/>
      <c r="S202" s="505"/>
      <c r="T202" s="505"/>
    </row>
    <row r="203" spans="2:20" ht="39" customHeight="1">
      <c r="B203" s="70"/>
      <c r="C203" s="477"/>
      <c r="D203" s="473"/>
      <c r="E203" s="473"/>
      <c r="F203" s="473"/>
      <c r="G203" s="474"/>
      <c r="H203" s="166"/>
      <c r="I203" s="686" t="s">
        <v>1071</v>
      </c>
      <c r="J203" s="686"/>
      <c r="K203" s="686"/>
      <c r="L203" s="686"/>
      <c r="M203" s="687"/>
      <c r="N203" s="89"/>
      <c r="P203" s="505"/>
      <c r="Q203" s="505"/>
      <c r="R203" s="505"/>
      <c r="S203" s="505"/>
      <c r="T203" s="505"/>
    </row>
    <row r="204" spans="2:20" ht="39" customHeight="1">
      <c r="B204" s="70"/>
      <c r="C204" s="477"/>
      <c r="D204" s="473"/>
      <c r="E204" s="473"/>
      <c r="F204" s="473"/>
      <c r="G204" s="474"/>
      <c r="H204" s="166"/>
      <c r="I204" s="686" t="s">
        <v>1072</v>
      </c>
      <c r="J204" s="686"/>
      <c r="K204" s="686"/>
      <c r="L204" s="686"/>
      <c r="M204" s="687"/>
      <c r="N204" s="89"/>
      <c r="P204" s="505"/>
      <c r="Q204" s="505"/>
      <c r="R204" s="505"/>
      <c r="S204" s="505"/>
      <c r="T204" s="505"/>
    </row>
    <row r="205" spans="2:20" ht="26.1" customHeight="1">
      <c r="B205" s="70"/>
      <c r="C205" s="477"/>
      <c r="D205" s="473"/>
      <c r="E205" s="473"/>
      <c r="F205" s="473"/>
      <c r="G205" s="474"/>
      <c r="H205" s="166"/>
      <c r="I205" s="680" t="s">
        <v>552</v>
      </c>
      <c r="J205" s="680"/>
      <c r="K205" s="680"/>
      <c r="L205" s="680"/>
      <c r="M205" s="681"/>
      <c r="N205" s="89"/>
      <c r="P205" s="505"/>
      <c r="Q205" s="505"/>
      <c r="R205" s="505"/>
      <c r="S205" s="505"/>
      <c r="T205" s="505"/>
    </row>
    <row r="206" spans="2:20" ht="39" customHeight="1">
      <c r="B206" s="70"/>
      <c r="C206" s="477"/>
      <c r="D206" s="473"/>
      <c r="E206" s="473"/>
      <c r="F206" s="473"/>
      <c r="G206" s="474"/>
      <c r="H206" s="166"/>
      <c r="I206" s="680" t="s">
        <v>553</v>
      </c>
      <c r="J206" s="680"/>
      <c r="K206" s="680"/>
      <c r="L206" s="680"/>
      <c r="M206" s="681"/>
      <c r="N206" s="89"/>
      <c r="P206" s="505"/>
      <c r="Q206" s="505"/>
      <c r="R206" s="505"/>
      <c r="S206" s="505"/>
      <c r="T206" s="505"/>
    </row>
    <row r="207" spans="2:20" ht="12.95" customHeight="1">
      <c r="B207" s="70"/>
      <c r="C207" s="477"/>
      <c r="D207" s="473"/>
      <c r="E207" s="473"/>
      <c r="F207" s="473"/>
      <c r="G207" s="474"/>
      <c r="H207" s="166"/>
      <c r="I207" s="678" t="s">
        <v>758</v>
      </c>
      <c r="J207" s="678"/>
      <c r="K207" s="678"/>
      <c r="L207" s="678"/>
      <c r="M207" s="679"/>
      <c r="N207" s="89"/>
      <c r="P207" s="505"/>
      <c r="Q207" s="505"/>
      <c r="R207" s="505"/>
      <c r="S207" s="505"/>
      <c r="T207" s="505"/>
    </row>
    <row r="208" spans="2:20" ht="26.1" customHeight="1">
      <c r="B208" s="70"/>
      <c r="C208" s="477"/>
      <c r="D208" s="473"/>
      <c r="E208" s="473"/>
      <c r="F208" s="473"/>
      <c r="G208" s="474"/>
      <c r="H208" s="166"/>
      <c r="I208" s="670" t="s">
        <v>554</v>
      </c>
      <c r="J208" s="670"/>
      <c r="K208" s="670"/>
      <c r="L208" s="670"/>
      <c r="M208" s="671"/>
      <c r="N208" s="89"/>
      <c r="P208" s="505"/>
      <c r="Q208" s="505"/>
      <c r="R208" s="505"/>
      <c r="S208" s="505"/>
      <c r="T208" s="505"/>
    </row>
    <row r="209" spans="2:20" ht="39" customHeight="1">
      <c r="B209" s="70"/>
      <c r="C209" s="477"/>
      <c r="D209" s="473"/>
      <c r="E209" s="473"/>
      <c r="F209" s="473"/>
      <c r="G209" s="474"/>
      <c r="H209" s="166"/>
      <c r="I209" s="670" t="s">
        <v>1073</v>
      </c>
      <c r="J209" s="670"/>
      <c r="K209" s="670"/>
      <c r="L209" s="670"/>
      <c r="M209" s="671"/>
      <c r="N209" s="89"/>
      <c r="P209" s="505"/>
      <c r="Q209" s="505"/>
      <c r="R209" s="505"/>
      <c r="S209" s="505"/>
      <c r="T209" s="505"/>
    </row>
    <row r="210" spans="2:20" ht="26.1" customHeight="1">
      <c r="B210" s="70"/>
      <c r="C210" s="477"/>
      <c r="D210" s="473"/>
      <c r="E210" s="473"/>
      <c r="F210" s="473"/>
      <c r="G210" s="474"/>
      <c r="H210" s="166"/>
      <c r="I210" s="670" t="s">
        <v>555</v>
      </c>
      <c r="J210" s="670"/>
      <c r="K210" s="670"/>
      <c r="L210" s="670"/>
      <c r="M210" s="671"/>
      <c r="N210" s="89"/>
      <c r="P210" s="505"/>
      <c r="Q210" s="505"/>
      <c r="R210" s="505"/>
      <c r="S210" s="505"/>
      <c r="T210" s="505"/>
    </row>
    <row r="211" spans="2:20" ht="26.1" customHeight="1">
      <c r="B211" s="70"/>
      <c r="C211" s="477"/>
      <c r="D211" s="473"/>
      <c r="E211" s="473"/>
      <c r="F211" s="473"/>
      <c r="G211" s="474"/>
      <c r="H211" s="166"/>
      <c r="I211" s="670" t="s">
        <v>759</v>
      </c>
      <c r="J211" s="670"/>
      <c r="K211" s="670"/>
      <c r="L211" s="670"/>
      <c r="M211" s="671"/>
      <c r="N211" s="89"/>
      <c r="P211" s="505"/>
      <c r="Q211" s="505"/>
      <c r="R211" s="505"/>
      <c r="S211" s="505"/>
      <c r="T211" s="505"/>
    </row>
    <row r="212" spans="2:20" ht="26.1" customHeight="1">
      <c r="B212" s="70"/>
      <c r="C212" s="477"/>
      <c r="D212" s="473"/>
      <c r="E212" s="473"/>
      <c r="F212" s="473"/>
      <c r="G212" s="474"/>
      <c r="H212" s="166"/>
      <c r="I212" s="670" t="s">
        <v>760</v>
      </c>
      <c r="J212" s="670"/>
      <c r="K212" s="670"/>
      <c r="L212" s="670"/>
      <c r="M212" s="671"/>
      <c r="N212" s="89"/>
      <c r="P212" s="505"/>
      <c r="Q212" s="505"/>
      <c r="R212" s="505"/>
      <c r="S212" s="505"/>
      <c r="T212" s="505"/>
    </row>
    <row r="213" spans="2:20" ht="39" customHeight="1">
      <c r="B213" s="70"/>
      <c r="C213" s="477"/>
      <c r="D213" s="473"/>
      <c r="E213" s="473"/>
      <c r="F213" s="473"/>
      <c r="G213" s="474"/>
      <c r="H213" s="166"/>
      <c r="I213" s="680" t="s">
        <v>761</v>
      </c>
      <c r="J213" s="680"/>
      <c r="K213" s="680"/>
      <c r="L213" s="680"/>
      <c r="M213" s="681"/>
      <c r="N213" s="89"/>
      <c r="P213" s="505"/>
      <c r="Q213" s="505"/>
      <c r="R213" s="505"/>
      <c r="S213" s="505"/>
      <c r="T213" s="505"/>
    </row>
    <row r="214" spans="2:20" ht="26.1" customHeight="1">
      <c r="B214" s="70"/>
      <c r="C214" s="477"/>
      <c r="D214" s="473"/>
      <c r="E214" s="473"/>
      <c r="F214" s="473"/>
      <c r="G214" s="474"/>
      <c r="H214" s="166"/>
      <c r="I214" s="686" t="s">
        <v>762</v>
      </c>
      <c r="J214" s="686"/>
      <c r="K214" s="686"/>
      <c r="L214" s="686"/>
      <c r="M214" s="687"/>
      <c r="N214" s="89"/>
      <c r="P214" s="505"/>
      <c r="Q214" s="505"/>
      <c r="R214" s="505"/>
      <c r="S214" s="505"/>
      <c r="T214" s="505"/>
    </row>
    <row r="215" spans="2:20" ht="15.95" customHeight="1">
      <c r="B215" s="70"/>
      <c r="C215" s="477"/>
      <c r="D215" s="473"/>
      <c r="E215" s="473"/>
      <c r="F215" s="473"/>
      <c r="G215" s="474"/>
      <c r="H215" s="166"/>
      <c r="I215" s="680" t="s">
        <v>556</v>
      </c>
      <c r="J215" s="680"/>
      <c r="K215" s="680"/>
      <c r="L215" s="680"/>
      <c r="M215" s="681"/>
      <c r="N215" s="89"/>
      <c r="P215" s="505"/>
      <c r="Q215" s="505"/>
      <c r="R215" s="505"/>
      <c r="S215" s="505"/>
      <c r="T215" s="505"/>
    </row>
    <row r="216" spans="2:20" ht="39" customHeight="1">
      <c r="B216" s="70"/>
      <c r="C216" s="477"/>
      <c r="D216" s="473"/>
      <c r="E216" s="473"/>
      <c r="F216" s="473"/>
      <c r="G216" s="474"/>
      <c r="H216" s="166"/>
      <c r="I216" s="670" t="s">
        <v>1074</v>
      </c>
      <c r="J216" s="670"/>
      <c r="K216" s="670"/>
      <c r="L216" s="670"/>
      <c r="M216" s="671"/>
      <c r="N216" s="89"/>
      <c r="P216" s="505"/>
      <c r="Q216" s="505"/>
      <c r="R216" s="505"/>
      <c r="S216" s="505"/>
      <c r="T216" s="505"/>
    </row>
    <row r="217" spans="2:20" ht="26.1" customHeight="1">
      <c r="B217" s="70"/>
      <c r="C217" s="477"/>
      <c r="D217" s="473"/>
      <c r="E217" s="473"/>
      <c r="F217" s="473"/>
      <c r="G217" s="474"/>
      <c r="H217" s="166"/>
      <c r="I217" s="680" t="s">
        <v>1075</v>
      </c>
      <c r="J217" s="680"/>
      <c r="K217" s="680"/>
      <c r="L217" s="680"/>
      <c r="M217" s="681"/>
      <c r="N217" s="89"/>
      <c r="P217" s="505"/>
      <c r="Q217" s="505"/>
      <c r="R217" s="505"/>
      <c r="S217" s="505"/>
      <c r="T217" s="505"/>
    </row>
    <row r="218" spans="2:20" ht="39" customHeight="1">
      <c r="B218" s="70"/>
      <c r="C218" s="477"/>
      <c r="D218" s="473"/>
      <c r="E218" s="473"/>
      <c r="F218" s="473"/>
      <c r="G218" s="474"/>
      <c r="H218" s="166"/>
      <c r="I218" s="678" t="s">
        <v>1449</v>
      </c>
      <c r="J218" s="678"/>
      <c r="K218" s="678"/>
      <c r="L218" s="678"/>
      <c r="M218" s="679"/>
      <c r="N218" s="89"/>
      <c r="P218" s="505"/>
      <c r="Q218" s="505"/>
      <c r="R218" s="505"/>
      <c r="S218" s="505"/>
      <c r="T218" s="505"/>
    </row>
    <row r="219" spans="2:20" ht="26.1" customHeight="1">
      <c r="B219" s="70"/>
      <c r="C219" s="477"/>
      <c r="D219" s="473"/>
      <c r="E219" s="473"/>
      <c r="F219" s="473"/>
      <c r="G219" s="474"/>
      <c r="H219" s="166"/>
      <c r="I219" s="670" t="s">
        <v>557</v>
      </c>
      <c r="J219" s="670"/>
      <c r="K219" s="670"/>
      <c r="L219" s="670"/>
      <c r="M219" s="671"/>
      <c r="N219" s="89"/>
      <c r="P219" s="505"/>
      <c r="Q219" s="505"/>
      <c r="R219" s="505"/>
      <c r="S219" s="505"/>
      <c r="T219" s="505"/>
    </row>
    <row r="220" spans="2:20" ht="39" customHeight="1">
      <c r="B220" s="70"/>
      <c r="C220" s="477"/>
      <c r="D220" s="473"/>
      <c r="E220" s="473"/>
      <c r="F220" s="473"/>
      <c r="G220" s="474"/>
      <c r="H220" s="166"/>
      <c r="I220" s="678" t="s">
        <v>1076</v>
      </c>
      <c r="J220" s="678"/>
      <c r="K220" s="678"/>
      <c r="L220" s="678"/>
      <c r="M220" s="679"/>
      <c r="N220" s="89"/>
      <c r="P220" s="505"/>
      <c r="Q220" s="505"/>
      <c r="R220" s="505"/>
      <c r="S220" s="505"/>
      <c r="T220" s="505"/>
    </row>
    <row r="221" spans="2:20" ht="26.1" customHeight="1">
      <c r="B221" s="70"/>
      <c r="C221" s="477"/>
      <c r="D221" s="473"/>
      <c r="E221" s="473"/>
      <c r="F221" s="473"/>
      <c r="G221" s="474"/>
      <c r="H221" s="166"/>
      <c r="I221" s="670" t="s">
        <v>558</v>
      </c>
      <c r="J221" s="670"/>
      <c r="K221" s="670"/>
      <c r="L221" s="670"/>
      <c r="M221" s="671"/>
      <c r="N221" s="89"/>
      <c r="P221" s="505"/>
      <c r="Q221" s="505"/>
      <c r="R221" s="505"/>
      <c r="S221" s="505"/>
      <c r="T221" s="505"/>
    </row>
    <row r="222" spans="2:20" ht="39" customHeight="1">
      <c r="B222" s="70"/>
      <c r="C222" s="477"/>
      <c r="D222" s="473"/>
      <c r="E222" s="473"/>
      <c r="F222" s="473"/>
      <c r="G222" s="474"/>
      <c r="H222" s="166"/>
      <c r="I222" s="680" t="s">
        <v>1536</v>
      </c>
      <c r="J222" s="680"/>
      <c r="K222" s="680"/>
      <c r="L222" s="680"/>
      <c r="M222" s="681"/>
      <c r="N222" s="89"/>
      <c r="P222" s="505"/>
      <c r="Q222" s="505"/>
      <c r="R222" s="505"/>
      <c r="S222" s="505"/>
      <c r="T222" s="505"/>
    </row>
    <row r="223" spans="2:20" ht="39" customHeight="1">
      <c r="B223" s="70"/>
      <c r="C223" s="477"/>
      <c r="D223" s="473"/>
      <c r="E223" s="473"/>
      <c r="F223" s="473"/>
      <c r="G223" s="474"/>
      <c r="H223" s="166"/>
      <c r="I223" s="680" t="s">
        <v>559</v>
      </c>
      <c r="J223" s="680"/>
      <c r="K223" s="680"/>
      <c r="L223" s="680"/>
      <c r="M223" s="681"/>
      <c r="N223" s="89"/>
      <c r="P223" s="505"/>
      <c r="Q223" s="505"/>
      <c r="R223" s="505"/>
      <c r="S223" s="505"/>
      <c r="T223" s="505"/>
    </row>
    <row r="224" spans="2:20" ht="26.1" customHeight="1">
      <c r="B224" s="70"/>
      <c r="C224" s="477"/>
      <c r="D224" s="473"/>
      <c r="E224" s="473"/>
      <c r="F224" s="473"/>
      <c r="G224" s="474"/>
      <c r="H224" s="166"/>
      <c r="I224" s="680" t="s">
        <v>560</v>
      </c>
      <c r="J224" s="680"/>
      <c r="K224" s="680"/>
      <c r="L224" s="680"/>
      <c r="M224" s="681"/>
      <c r="N224" s="89"/>
      <c r="P224" s="505"/>
      <c r="Q224" s="505"/>
      <c r="R224" s="505"/>
      <c r="S224" s="505"/>
      <c r="T224" s="505"/>
    </row>
    <row r="225" spans="2:20" ht="16.5">
      <c r="B225" s="70"/>
      <c r="C225" s="477"/>
      <c r="D225" s="473"/>
      <c r="E225" s="473"/>
      <c r="F225" s="473"/>
      <c r="G225" s="474"/>
      <c r="H225" s="166"/>
      <c r="I225" s="680" t="s">
        <v>561</v>
      </c>
      <c r="J225" s="680"/>
      <c r="K225" s="680"/>
      <c r="L225" s="680"/>
      <c r="M225" s="681"/>
      <c r="N225" s="89"/>
      <c r="P225" s="505"/>
      <c r="Q225" s="505"/>
      <c r="R225" s="505"/>
      <c r="S225" s="505"/>
      <c r="T225" s="505"/>
    </row>
    <row r="226" spans="2:20" ht="39.950000000000003" customHeight="1">
      <c r="B226" s="70"/>
      <c r="C226" s="477"/>
      <c r="D226" s="473"/>
      <c r="E226" s="473"/>
      <c r="F226" s="473"/>
      <c r="G226" s="474"/>
      <c r="H226" s="166"/>
      <c r="I226" s="680" t="s">
        <v>562</v>
      </c>
      <c r="J226" s="680"/>
      <c r="K226" s="680"/>
      <c r="L226" s="680"/>
      <c r="M226" s="681"/>
      <c r="N226" s="89"/>
      <c r="P226" s="505"/>
      <c r="Q226" s="505"/>
      <c r="R226" s="505"/>
      <c r="S226" s="505"/>
      <c r="T226" s="505"/>
    </row>
    <row r="227" spans="2:20" ht="39" customHeight="1">
      <c r="B227" s="70"/>
      <c r="C227" s="477"/>
      <c r="D227" s="473"/>
      <c r="E227" s="473"/>
      <c r="F227" s="473"/>
      <c r="G227" s="474"/>
      <c r="H227" s="166"/>
      <c r="I227" s="678" t="s">
        <v>1077</v>
      </c>
      <c r="J227" s="678"/>
      <c r="K227" s="678"/>
      <c r="L227" s="678"/>
      <c r="M227" s="679"/>
      <c r="N227" s="89"/>
      <c r="P227" s="505"/>
      <c r="Q227" s="505"/>
      <c r="R227" s="505"/>
      <c r="S227" s="505"/>
      <c r="T227" s="505"/>
    </row>
    <row r="228" spans="2:20" ht="39" customHeight="1">
      <c r="B228" s="70"/>
      <c r="C228" s="477"/>
      <c r="D228" s="473"/>
      <c r="E228" s="473"/>
      <c r="F228" s="473"/>
      <c r="G228" s="474"/>
      <c r="H228" s="166"/>
      <c r="I228" s="670" t="s">
        <v>1078</v>
      </c>
      <c r="J228" s="670"/>
      <c r="K228" s="670"/>
      <c r="L228" s="670"/>
      <c r="M228" s="671"/>
      <c r="N228" s="89"/>
      <c r="P228" s="505"/>
      <c r="Q228" s="505"/>
      <c r="R228" s="505"/>
      <c r="S228" s="505"/>
      <c r="T228" s="505"/>
    </row>
    <row r="229" spans="2:20" ht="26.1" customHeight="1">
      <c r="B229" s="70"/>
      <c r="C229" s="477"/>
      <c r="D229" s="473"/>
      <c r="E229" s="473"/>
      <c r="F229" s="473"/>
      <c r="G229" s="474"/>
      <c r="H229" s="166"/>
      <c r="I229" s="670" t="s">
        <v>1079</v>
      </c>
      <c r="J229" s="670"/>
      <c r="K229" s="670"/>
      <c r="L229" s="670"/>
      <c r="M229" s="671"/>
      <c r="N229" s="89"/>
      <c r="P229" s="505"/>
      <c r="Q229" s="505"/>
      <c r="R229" s="505"/>
      <c r="S229" s="505"/>
      <c r="T229" s="505"/>
    </row>
    <row r="230" spans="2:20" ht="39" customHeight="1">
      <c r="B230" s="70"/>
      <c r="C230" s="477"/>
      <c r="D230" s="473"/>
      <c r="E230" s="473"/>
      <c r="F230" s="473"/>
      <c r="G230" s="474"/>
      <c r="H230" s="166"/>
      <c r="I230" s="670" t="s">
        <v>1080</v>
      </c>
      <c r="J230" s="670"/>
      <c r="K230" s="670"/>
      <c r="L230" s="670"/>
      <c r="M230" s="671"/>
      <c r="N230" s="89"/>
      <c r="P230" s="505"/>
      <c r="Q230" s="505"/>
      <c r="R230" s="505"/>
      <c r="S230" s="505"/>
      <c r="T230" s="505"/>
    </row>
    <row r="231" spans="2:20" ht="51.95" customHeight="1">
      <c r="B231" s="70"/>
      <c r="C231" s="477"/>
      <c r="D231" s="473"/>
      <c r="E231" s="473"/>
      <c r="F231" s="473"/>
      <c r="G231" s="474"/>
      <c r="H231" s="166"/>
      <c r="I231" s="670" t="s">
        <v>1081</v>
      </c>
      <c r="J231" s="670"/>
      <c r="K231" s="670"/>
      <c r="L231" s="670"/>
      <c r="M231" s="671"/>
      <c r="N231" s="89"/>
      <c r="P231" s="505"/>
      <c r="Q231" s="505"/>
      <c r="R231" s="505"/>
      <c r="S231" s="505"/>
      <c r="T231" s="505"/>
    </row>
    <row r="232" spans="2:20" ht="39" customHeight="1">
      <c r="B232" s="70"/>
      <c r="C232" s="477"/>
      <c r="D232" s="473"/>
      <c r="E232" s="473"/>
      <c r="F232" s="473"/>
      <c r="G232" s="474"/>
      <c r="H232" s="166"/>
      <c r="I232" s="678" t="s">
        <v>1082</v>
      </c>
      <c r="J232" s="678"/>
      <c r="K232" s="678"/>
      <c r="L232" s="678"/>
      <c r="M232" s="679"/>
      <c r="N232" s="89"/>
      <c r="P232" s="505"/>
      <c r="Q232" s="505"/>
      <c r="R232" s="505"/>
      <c r="S232" s="505"/>
      <c r="T232" s="505"/>
    </row>
    <row r="233" spans="2:20" ht="26.1" customHeight="1">
      <c r="B233" s="70"/>
      <c r="C233" s="477"/>
      <c r="D233" s="473"/>
      <c r="E233" s="473"/>
      <c r="F233" s="473"/>
      <c r="G233" s="474"/>
      <c r="H233" s="166"/>
      <c r="I233" s="670" t="s">
        <v>1605</v>
      </c>
      <c r="J233" s="670"/>
      <c r="K233" s="670"/>
      <c r="L233" s="670"/>
      <c r="M233" s="671"/>
      <c r="N233" s="89"/>
      <c r="P233" s="505"/>
      <c r="Q233" s="505"/>
      <c r="R233" s="505"/>
      <c r="S233" s="505"/>
      <c r="T233" s="505"/>
    </row>
    <row r="234" spans="2:20" ht="26.1" customHeight="1">
      <c r="B234" s="70"/>
      <c r="C234" s="477"/>
      <c r="D234" s="473"/>
      <c r="E234" s="473"/>
      <c r="F234" s="473"/>
      <c r="G234" s="474"/>
      <c r="H234" s="166"/>
      <c r="I234" s="680" t="s">
        <v>563</v>
      </c>
      <c r="J234" s="680"/>
      <c r="K234" s="680"/>
      <c r="L234" s="680"/>
      <c r="M234" s="681"/>
      <c r="N234" s="89"/>
      <c r="P234" s="505"/>
      <c r="Q234" s="505"/>
      <c r="R234" s="505"/>
      <c r="S234" s="505"/>
      <c r="T234" s="505"/>
    </row>
    <row r="235" spans="2:20" ht="26.1" customHeight="1">
      <c r="B235" s="70"/>
      <c r="C235" s="477"/>
      <c r="D235" s="473"/>
      <c r="E235" s="473"/>
      <c r="F235" s="473"/>
      <c r="G235" s="474"/>
      <c r="H235" s="166"/>
      <c r="I235" s="670" t="s">
        <v>564</v>
      </c>
      <c r="J235" s="670"/>
      <c r="K235" s="670"/>
      <c r="L235" s="670"/>
      <c r="M235" s="671"/>
      <c r="N235" s="89"/>
      <c r="P235" s="505"/>
      <c r="Q235" s="505"/>
      <c r="R235" s="505"/>
      <c r="S235" s="505"/>
      <c r="T235" s="505"/>
    </row>
    <row r="236" spans="2:20" ht="39" customHeight="1">
      <c r="B236" s="70"/>
      <c r="C236" s="477"/>
      <c r="D236" s="473"/>
      <c r="E236" s="473"/>
      <c r="F236" s="473"/>
      <c r="G236" s="474"/>
      <c r="H236" s="166"/>
      <c r="I236" s="680" t="s">
        <v>1083</v>
      </c>
      <c r="J236" s="680"/>
      <c r="K236" s="680"/>
      <c r="L236" s="680"/>
      <c r="M236" s="681"/>
      <c r="N236" s="89"/>
      <c r="P236" s="505"/>
      <c r="Q236" s="505"/>
      <c r="R236" s="505"/>
      <c r="S236" s="505"/>
      <c r="T236" s="505"/>
    </row>
    <row r="237" spans="2:20" ht="51.95" customHeight="1">
      <c r="B237" s="70"/>
      <c r="C237" s="477"/>
      <c r="D237" s="473"/>
      <c r="E237" s="473"/>
      <c r="F237" s="473"/>
      <c r="G237" s="474"/>
      <c r="H237" s="166"/>
      <c r="I237" s="680" t="s">
        <v>1537</v>
      </c>
      <c r="J237" s="680"/>
      <c r="K237" s="680"/>
      <c r="L237" s="680"/>
      <c r="M237" s="681"/>
      <c r="N237" s="89"/>
      <c r="P237" s="505"/>
      <c r="Q237" s="505"/>
      <c r="R237" s="505"/>
      <c r="S237" s="505"/>
      <c r="T237" s="505"/>
    </row>
    <row r="238" spans="2:20" ht="26.1" customHeight="1">
      <c r="B238" s="70"/>
      <c r="C238" s="477"/>
      <c r="D238" s="473"/>
      <c r="E238" s="473"/>
      <c r="F238" s="473"/>
      <c r="G238" s="474"/>
      <c r="H238" s="166"/>
      <c r="I238" s="680" t="s">
        <v>1538</v>
      </c>
      <c r="J238" s="680"/>
      <c r="K238" s="680"/>
      <c r="L238" s="680"/>
      <c r="M238" s="681"/>
      <c r="N238" s="89"/>
      <c r="P238" s="505"/>
      <c r="Q238" s="505"/>
      <c r="R238" s="505"/>
      <c r="S238" s="505"/>
      <c r="T238" s="505"/>
    </row>
    <row r="239" spans="2:20" ht="39" customHeight="1">
      <c r="B239" s="70"/>
      <c r="C239" s="477"/>
      <c r="D239" s="473"/>
      <c r="E239" s="473"/>
      <c r="F239" s="473"/>
      <c r="G239" s="474"/>
      <c r="H239" s="166"/>
      <c r="I239" s="680" t="s">
        <v>1084</v>
      </c>
      <c r="J239" s="680"/>
      <c r="K239" s="680"/>
      <c r="L239" s="680"/>
      <c r="M239" s="681"/>
      <c r="N239" s="89"/>
      <c r="P239" s="505"/>
      <c r="Q239" s="505"/>
      <c r="R239" s="505"/>
      <c r="S239" s="505"/>
      <c r="T239" s="505"/>
    </row>
    <row r="240" spans="2:20" ht="16.5">
      <c r="B240" s="70"/>
      <c r="C240" s="477"/>
      <c r="D240" s="473"/>
      <c r="E240" s="473"/>
      <c r="F240" s="473"/>
      <c r="G240" s="474"/>
      <c r="H240" s="166"/>
      <c r="I240" s="670" t="s">
        <v>565</v>
      </c>
      <c r="J240" s="670"/>
      <c r="K240" s="670"/>
      <c r="L240" s="670"/>
      <c r="M240" s="671"/>
      <c r="N240" s="89"/>
      <c r="P240" s="505"/>
      <c r="Q240" s="505"/>
      <c r="R240" s="505"/>
      <c r="S240" s="505"/>
      <c r="T240" s="505"/>
    </row>
    <row r="241" spans="2:20" ht="26.1" customHeight="1">
      <c r="B241" s="70"/>
      <c r="C241" s="477"/>
      <c r="D241" s="473"/>
      <c r="E241" s="473"/>
      <c r="F241" s="473"/>
      <c r="G241" s="474"/>
      <c r="H241" s="166"/>
      <c r="I241" s="678" t="s">
        <v>1085</v>
      </c>
      <c r="J241" s="678"/>
      <c r="K241" s="678"/>
      <c r="L241" s="678"/>
      <c r="M241" s="679"/>
      <c r="N241" s="89"/>
      <c r="P241" s="505"/>
      <c r="Q241" s="505"/>
      <c r="R241" s="505"/>
      <c r="S241" s="505"/>
      <c r="T241" s="505"/>
    </row>
    <row r="242" spans="2:20" ht="26.1" customHeight="1">
      <c r="B242" s="70"/>
      <c r="C242" s="477"/>
      <c r="D242" s="473"/>
      <c r="E242" s="473"/>
      <c r="F242" s="473"/>
      <c r="G242" s="474"/>
      <c r="H242" s="166"/>
      <c r="I242" s="670" t="s">
        <v>1086</v>
      </c>
      <c r="J242" s="670"/>
      <c r="K242" s="670"/>
      <c r="L242" s="670"/>
      <c r="M242" s="671"/>
      <c r="N242" s="89"/>
      <c r="P242" s="505"/>
      <c r="Q242" s="505"/>
      <c r="R242" s="505"/>
      <c r="S242" s="505"/>
      <c r="T242" s="505"/>
    </row>
    <row r="243" spans="2:20" ht="39.950000000000003" customHeight="1">
      <c r="B243" s="70"/>
      <c r="C243" s="477"/>
      <c r="D243" s="473"/>
      <c r="E243" s="473"/>
      <c r="F243" s="473"/>
      <c r="G243" s="474"/>
      <c r="H243" s="166"/>
      <c r="I243" s="680" t="s">
        <v>1087</v>
      </c>
      <c r="J243" s="680"/>
      <c r="K243" s="680"/>
      <c r="L243" s="680"/>
      <c r="M243" s="681"/>
      <c r="N243" s="89"/>
      <c r="P243" s="505"/>
      <c r="Q243" s="505"/>
      <c r="R243" s="505"/>
      <c r="S243" s="505"/>
      <c r="T243" s="505"/>
    </row>
    <row r="244" spans="2:20" ht="16.5">
      <c r="B244" s="70"/>
      <c r="C244" s="477"/>
      <c r="D244" s="473"/>
      <c r="E244" s="473"/>
      <c r="F244" s="473"/>
      <c r="G244" s="474"/>
      <c r="H244" s="166"/>
      <c r="I244" s="670" t="s">
        <v>1606</v>
      </c>
      <c r="J244" s="670"/>
      <c r="K244" s="670"/>
      <c r="L244" s="670"/>
      <c r="M244" s="671"/>
      <c r="N244" s="89"/>
      <c r="P244" s="505"/>
      <c r="Q244" s="505"/>
      <c r="R244" s="505"/>
      <c r="S244" s="505"/>
      <c r="T244" s="505"/>
    </row>
    <row r="245" spans="2:20" ht="16.5">
      <c r="B245" s="70"/>
      <c r="C245" s="477"/>
      <c r="D245" s="473"/>
      <c r="E245" s="473"/>
      <c r="F245" s="473"/>
      <c r="G245" s="474"/>
      <c r="H245" s="166"/>
      <c r="I245" s="726"/>
      <c r="J245" s="726"/>
      <c r="K245" s="726"/>
      <c r="L245" s="726"/>
      <c r="M245" s="727"/>
      <c r="N245" s="89"/>
      <c r="P245" s="505"/>
      <c r="Q245" s="505"/>
      <c r="R245" s="505"/>
      <c r="S245" s="505"/>
      <c r="T245" s="505"/>
    </row>
    <row r="246" spans="2:20" ht="16.5" customHeight="1">
      <c r="B246" s="39"/>
      <c r="C246" s="39"/>
      <c r="D246" s="39"/>
      <c r="E246" s="39"/>
      <c r="F246" s="39"/>
      <c r="G246" s="39"/>
      <c r="H246" s="531" t="s">
        <v>566</v>
      </c>
      <c r="I246" s="674" t="s">
        <v>1607</v>
      </c>
      <c r="J246" s="674"/>
      <c r="K246" s="674"/>
      <c r="L246" s="674"/>
      <c r="M246" s="675"/>
      <c r="N246" s="89"/>
      <c r="O246" s="505" t="b">
        <v>0</v>
      </c>
      <c r="P246" s="505" t="b">
        <v>0</v>
      </c>
      <c r="Q246" s="505" t="b">
        <v>0</v>
      </c>
      <c r="R246" s="505" t="b">
        <v>0</v>
      </c>
      <c r="S246" s="505" t="b">
        <v>1</v>
      </c>
      <c r="T246" s="505" t="b">
        <v>1</v>
      </c>
    </row>
    <row r="247" spans="2:20" ht="16.5">
      <c r="B247" s="70"/>
      <c r="C247" s="477"/>
      <c r="D247" s="473"/>
      <c r="E247" s="473"/>
      <c r="F247" s="473"/>
      <c r="G247" s="474"/>
      <c r="H247" s="166"/>
      <c r="I247" s="676" t="s">
        <v>1</v>
      </c>
      <c r="J247" s="676"/>
      <c r="K247" s="676"/>
      <c r="L247" s="676"/>
      <c r="M247" s="677"/>
      <c r="N247" s="89"/>
      <c r="P247" s="505"/>
      <c r="Q247" s="505"/>
      <c r="R247" s="505"/>
      <c r="S247" s="505"/>
      <c r="T247" s="505"/>
    </row>
    <row r="248" spans="2:20" ht="16.5">
      <c r="B248" s="70"/>
      <c r="C248" s="477"/>
      <c r="D248" s="473"/>
      <c r="E248" s="473"/>
      <c r="F248" s="473"/>
      <c r="G248" s="474"/>
      <c r="H248" s="166"/>
      <c r="I248" s="678" t="s">
        <v>178</v>
      </c>
      <c r="J248" s="678"/>
      <c r="K248" s="678"/>
      <c r="L248" s="678"/>
      <c r="M248" s="679"/>
      <c r="N248" s="89"/>
      <c r="P248" s="505"/>
      <c r="Q248" s="505"/>
      <c r="R248" s="505"/>
      <c r="S248" s="505"/>
      <c r="T248" s="505"/>
    </row>
    <row r="249" spans="2:20" ht="39" customHeight="1">
      <c r="B249" s="70"/>
      <c r="C249" s="477"/>
      <c r="D249" s="473"/>
      <c r="E249" s="473"/>
      <c r="F249" s="473"/>
      <c r="G249" s="474"/>
      <c r="H249" s="166"/>
      <c r="I249" s="670" t="s">
        <v>1089</v>
      </c>
      <c r="J249" s="670"/>
      <c r="K249" s="670"/>
      <c r="L249" s="670"/>
      <c r="M249" s="671"/>
      <c r="N249" s="89"/>
      <c r="P249" s="505"/>
      <c r="Q249" s="505"/>
      <c r="R249" s="505"/>
      <c r="S249" s="505"/>
      <c r="T249" s="505"/>
    </row>
    <row r="250" spans="2:20" ht="26.1" customHeight="1">
      <c r="B250" s="70"/>
      <c r="C250" s="477"/>
      <c r="D250" s="473"/>
      <c r="E250" s="473"/>
      <c r="F250" s="473"/>
      <c r="G250" s="474"/>
      <c r="H250" s="166"/>
      <c r="I250" s="680" t="s">
        <v>1090</v>
      </c>
      <c r="J250" s="680"/>
      <c r="K250" s="680"/>
      <c r="L250" s="680"/>
      <c r="M250" s="681"/>
      <c r="N250" s="89"/>
      <c r="P250" s="505"/>
      <c r="Q250" s="505"/>
      <c r="R250" s="505"/>
      <c r="S250" s="505"/>
      <c r="T250" s="505"/>
    </row>
    <row r="251" spans="2:20" ht="26.1" customHeight="1">
      <c r="B251" s="70"/>
      <c r="C251" s="477"/>
      <c r="D251" s="473"/>
      <c r="E251" s="473"/>
      <c r="F251" s="473"/>
      <c r="G251" s="474"/>
      <c r="H251" s="166"/>
      <c r="I251" s="670" t="s">
        <v>1092</v>
      </c>
      <c r="J251" s="670"/>
      <c r="K251" s="670"/>
      <c r="L251" s="670"/>
      <c r="M251" s="671"/>
      <c r="N251" s="89"/>
      <c r="P251" s="505"/>
      <c r="Q251" s="505"/>
      <c r="R251" s="505"/>
      <c r="S251" s="505"/>
      <c r="T251" s="505"/>
    </row>
    <row r="252" spans="2:20" ht="16.5">
      <c r="B252" s="70"/>
      <c r="C252" s="477"/>
      <c r="D252" s="473"/>
      <c r="E252" s="473"/>
      <c r="F252" s="473"/>
      <c r="G252" s="474"/>
      <c r="H252" s="166"/>
      <c r="I252" s="680" t="s">
        <v>1091</v>
      </c>
      <c r="J252" s="680"/>
      <c r="K252" s="680"/>
      <c r="L252" s="680"/>
      <c r="M252" s="681"/>
      <c r="N252" s="89"/>
      <c r="P252" s="505"/>
      <c r="Q252" s="505"/>
      <c r="R252" s="505"/>
      <c r="S252" s="505"/>
      <c r="T252" s="505"/>
    </row>
    <row r="253" spans="2:20" ht="12.95" customHeight="1">
      <c r="B253" s="70"/>
      <c r="C253" s="477"/>
      <c r="D253" s="473"/>
      <c r="E253" s="473"/>
      <c r="F253" s="473"/>
      <c r="G253" s="474"/>
      <c r="H253" s="166"/>
      <c r="I253" s="678" t="s">
        <v>179</v>
      </c>
      <c r="J253" s="678"/>
      <c r="K253" s="678"/>
      <c r="L253" s="678"/>
      <c r="M253" s="679"/>
      <c r="N253" s="89"/>
      <c r="P253" s="505"/>
      <c r="Q253" s="505"/>
      <c r="R253" s="505"/>
      <c r="S253" s="505"/>
      <c r="T253" s="505"/>
    </row>
    <row r="254" spans="2:20" ht="26.1" customHeight="1">
      <c r="B254" s="70"/>
      <c r="C254" s="477"/>
      <c r="D254" s="473"/>
      <c r="E254" s="473"/>
      <c r="F254" s="473"/>
      <c r="G254" s="474"/>
      <c r="H254" s="166"/>
      <c r="I254" s="670" t="s">
        <v>1093</v>
      </c>
      <c r="J254" s="670"/>
      <c r="K254" s="670"/>
      <c r="L254" s="670"/>
      <c r="M254" s="671"/>
      <c r="N254" s="89"/>
      <c r="P254" s="505"/>
      <c r="Q254" s="505"/>
      <c r="R254" s="505"/>
      <c r="S254" s="505"/>
      <c r="T254" s="505"/>
    </row>
    <row r="255" spans="2:20" ht="12.95" customHeight="1">
      <c r="B255" s="70"/>
      <c r="C255" s="477"/>
      <c r="D255" s="473"/>
      <c r="E255" s="473"/>
      <c r="F255" s="473"/>
      <c r="G255" s="474"/>
      <c r="H255" s="166"/>
      <c r="I255" s="678" t="s">
        <v>180</v>
      </c>
      <c r="J255" s="678"/>
      <c r="K255" s="678"/>
      <c r="L255" s="678"/>
      <c r="M255" s="679"/>
      <c r="N255" s="89"/>
      <c r="P255" s="505"/>
      <c r="Q255" s="505"/>
      <c r="R255" s="505"/>
      <c r="S255" s="505"/>
      <c r="T255" s="505"/>
    </row>
    <row r="256" spans="2:20" ht="39" customHeight="1">
      <c r="B256" s="70"/>
      <c r="C256" s="477"/>
      <c r="D256" s="473"/>
      <c r="E256" s="473"/>
      <c r="F256" s="473"/>
      <c r="G256" s="474"/>
      <c r="H256" s="166"/>
      <c r="I256" s="670" t="s">
        <v>1094</v>
      </c>
      <c r="J256" s="670"/>
      <c r="K256" s="670"/>
      <c r="L256" s="670"/>
      <c r="M256" s="671"/>
      <c r="N256" s="89"/>
      <c r="P256" s="505"/>
      <c r="Q256" s="505"/>
      <c r="R256" s="505"/>
      <c r="S256" s="505"/>
      <c r="T256" s="505"/>
    </row>
    <row r="257" spans="2:20" ht="12.95" customHeight="1">
      <c r="B257" s="70"/>
      <c r="C257" s="477"/>
      <c r="D257" s="473"/>
      <c r="E257" s="473"/>
      <c r="F257" s="473"/>
      <c r="G257" s="474"/>
      <c r="H257" s="166"/>
      <c r="I257" s="678" t="s">
        <v>181</v>
      </c>
      <c r="J257" s="678"/>
      <c r="K257" s="678"/>
      <c r="L257" s="678"/>
      <c r="M257" s="679"/>
      <c r="N257" s="89"/>
      <c r="P257" s="505"/>
      <c r="Q257" s="505"/>
      <c r="R257" s="505"/>
      <c r="S257" s="505"/>
      <c r="T257" s="505"/>
    </row>
    <row r="258" spans="2:20" ht="16.5">
      <c r="B258" s="70"/>
      <c r="C258" s="477"/>
      <c r="D258" s="473"/>
      <c r="E258" s="473"/>
      <c r="F258" s="473"/>
      <c r="G258" s="474"/>
      <c r="H258" s="166"/>
      <c r="I258" s="670" t="s">
        <v>620</v>
      </c>
      <c r="J258" s="670"/>
      <c r="K258" s="670"/>
      <c r="L258" s="670"/>
      <c r="M258" s="671"/>
      <c r="N258" s="89"/>
      <c r="P258" s="505"/>
      <c r="Q258" s="505"/>
      <c r="R258" s="505"/>
      <c r="S258" s="505"/>
      <c r="T258" s="505"/>
    </row>
    <row r="259" spans="2:20" ht="39" customHeight="1">
      <c r="B259" s="70"/>
      <c r="C259" s="477"/>
      <c r="D259" s="473"/>
      <c r="E259" s="473"/>
      <c r="F259" s="473"/>
      <c r="G259" s="474"/>
      <c r="H259" s="166"/>
      <c r="I259" s="670" t="s">
        <v>1095</v>
      </c>
      <c r="J259" s="670"/>
      <c r="K259" s="670"/>
      <c r="L259" s="670"/>
      <c r="M259" s="671"/>
      <c r="N259" s="89"/>
      <c r="P259" s="505"/>
      <c r="Q259" s="505"/>
      <c r="R259" s="505"/>
      <c r="S259" s="505"/>
      <c r="T259" s="505"/>
    </row>
    <row r="260" spans="2:20" ht="12.95" customHeight="1">
      <c r="B260" s="70"/>
      <c r="C260" s="477"/>
      <c r="D260" s="473"/>
      <c r="E260" s="473"/>
      <c r="F260" s="473"/>
      <c r="G260" s="474"/>
      <c r="H260" s="166"/>
      <c r="I260" s="670" t="s">
        <v>567</v>
      </c>
      <c r="J260" s="670"/>
      <c r="K260" s="670"/>
      <c r="L260" s="670"/>
      <c r="M260" s="671"/>
      <c r="N260" s="89"/>
      <c r="P260" s="505"/>
      <c r="Q260" s="505"/>
      <c r="R260" s="505"/>
      <c r="S260" s="505"/>
      <c r="T260" s="505"/>
    </row>
    <row r="261" spans="2:20" ht="26.1" customHeight="1">
      <c r="B261" s="70"/>
      <c r="C261" s="477"/>
      <c r="D261" s="473"/>
      <c r="E261" s="473"/>
      <c r="F261" s="473"/>
      <c r="G261" s="474"/>
      <c r="H261" s="166"/>
      <c r="I261" s="670" t="s">
        <v>1096</v>
      </c>
      <c r="J261" s="670"/>
      <c r="K261" s="670"/>
      <c r="L261" s="670"/>
      <c r="M261" s="671"/>
      <c r="N261" s="89"/>
      <c r="P261" s="505"/>
      <c r="Q261" s="505"/>
      <c r="R261" s="505"/>
      <c r="S261" s="505"/>
      <c r="T261" s="505"/>
    </row>
    <row r="262" spans="2:20" ht="16.5">
      <c r="B262" s="70"/>
      <c r="C262" s="477"/>
      <c r="D262" s="473"/>
      <c r="E262" s="473"/>
      <c r="F262" s="473"/>
      <c r="G262" s="474"/>
      <c r="H262" s="166"/>
      <c r="I262" s="670" t="s">
        <v>1097</v>
      </c>
      <c r="J262" s="670"/>
      <c r="K262" s="670"/>
      <c r="L262" s="670"/>
      <c r="M262" s="671"/>
      <c r="N262" s="89"/>
      <c r="P262" s="505"/>
      <c r="Q262" s="505"/>
      <c r="R262" s="505"/>
      <c r="S262" s="505"/>
      <c r="T262" s="505"/>
    </row>
    <row r="263" spans="2:20" ht="39" customHeight="1">
      <c r="B263" s="70"/>
      <c r="C263" s="477"/>
      <c r="D263" s="473"/>
      <c r="E263" s="473"/>
      <c r="F263" s="473"/>
      <c r="G263" s="474"/>
      <c r="H263" s="166"/>
      <c r="I263" s="680" t="s">
        <v>1098</v>
      </c>
      <c r="J263" s="680"/>
      <c r="K263" s="680"/>
      <c r="L263" s="680"/>
      <c r="M263" s="681"/>
      <c r="N263" s="89"/>
      <c r="P263" s="505"/>
      <c r="Q263" s="505"/>
      <c r="R263" s="505"/>
      <c r="S263" s="505"/>
      <c r="T263" s="505"/>
    </row>
    <row r="264" spans="2:20" ht="26.1" customHeight="1">
      <c r="B264" s="70"/>
      <c r="C264" s="477"/>
      <c r="D264" s="473"/>
      <c r="E264" s="473"/>
      <c r="F264" s="473"/>
      <c r="G264" s="474"/>
      <c r="H264" s="166"/>
      <c r="I264" s="670" t="s">
        <v>568</v>
      </c>
      <c r="J264" s="670"/>
      <c r="K264" s="670"/>
      <c r="L264" s="670"/>
      <c r="M264" s="671"/>
      <c r="N264" s="89"/>
      <c r="P264" s="505"/>
      <c r="Q264" s="505"/>
      <c r="R264" s="505"/>
      <c r="S264" s="505"/>
      <c r="T264" s="505"/>
    </row>
    <row r="265" spans="2:20" ht="16.5">
      <c r="B265" s="70"/>
      <c r="C265" s="477"/>
      <c r="D265" s="473"/>
      <c r="E265" s="473"/>
      <c r="F265" s="473"/>
      <c r="G265" s="474"/>
      <c r="H265" s="166"/>
      <c r="I265" s="680" t="s">
        <v>1099</v>
      </c>
      <c r="J265" s="680"/>
      <c r="K265" s="680"/>
      <c r="L265" s="680"/>
      <c r="M265" s="681"/>
      <c r="N265" s="89"/>
      <c r="P265" s="505"/>
      <c r="Q265" s="505"/>
      <c r="R265" s="505"/>
      <c r="S265" s="505"/>
      <c r="T265" s="505"/>
    </row>
    <row r="266" spans="2:20" ht="16.5">
      <c r="B266" s="70"/>
      <c r="C266" s="477"/>
      <c r="D266" s="473"/>
      <c r="E266" s="473"/>
      <c r="F266" s="473"/>
      <c r="G266" s="474"/>
      <c r="H266" s="166"/>
      <c r="I266" s="670" t="s">
        <v>1539</v>
      </c>
      <c r="J266" s="670"/>
      <c r="K266" s="670"/>
      <c r="L266" s="670"/>
      <c r="M266" s="671"/>
      <c r="N266" s="89"/>
      <c r="P266" s="505"/>
      <c r="Q266" s="505"/>
      <c r="R266" s="505"/>
      <c r="S266" s="505"/>
      <c r="T266" s="505"/>
    </row>
    <row r="267" spans="2:20" ht="26.1" customHeight="1">
      <c r="B267" s="70"/>
      <c r="C267" s="477"/>
      <c r="D267" s="473"/>
      <c r="E267" s="473"/>
      <c r="F267" s="473"/>
      <c r="G267" s="474"/>
      <c r="H267" s="166"/>
      <c r="I267" s="680" t="s">
        <v>1450</v>
      </c>
      <c r="J267" s="680"/>
      <c r="K267" s="680"/>
      <c r="L267" s="680"/>
      <c r="M267" s="681"/>
      <c r="N267" s="89"/>
      <c r="P267" s="505"/>
      <c r="Q267" s="505"/>
      <c r="R267" s="505"/>
      <c r="S267" s="505"/>
      <c r="T267" s="505"/>
    </row>
    <row r="268" spans="2:20" ht="16.5">
      <c r="B268" s="70"/>
      <c r="C268" s="477"/>
      <c r="D268" s="473"/>
      <c r="E268" s="473"/>
      <c r="F268" s="473"/>
      <c r="G268" s="474"/>
      <c r="H268" s="166"/>
      <c r="I268" s="670" t="s">
        <v>1100</v>
      </c>
      <c r="J268" s="670"/>
      <c r="K268" s="670"/>
      <c r="L268" s="670"/>
      <c r="M268" s="671"/>
      <c r="N268" s="89"/>
      <c r="P268" s="505"/>
      <c r="Q268" s="505"/>
      <c r="R268" s="505"/>
      <c r="S268" s="505"/>
      <c r="T268" s="505"/>
    </row>
    <row r="269" spans="2:20" ht="39" customHeight="1">
      <c r="B269" s="70"/>
      <c r="C269" s="477"/>
      <c r="D269" s="473"/>
      <c r="E269" s="473"/>
      <c r="F269" s="473"/>
      <c r="G269" s="474"/>
      <c r="H269" s="166"/>
      <c r="I269" s="670" t="s">
        <v>1101</v>
      </c>
      <c r="J269" s="670"/>
      <c r="K269" s="670"/>
      <c r="L269" s="670"/>
      <c r="M269" s="671"/>
      <c r="N269" s="89"/>
      <c r="P269" s="505"/>
      <c r="Q269" s="505"/>
      <c r="R269" s="505"/>
      <c r="S269" s="505"/>
      <c r="T269" s="505"/>
    </row>
    <row r="270" spans="2:20" ht="26.1" customHeight="1">
      <c r="B270" s="70"/>
      <c r="C270" s="477"/>
      <c r="D270" s="473"/>
      <c r="E270" s="473"/>
      <c r="F270" s="473"/>
      <c r="G270" s="474"/>
      <c r="H270" s="166"/>
      <c r="I270" s="670" t="s">
        <v>764</v>
      </c>
      <c r="J270" s="670"/>
      <c r="K270" s="670"/>
      <c r="L270" s="670"/>
      <c r="M270" s="671"/>
      <c r="N270" s="89"/>
      <c r="P270" s="505"/>
      <c r="Q270" s="505"/>
      <c r="R270" s="505"/>
      <c r="S270" s="505"/>
      <c r="T270" s="505"/>
    </row>
    <row r="271" spans="2:20" ht="26.1" customHeight="1">
      <c r="B271" s="70"/>
      <c r="C271" s="477"/>
      <c r="D271" s="473"/>
      <c r="E271" s="473"/>
      <c r="F271" s="473"/>
      <c r="G271" s="474"/>
      <c r="H271" s="166"/>
      <c r="I271" s="670" t="s">
        <v>763</v>
      </c>
      <c r="J271" s="670"/>
      <c r="K271" s="670"/>
      <c r="L271" s="670"/>
      <c r="M271" s="671"/>
      <c r="N271" s="89"/>
      <c r="P271" s="505"/>
      <c r="Q271" s="505"/>
      <c r="R271" s="505"/>
      <c r="S271" s="505"/>
      <c r="T271" s="505"/>
    </row>
    <row r="272" spans="2:20" ht="16.5">
      <c r="B272" s="70"/>
      <c r="C272" s="477"/>
      <c r="D272" s="473"/>
      <c r="E272" s="473"/>
      <c r="F272" s="473"/>
      <c r="G272" s="474"/>
      <c r="H272" s="166"/>
      <c r="I272" s="726"/>
      <c r="J272" s="726"/>
      <c r="K272" s="726"/>
      <c r="L272" s="726"/>
      <c r="M272" s="727"/>
      <c r="N272" s="89"/>
      <c r="P272" s="505"/>
      <c r="Q272" s="505"/>
      <c r="R272" s="505"/>
      <c r="S272" s="505"/>
      <c r="T272" s="505"/>
    </row>
    <row r="273" spans="2:20" ht="16.5">
      <c r="B273" s="526"/>
      <c r="C273" s="526"/>
      <c r="D273" s="526"/>
      <c r="E273" s="39"/>
      <c r="F273" s="39"/>
      <c r="G273" s="526"/>
      <c r="H273" s="531" t="s">
        <v>569</v>
      </c>
      <c r="I273" s="674" t="s">
        <v>570</v>
      </c>
      <c r="J273" s="674"/>
      <c r="K273" s="674"/>
      <c r="L273" s="674"/>
      <c r="M273" s="675"/>
      <c r="N273" s="89"/>
      <c r="O273" s="505" t="b">
        <v>0</v>
      </c>
      <c r="P273" s="505" t="b">
        <v>0</v>
      </c>
      <c r="Q273" s="505" t="b">
        <v>0</v>
      </c>
      <c r="R273" s="505" t="b">
        <v>1</v>
      </c>
      <c r="S273" s="505" t="b">
        <v>1</v>
      </c>
      <c r="T273" s="505" t="b">
        <v>0</v>
      </c>
    </row>
    <row r="274" spans="2:20" ht="16.5">
      <c r="B274" s="70"/>
      <c r="C274" s="477"/>
      <c r="D274" s="473"/>
      <c r="E274" s="473"/>
      <c r="F274" s="473"/>
      <c r="G274" s="474"/>
      <c r="H274" s="166"/>
      <c r="I274" s="676" t="s">
        <v>1</v>
      </c>
      <c r="J274" s="676"/>
      <c r="K274" s="676"/>
      <c r="L274" s="676"/>
      <c r="M274" s="677"/>
      <c r="N274" s="89"/>
      <c r="P274" s="505"/>
      <c r="Q274" s="505"/>
      <c r="R274" s="505"/>
      <c r="S274" s="505"/>
      <c r="T274" s="505"/>
    </row>
    <row r="275" spans="2:20" ht="12.95" customHeight="1">
      <c r="B275" s="70"/>
      <c r="C275" s="477"/>
      <c r="D275" s="473"/>
      <c r="E275" s="473"/>
      <c r="F275" s="473"/>
      <c r="G275" s="474"/>
      <c r="H275" s="166"/>
      <c r="I275" s="678" t="s">
        <v>178</v>
      </c>
      <c r="J275" s="678"/>
      <c r="K275" s="678"/>
      <c r="L275" s="678"/>
      <c r="M275" s="679"/>
      <c r="N275" s="89"/>
      <c r="P275" s="505"/>
      <c r="Q275" s="505"/>
      <c r="R275" s="505"/>
      <c r="S275" s="505"/>
      <c r="T275" s="505"/>
    </row>
    <row r="276" spans="2:20" ht="39" customHeight="1">
      <c r="B276" s="70"/>
      <c r="C276" s="477"/>
      <c r="D276" s="473"/>
      <c r="E276" s="473"/>
      <c r="F276" s="473"/>
      <c r="G276" s="474"/>
      <c r="H276" s="166"/>
      <c r="I276" s="670" t="s">
        <v>1625</v>
      </c>
      <c r="J276" s="670"/>
      <c r="K276" s="670"/>
      <c r="L276" s="670"/>
      <c r="M276" s="671"/>
      <c r="N276" s="89"/>
      <c r="P276" s="505"/>
      <c r="Q276" s="505"/>
      <c r="R276" s="505"/>
      <c r="S276" s="505"/>
      <c r="T276" s="505"/>
    </row>
    <row r="277" spans="2:20" ht="26.1" customHeight="1">
      <c r="B277" s="70"/>
      <c r="C277" s="477"/>
      <c r="D277" s="473"/>
      <c r="E277" s="473"/>
      <c r="F277" s="473"/>
      <c r="G277" s="474"/>
      <c r="H277" s="166"/>
      <c r="I277" s="670" t="s">
        <v>571</v>
      </c>
      <c r="J277" s="670"/>
      <c r="K277" s="670"/>
      <c r="L277" s="670"/>
      <c r="M277" s="671"/>
      <c r="N277" s="89"/>
      <c r="P277" s="505"/>
      <c r="Q277" s="505"/>
      <c r="R277" s="505"/>
      <c r="S277" s="505"/>
      <c r="T277" s="505"/>
    </row>
    <row r="278" spans="2:20" ht="26.1" customHeight="1">
      <c r="B278" s="70"/>
      <c r="C278" s="477"/>
      <c r="D278" s="473"/>
      <c r="E278" s="473"/>
      <c r="F278" s="473"/>
      <c r="G278" s="474"/>
      <c r="H278" s="166"/>
      <c r="I278" s="670" t="s">
        <v>572</v>
      </c>
      <c r="J278" s="670"/>
      <c r="K278" s="670"/>
      <c r="L278" s="670"/>
      <c r="M278" s="671"/>
      <c r="N278" s="89"/>
      <c r="P278" s="505"/>
      <c r="Q278" s="505"/>
      <c r="R278" s="505"/>
      <c r="S278" s="505"/>
      <c r="T278" s="505"/>
    </row>
    <row r="279" spans="2:20" ht="12.95" customHeight="1">
      <c r="B279" s="70"/>
      <c r="C279" s="477"/>
      <c r="D279" s="473"/>
      <c r="E279" s="473"/>
      <c r="F279" s="473"/>
      <c r="G279" s="474"/>
      <c r="H279" s="166"/>
      <c r="I279" s="678" t="s">
        <v>179</v>
      </c>
      <c r="J279" s="678"/>
      <c r="K279" s="678"/>
      <c r="L279" s="678"/>
      <c r="M279" s="679"/>
      <c r="N279" s="89"/>
      <c r="P279" s="505"/>
      <c r="Q279" s="505"/>
      <c r="R279" s="505"/>
      <c r="S279" s="505"/>
      <c r="T279" s="505"/>
    </row>
    <row r="280" spans="2:20" ht="26.1" customHeight="1">
      <c r="B280" s="70"/>
      <c r="C280" s="477"/>
      <c r="D280" s="473"/>
      <c r="E280" s="473"/>
      <c r="F280" s="473"/>
      <c r="G280" s="474"/>
      <c r="H280" s="166"/>
      <c r="I280" s="670" t="s">
        <v>573</v>
      </c>
      <c r="J280" s="670"/>
      <c r="K280" s="670"/>
      <c r="L280" s="670"/>
      <c r="M280" s="671"/>
      <c r="N280" s="89"/>
      <c r="P280" s="505"/>
      <c r="Q280" s="505"/>
      <c r="R280" s="505"/>
      <c r="S280" s="505"/>
      <c r="T280" s="505"/>
    </row>
    <row r="281" spans="2:20" ht="26.1" customHeight="1">
      <c r="B281" s="70"/>
      <c r="C281" s="477"/>
      <c r="D281" s="473"/>
      <c r="E281" s="473"/>
      <c r="F281" s="473"/>
      <c r="G281" s="474"/>
      <c r="H281" s="166"/>
      <c r="I281" s="670" t="s">
        <v>574</v>
      </c>
      <c r="J281" s="670"/>
      <c r="K281" s="670"/>
      <c r="L281" s="670"/>
      <c r="M281" s="671"/>
      <c r="N281" s="89"/>
      <c r="P281" s="505"/>
      <c r="Q281" s="505"/>
      <c r="R281" s="505"/>
      <c r="S281" s="505"/>
      <c r="T281" s="505"/>
    </row>
    <row r="282" spans="2:20" ht="39" customHeight="1">
      <c r="B282" s="70"/>
      <c r="C282" s="477"/>
      <c r="D282" s="473"/>
      <c r="E282" s="473"/>
      <c r="F282" s="473"/>
      <c r="G282" s="474"/>
      <c r="H282" s="166"/>
      <c r="I282" s="670" t="s">
        <v>575</v>
      </c>
      <c r="J282" s="670"/>
      <c r="K282" s="670"/>
      <c r="L282" s="670"/>
      <c r="M282" s="671"/>
      <c r="N282" s="89"/>
      <c r="P282" s="505"/>
      <c r="Q282" s="505"/>
      <c r="R282" s="505"/>
      <c r="S282" s="505"/>
      <c r="T282" s="505"/>
    </row>
    <row r="283" spans="2:20" ht="26.1" customHeight="1">
      <c r="B283" s="70"/>
      <c r="C283" s="477"/>
      <c r="D283" s="473"/>
      <c r="E283" s="473"/>
      <c r="F283" s="473"/>
      <c r="G283" s="474"/>
      <c r="H283" s="166"/>
      <c r="I283" s="670" t="s">
        <v>1102</v>
      </c>
      <c r="J283" s="670"/>
      <c r="K283" s="670"/>
      <c r="L283" s="670"/>
      <c r="M283" s="671"/>
      <c r="N283" s="89"/>
      <c r="P283" s="505"/>
      <c r="Q283" s="505"/>
      <c r="R283" s="505"/>
      <c r="S283" s="505"/>
      <c r="T283" s="505"/>
    </row>
    <row r="284" spans="2:20" ht="12.95" customHeight="1">
      <c r="B284" s="70"/>
      <c r="C284" s="477"/>
      <c r="D284" s="473"/>
      <c r="E284" s="473"/>
      <c r="F284" s="473"/>
      <c r="G284" s="474"/>
      <c r="H284" s="166"/>
      <c r="I284" s="678" t="s">
        <v>180</v>
      </c>
      <c r="J284" s="678"/>
      <c r="K284" s="678"/>
      <c r="L284" s="678"/>
      <c r="M284" s="679"/>
      <c r="N284" s="89"/>
      <c r="P284" s="505"/>
      <c r="Q284" s="505"/>
      <c r="R284" s="505"/>
      <c r="S284" s="505"/>
      <c r="T284" s="505"/>
    </row>
    <row r="285" spans="2:20" ht="26.1" customHeight="1">
      <c r="B285" s="70"/>
      <c r="C285" s="477"/>
      <c r="D285" s="473"/>
      <c r="E285" s="473"/>
      <c r="F285" s="473"/>
      <c r="G285" s="474"/>
      <c r="H285" s="166"/>
      <c r="I285" s="670" t="s">
        <v>576</v>
      </c>
      <c r="J285" s="670"/>
      <c r="K285" s="670"/>
      <c r="L285" s="670"/>
      <c r="M285" s="671"/>
      <c r="N285" s="89"/>
      <c r="P285" s="505"/>
      <c r="Q285" s="505"/>
      <c r="R285" s="505"/>
      <c r="S285" s="505"/>
      <c r="T285" s="505"/>
    </row>
    <row r="286" spans="2:20" ht="12.95" customHeight="1">
      <c r="B286" s="70"/>
      <c r="C286" s="477"/>
      <c r="D286" s="473"/>
      <c r="E286" s="473"/>
      <c r="F286" s="473"/>
      <c r="G286" s="474"/>
      <c r="H286" s="166"/>
      <c r="I286" s="678" t="s">
        <v>181</v>
      </c>
      <c r="J286" s="678"/>
      <c r="K286" s="678"/>
      <c r="L286" s="678"/>
      <c r="M286" s="679"/>
      <c r="N286" s="89"/>
      <c r="P286" s="505"/>
      <c r="Q286" s="505"/>
      <c r="R286" s="505"/>
      <c r="S286" s="505"/>
      <c r="T286" s="505"/>
    </row>
    <row r="287" spans="2:20" ht="12.95" customHeight="1">
      <c r="B287" s="70"/>
      <c r="C287" s="477"/>
      <c r="D287" s="473"/>
      <c r="E287" s="473"/>
      <c r="F287" s="473"/>
      <c r="G287" s="474"/>
      <c r="H287" s="166"/>
      <c r="I287" s="670" t="s">
        <v>577</v>
      </c>
      <c r="J287" s="670"/>
      <c r="K287" s="670"/>
      <c r="L287" s="670"/>
      <c r="M287" s="671"/>
      <c r="N287" s="89"/>
      <c r="P287" s="505"/>
      <c r="Q287" s="505"/>
      <c r="R287" s="505"/>
      <c r="S287" s="505"/>
      <c r="T287" s="505"/>
    </row>
    <row r="288" spans="2:20" ht="26.1" customHeight="1">
      <c r="B288" s="70"/>
      <c r="C288" s="477"/>
      <c r="D288" s="473"/>
      <c r="E288" s="473"/>
      <c r="F288" s="473"/>
      <c r="G288" s="474"/>
      <c r="H288" s="166"/>
      <c r="I288" s="670" t="s">
        <v>578</v>
      </c>
      <c r="J288" s="670"/>
      <c r="K288" s="670"/>
      <c r="L288" s="670"/>
      <c r="M288" s="671"/>
      <c r="N288" s="89"/>
      <c r="P288" s="505"/>
      <c r="Q288" s="505"/>
      <c r="R288" s="505"/>
      <c r="S288" s="505"/>
      <c r="T288" s="505"/>
    </row>
    <row r="289" spans="2:20" ht="39.950000000000003" customHeight="1">
      <c r="B289" s="70"/>
      <c r="C289" s="477"/>
      <c r="D289" s="473"/>
      <c r="E289" s="473"/>
      <c r="F289" s="473"/>
      <c r="G289" s="474"/>
      <c r="H289" s="166"/>
      <c r="I289" s="670" t="s">
        <v>579</v>
      </c>
      <c r="J289" s="670"/>
      <c r="K289" s="670"/>
      <c r="L289" s="670"/>
      <c r="M289" s="671"/>
      <c r="N289" s="89"/>
      <c r="P289" s="505"/>
      <c r="Q289" s="505"/>
      <c r="R289" s="505"/>
      <c r="S289" s="505"/>
      <c r="T289" s="505"/>
    </row>
    <row r="290" spans="2:20" ht="39" customHeight="1">
      <c r="B290" s="70"/>
      <c r="C290" s="477"/>
      <c r="D290" s="473"/>
      <c r="E290" s="473"/>
      <c r="F290" s="473"/>
      <c r="G290" s="474"/>
      <c r="H290" s="166"/>
      <c r="I290" s="670" t="s">
        <v>1103</v>
      </c>
      <c r="J290" s="670"/>
      <c r="K290" s="670"/>
      <c r="L290" s="670"/>
      <c r="M290" s="671"/>
      <c r="N290" s="89"/>
      <c r="P290" s="505"/>
      <c r="Q290" s="505"/>
      <c r="R290" s="505"/>
      <c r="S290" s="505"/>
      <c r="T290" s="505"/>
    </row>
    <row r="291" spans="2:20" ht="16.5">
      <c r="B291" s="70"/>
      <c r="C291" s="477"/>
      <c r="D291" s="473"/>
      <c r="E291" s="473"/>
      <c r="F291" s="473"/>
      <c r="G291" s="474"/>
      <c r="H291" s="166"/>
      <c r="I291" s="680" t="s">
        <v>1104</v>
      </c>
      <c r="J291" s="680"/>
      <c r="K291" s="680"/>
      <c r="L291" s="680"/>
      <c r="M291" s="681"/>
      <c r="N291" s="89"/>
      <c r="P291" s="505"/>
      <c r="Q291" s="505"/>
      <c r="R291" s="505"/>
      <c r="S291" s="505"/>
      <c r="T291" s="505"/>
    </row>
    <row r="292" spans="2:20" ht="16.5">
      <c r="B292" s="70"/>
      <c r="C292" s="477"/>
      <c r="D292" s="473"/>
      <c r="E292" s="473"/>
      <c r="F292" s="473"/>
      <c r="G292" s="474"/>
      <c r="H292" s="166"/>
      <c r="I292" s="670" t="s">
        <v>1105</v>
      </c>
      <c r="J292" s="670"/>
      <c r="K292" s="670"/>
      <c r="L292" s="670"/>
      <c r="M292" s="671"/>
      <c r="N292" s="89"/>
      <c r="P292" s="505"/>
      <c r="Q292" s="505"/>
      <c r="R292" s="505"/>
      <c r="S292" s="505"/>
      <c r="T292" s="505"/>
    </row>
    <row r="293" spans="2:20" ht="16.5">
      <c r="B293" s="70"/>
      <c r="C293" s="477"/>
      <c r="D293" s="473"/>
      <c r="E293" s="473"/>
      <c r="F293" s="473"/>
      <c r="G293" s="474"/>
      <c r="H293" s="166"/>
      <c r="I293" s="680" t="s">
        <v>1106</v>
      </c>
      <c r="J293" s="680"/>
      <c r="K293" s="680"/>
      <c r="L293" s="680"/>
      <c r="M293" s="681"/>
      <c r="N293" s="89"/>
      <c r="P293" s="505"/>
      <c r="Q293" s="505"/>
      <c r="R293" s="505"/>
      <c r="S293" s="505"/>
      <c r="T293" s="505"/>
    </row>
    <row r="294" spans="2:20" ht="39" customHeight="1">
      <c r="B294" s="70"/>
      <c r="C294" s="477"/>
      <c r="D294" s="473"/>
      <c r="E294" s="473"/>
      <c r="F294" s="473"/>
      <c r="G294" s="474"/>
      <c r="H294" s="166"/>
      <c r="I294" s="686" t="s">
        <v>1107</v>
      </c>
      <c r="J294" s="686"/>
      <c r="K294" s="686"/>
      <c r="L294" s="686"/>
      <c r="M294" s="687"/>
      <c r="N294" s="89"/>
      <c r="P294" s="505"/>
      <c r="Q294" s="505"/>
      <c r="R294" s="505"/>
      <c r="S294" s="505"/>
      <c r="T294" s="505"/>
    </row>
    <row r="295" spans="2:20" ht="39" customHeight="1">
      <c r="B295" s="70"/>
      <c r="C295" s="477"/>
      <c r="D295" s="473"/>
      <c r="E295" s="473"/>
      <c r="F295" s="473"/>
      <c r="G295" s="474"/>
      <c r="H295" s="166"/>
      <c r="I295" s="670" t="s">
        <v>1452</v>
      </c>
      <c r="J295" s="670"/>
      <c r="K295" s="670"/>
      <c r="L295" s="670"/>
      <c r="M295" s="671"/>
      <c r="N295" s="89"/>
      <c r="P295" s="505"/>
      <c r="Q295" s="505"/>
      <c r="R295" s="505"/>
      <c r="S295" s="505"/>
      <c r="T295" s="505"/>
    </row>
    <row r="296" spans="2:20" ht="39" customHeight="1">
      <c r="B296" s="70"/>
      <c r="C296" s="477"/>
      <c r="D296" s="473"/>
      <c r="E296" s="473"/>
      <c r="F296" s="473"/>
      <c r="G296" s="474"/>
      <c r="H296" s="166"/>
      <c r="I296" s="670" t="s">
        <v>1108</v>
      </c>
      <c r="J296" s="670"/>
      <c r="K296" s="670"/>
      <c r="L296" s="670"/>
      <c r="M296" s="671"/>
      <c r="N296" s="89"/>
      <c r="P296" s="505"/>
      <c r="Q296" s="505"/>
      <c r="R296" s="505"/>
      <c r="S296" s="505"/>
      <c r="T296" s="505"/>
    </row>
    <row r="297" spans="2:20" ht="16.5">
      <c r="B297" s="70"/>
      <c r="C297" s="477"/>
      <c r="D297" s="473"/>
      <c r="E297" s="473"/>
      <c r="F297" s="473"/>
      <c r="G297" s="474"/>
      <c r="H297" s="166"/>
      <c r="I297" s="680" t="s">
        <v>1451</v>
      </c>
      <c r="J297" s="680"/>
      <c r="K297" s="680"/>
      <c r="L297" s="680"/>
      <c r="M297" s="681"/>
      <c r="N297" s="89"/>
      <c r="P297" s="505"/>
      <c r="Q297" s="505"/>
      <c r="R297" s="505"/>
      <c r="S297" s="505"/>
      <c r="T297" s="505"/>
    </row>
    <row r="298" spans="2:20" ht="16.5">
      <c r="B298" s="70"/>
      <c r="C298" s="477"/>
      <c r="D298" s="473"/>
      <c r="E298" s="473"/>
      <c r="F298" s="473"/>
      <c r="G298" s="474"/>
      <c r="H298" s="166"/>
      <c r="I298" s="670" t="s">
        <v>1109</v>
      </c>
      <c r="J298" s="670"/>
      <c r="K298" s="670"/>
      <c r="L298" s="670"/>
      <c r="M298" s="671"/>
      <c r="N298" s="89"/>
      <c r="P298" s="505"/>
      <c r="Q298" s="505"/>
      <c r="R298" s="505"/>
      <c r="S298" s="505"/>
      <c r="T298" s="505"/>
    </row>
    <row r="299" spans="2:20" ht="39" customHeight="1">
      <c r="B299" s="70"/>
      <c r="C299" s="477"/>
      <c r="D299" s="473"/>
      <c r="E299" s="473"/>
      <c r="F299" s="473"/>
      <c r="G299" s="474"/>
      <c r="H299" s="166"/>
      <c r="I299" s="680" t="s">
        <v>1058</v>
      </c>
      <c r="J299" s="680"/>
      <c r="K299" s="680"/>
      <c r="L299" s="680"/>
      <c r="M299" s="681"/>
      <c r="N299" s="89"/>
      <c r="P299" s="505"/>
      <c r="Q299" s="505"/>
      <c r="R299" s="505"/>
      <c r="S299" s="505"/>
      <c r="T299" s="505"/>
    </row>
    <row r="300" spans="2:20" ht="51.95" customHeight="1">
      <c r="B300" s="70"/>
      <c r="C300" s="477"/>
      <c r="D300" s="473"/>
      <c r="E300" s="473"/>
      <c r="F300" s="473"/>
      <c r="G300" s="474"/>
      <c r="H300" s="166"/>
      <c r="I300" s="680" t="s">
        <v>1448</v>
      </c>
      <c r="J300" s="680"/>
      <c r="K300" s="680"/>
      <c r="L300" s="680"/>
      <c r="M300" s="681"/>
      <c r="N300" s="89"/>
      <c r="P300" s="505"/>
      <c r="Q300" s="505"/>
      <c r="R300" s="505"/>
      <c r="S300" s="505"/>
      <c r="T300" s="505"/>
    </row>
    <row r="301" spans="2:20" ht="26.1" customHeight="1">
      <c r="B301" s="70"/>
      <c r="C301" s="477"/>
      <c r="D301" s="473"/>
      <c r="E301" s="473"/>
      <c r="F301" s="473"/>
      <c r="G301" s="474"/>
      <c r="H301" s="166"/>
      <c r="I301" s="670" t="s">
        <v>580</v>
      </c>
      <c r="J301" s="670"/>
      <c r="K301" s="670"/>
      <c r="L301" s="670"/>
      <c r="M301" s="671"/>
      <c r="N301" s="89"/>
      <c r="P301" s="505"/>
      <c r="Q301" s="505"/>
      <c r="R301" s="505"/>
      <c r="S301" s="505"/>
      <c r="T301" s="505"/>
    </row>
    <row r="302" spans="2:20" ht="12.95" customHeight="1">
      <c r="B302" s="70"/>
      <c r="C302" s="477"/>
      <c r="D302" s="473"/>
      <c r="E302" s="473"/>
      <c r="F302" s="473"/>
      <c r="G302" s="474"/>
      <c r="H302" s="166"/>
      <c r="I302" s="670" t="s">
        <v>765</v>
      </c>
      <c r="J302" s="670"/>
      <c r="K302" s="670"/>
      <c r="L302" s="670"/>
      <c r="M302" s="671"/>
      <c r="N302" s="89"/>
      <c r="P302" s="505"/>
      <c r="Q302" s="505"/>
      <c r="R302" s="505"/>
      <c r="S302" s="505"/>
      <c r="T302" s="505"/>
    </row>
    <row r="303" spans="2:20" ht="39" customHeight="1">
      <c r="B303" s="70"/>
      <c r="C303" s="477"/>
      <c r="D303" s="473"/>
      <c r="E303" s="473"/>
      <c r="F303" s="473"/>
      <c r="G303" s="474"/>
      <c r="H303" s="166"/>
      <c r="I303" s="670" t="s">
        <v>581</v>
      </c>
      <c r="J303" s="670"/>
      <c r="K303" s="670"/>
      <c r="L303" s="670"/>
      <c r="M303" s="671"/>
      <c r="N303" s="89"/>
      <c r="P303" s="505"/>
      <c r="Q303" s="505"/>
      <c r="R303" s="505"/>
      <c r="S303" s="505"/>
      <c r="T303" s="505"/>
    </row>
    <row r="304" spans="2:20" ht="26.1" customHeight="1">
      <c r="B304" s="70"/>
      <c r="C304" s="477"/>
      <c r="D304" s="473"/>
      <c r="E304" s="473"/>
      <c r="F304" s="473"/>
      <c r="G304" s="474"/>
      <c r="H304" s="166"/>
      <c r="I304" s="670" t="s">
        <v>582</v>
      </c>
      <c r="J304" s="670"/>
      <c r="K304" s="670"/>
      <c r="L304" s="670"/>
      <c r="M304" s="671"/>
      <c r="N304" s="89"/>
      <c r="P304" s="505"/>
      <c r="Q304" s="505"/>
      <c r="R304" s="505"/>
      <c r="S304" s="505"/>
      <c r="T304" s="505"/>
    </row>
    <row r="305" spans="2:20" ht="26.1" customHeight="1">
      <c r="B305" s="70"/>
      <c r="C305" s="477"/>
      <c r="D305" s="473"/>
      <c r="E305" s="473"/>
      <c r="F305" s="473"/>
      <c r="G305" s="474"/>
      <c r="H305" s="166"/>
      <c r="I305" s="670" t="s">
        <v>583</v>
      </c>
      <c r="J305" s="670"/>
      <c r="K305" s="670"/>
      <c r="L305" s="670"/>
      <c r="M305" s="671"/>
      <c r="N305" s="89"/>
      <c r="P305" s="505"/>
      <c r="Q305" s="505"/>
      <c r="R305" s="505"/>
      <c r="S305" s="505"/>
      <c r="T305" s="505"/>
    </row>
    <row r="306" spans="2:20" ht="16.5">
      <c r="B306" s="70"/>
      <c r="C306" s="477"/>
      <c r="D306" s="473"/>
      <c r="E306" s="473"/>
      <c r="F306" s="473"/>
      <c r="G306" s="474"/>
      <c r="H306" s="166"/>
      <c r="I306" s="726"/>
      <c r="J306" s="726"/>
      <c r="K306" s="726"/>
      <c r="L306" s="726"/>
      <c r="M306" s="727"/>
      <c r="N306" s="89"/>
      <c r="P306" s="505"/>
      <c r="Q306" s="505"/>
      <c r="R306" s="505"/>
      <c r="S306" s="505"/>
      <c r="T306" s="505"/>
    </row>
    <row r="307" spans="2:20" ht="16.5" customHeight="1">
      <c r="B307" s="526"/>
      <c r="C307" s="526"/>
      <c r="D307" s="526"/>
      <c r="E307" s="526"/>
      <c r="F307" s="39"/>
      <c r="G307" s="526"/>
      <c r="H307" s="539" t="s">
        <v>584</v>
      </c>
      <c r="I307" s="674" t="s">
        <v>585</v>
      </c>
      <c r="J307" s="674"/>
      <c r="K307" s="674"/>
      <c r="L307" s="674"/>
      <c r="M307" s="675"/>
      <c r="N307" s="89"/>
      <c r="O307" s="505" t="b">
        <v>0</v>
      </c>
      <c r="P307" s="505" t="b">
        <v>0</v>
      </c>
      <c r="Q307" s="505" t="b">
        <v>0</v>
      </c>
      <c r="R307" s="505" t="b">
        <v>0</v>
      </c>
      <c r="S307" s="505" t="b">
        <v>1</v>
      </c>
      <c r="T307" s="505" t="b">
        <v>0</v>
      </c>
    </row>
    <row r="308" spans="2:20" ht="16.5" customHeight="1">
      <c r="B308" s="70"/>
      <c r="C308" s="477"/>
      <c r="D308" s="473"/>
      <c r="E308" s="473"/>
      <c r="F308" s="473"/>
      <c r="G308" s="474"/>
      <c r="H308" s="166"/>
      <c r="I308" s="676" t="s">
        <v>1453</v>
      </c>
      <c r="J308" s="676"/>
      <c r="K308" s="676"/>
      <c r="L308" s="676"/>
      <c r="M308" s="677"/>
      <c r="N308" s="89"/>
      <c r="P308" s="505"/>
      <c r="Q308" s="505"/>
      <c r="R308" s="505"/>
      <c r="S308" s="505"/>
      <c r="T308" s="505"/>
    </row>
    <row r="309" spans="2:20" ht="12.95" customHeight="1">
      <c r="B309" s="70"/>
      <c r="C309" s="477"/>
      <c r="D309" s="473"/>
      <c r="E309" s="473"/>
      <c r="F309" s="473"/>
      <c r="G309" s="474"/>
      <c r="H309" s="166"/>
      <c r="I309" s="678" t="s">
        <v>178</v>
      </c>
      <c r="J309" s="678"/>
      <c r="K309" s="678"/>
      <c r="L309" s="678"/>
      <c r="M309" s="679"/>
      <c r="N309" s="89"/>
      <c r="P309" s="505"/>
      <c r="Q309" s="505"/>
      <c r="R309" s="505"/>
      <c r="S309" s="505"/>
      <c r="T309" s="505"/>
    </row>
    <row r="310" spans="2:20" ht="26.1" customHeight="1">
      <c r="B310" s="70"/>
      <c r="C310" s="477"/>
      <c r="D310" s="473"/>
      <c r="E310" s="473"/>
      <c r="F310" s="473"/>
      <c r="G310" s="474"/>
      <c r="H310" s="166"/>
      <c r="I310" s="670" t="s">
        <v>586</v>
      </c>
      <c r="J310" s="670"/>
      <c r="K310" s="670"/>
      <c r="L310" s="670"/>
      <c r="M310" s="671"/>
      <c r="N310" s="89"/>
      <c r="P310" s="505"/>
      <c r="Q310" s="505"/>
      <c r="R310" s="505"/>
      <c r="S310" s="505"/>
      <c r="T310" s="505"/>
    </row>
    <row r="311" spans="2:20" ht="16.5">
      <c r="B311" s="70"/>
      <c r="C311" s="477"/>
      <c r="D311" s="473"/>
      <c r="E311" s="473"/>
      <c r="F311" s="473"/>
      <c r="G311" s="474"/>
      <c r="H311" s="166"/>
      <c r="I311" s="670" t="s">
        <v>587</v>
      </c>
      <c r="J311" s="670"/>
      <c r="K311" s="670"/>
      <c r="L311" s="670"/>
      <c r="M311" s="671"/>
      <c r="N311" s="89"/>
      <c r="P311" s="505"/>
      <c r="Q311" s="505"/>
      <c r="R311" s="505"/>
      <c r="S311" s="505"/>
      <c r="T311" s="505"/>
    </row>
    <row r="312" spans="2:20" ht="12.95" customHeight="1">
      <c r="B312" s="70"/>
      <c r="C312" s="477"/>
      <c r="D312" s="473"/>
      <c r="E312" s="473"/>
      <c r="F312" s="473"/>
      <c r="G312" s="474"/>
      <c r="H312" s="166"/>
      <c r="I312" s="678" t="s">
        <v>179</v>
      </c>
      <c r="J312" s="678"/>
      <c r="K312" s="678"/>
      <c r="L312" s="678"/>
      <c r="M312" s="679"/>
      <c r="N312" s="89"/>
      <c r="P312" s="505"/>
      <c r="Q312" s="505"/>
      <c r="R312" s="505"/>
      <c r="S312" s="505"/>
      <c r="T312" s="505"/>
    </row>
    <row r="313" spans="2:20" ht="39" customHeight="1">
      <c r="B313" s="70"/>
      <c r="C313" s="477"/>
      <c r="D313" s="473"/>
      <c r="E313" s="473"/>
      <c r="F313" s="473"/>
      <c r="G313" s="474"/>
      <c r="H313" s="166"/>
      <c r="I313" s="670" t="s">
        <v>1110</v>
      </c>
      <c r="J313" s="670"/>
      <c r="K313" s="670"/>
      <c r="L313" s="670"/>
      <c r="M313" s="671"/>
      <c r="N313" s="89"/>
      <c r="P313" s="505"/>
      <c r="Q313" s="505"/>
      <c r="R313" s="505"/>
      <c r="S313" s="505"/>
      <c r="T313" s="505"/>
    </row>
    <row r="314" spans="2:20" ht="12.95" customHeight="1">
      <c r="B314" s="70"/>
      <c r="C314" s="477"/>
      <c r="D314" s="473"/>
      <c r="E314" s="473"/>
      <c r="F314" s="473"/>
      <c r="G314" s="474"/>
      <c r="H314" s="166"/>
      <c r="I314" s="678" t="s">
        <v>180</v>
      </c>
      <c r="J314" s="678"/>
      <c r="K314" s="678"/>
      <c r="L314" s="678"/>
      <c r="M314" s="679"/>
      <c r="N314" s="89"/>
      <c r="P314" s="505"/>
      <c r="Q314" s="505"/>
      <c r="R314" s="505"/>
      <c r="S314" s="505"/>
      <c r="T314" s="505"/>
    </row>
    <row r="315" spans="2:20" ht="26.1" customHeight="1">
      <c r="B315" s="70"/>
      <c r="C315" s="477"/>
      <c r="D315" s="473"/>
      <c r="E315" s="473"/>
      <c r="F315" s="473"/>
      <c r="G315" s="474"/>
      <c r="H315" s="166"/>
      <c r="I315" s="670" t="s">
        <v>588</v>
      </c>
      <c r="J315" s="670"/>
      <c r="K315" s="670"/>
      <c r="L315" s="670"/>
      <c r="M315" s="671"/>
      <c r="N315" s="89"/>
      <c r="P315" s="505"/>
      <c r="Q315" s="505"/>
      <c r="R315" s="505"/>
      <c r="S315" s="505"/>
      <c r="T315" s="505"/>
    </row>
    <row r="316" spans="2:20" ht="12.95" customHeight="1">
      <c r="B316" s="70"/>
      <c r="C316" s="477"/>
      <c r="D316" s="473"/>
      <c r="E316" s="473"/>
      <c r="F316" s="473"/>
      <c r="G316" s="474"/>
      <c r="H316" s="166"/>
      <c r="I316" s="678" t="s">
        <v>181</v>
      </c>
      <c r="J316" s="678"/>
      <c r="K316" s="678"/>
      <c r="L316" s="678"/>
      <c r="M316" s="679"/>
      <c r="N316" s="89"/>
      <c r="P316" s="505"/>
      <c r="Q316" s="505"/>
      <c r="R316" s="505"/>
      <c r="S316" s="505"/>
      <c r="T316" s="505"/>
    </row>
    <row r="317" spans="2:20" ht="39.950000000000003" customHeight="1">
      <c r="B317" s="70"/>
      <c r="C317" s="477"/>
      <c r="D317" s="473"/>
      <c r="E317" s="473"/>
      <c r="F317" s="473"/>
      <c r="G317" s="474"/>
      <c r="H317" s="166"/>
      <c r="I317" s="670" t="s">
        <v>589</v>
      </c>
      <c r="J317" s="670"/>
      <c r="K317" s="670"/>
      <c r="L317" s="670"/>
      <c r="M317" s="671"/>
      <c r="N317" s="89"/>
      <c r="P317" s="505"/>
      <c r="Q317" s="505"/>
      <c r="R317" s="505"/>
      <c r="S317" s="505"/>
      <c r="T317" s="505"/>
    </row>
    <row r="318" spans="2:20" ht="51.95" customHeight="1">
      <c r="B318" s="70"/>
      <c r="C318" s="477"/>
      <c r="D318" s="473"/>
      <c r="E318" s="473"/>
      <c r="F318" s="473"/>
      <c r="G318" s="474"/>
      <c r="H318" s="166"/>
      <c r="I318" s="670" t="s">
        <v>1111</v>
      </c>
      <c r="J318" s="670"/>
      <c r="K318" s="670"/>
      <c r="L318" s="670"/>
      <c r="M318" s="671"/>
      <c r="N318" s="89"/>
      <c r="P318" s="505"/>
      <c r="Q318" s="505"/>
      <c r="R318" s="505"/>
      <c r="S318" s="505"/>
      <c r="T318" s="505"/>
    </row>
    <row r="319" spans="2:20" ht="26.1" customHeight="1">
      <c r="B319" s="70"/>
      <c r="C319" s="477"/>
      <c r="D319" s="473"/>
      <c r="E319" s="473"/>
      <c r="F319" s="473"/>
      <c r="G319" s="474"/>
      <c r="H319" s="166"/>
      <c r="I319" s="680" t="s">
        <v>1112</v>
      </c>
      <c r="J319" s="680"/>
      <c r="K319" s="680"/>
      <c r="L319" s="680"/>
      <c r="M319" s="681"/>
      <c r="N319" s="89"/>
      <c r="P319" s="505"/>
      <c r="Q319" s="505"/>
      <c r="R319" s="505"/>
      <c r="S319" s="505"/>
      <c r="T319" s="505"/>
    </row>
    <row r="320" spans="2:20" ht="26.1" customHeight="1">
      <c r="B320" s="70"/>
      <c r="C320" s="477"/>
      <c r="D320" s="473"/>
      <c r="E320" s="473"/>
      <c r="F320" s="473"/>
      <c r="G320" s="474"/>
      <c r="H320" s="166"/>
      <c r="I320" s="680" t="s">
        <v>1113</v>
      </c>
      <c r="J320" s="680"/>
      <c r="K320" s="680"/>
      <c r="L320" s="680"/>
      <c r="M320" s="681"/>
      <c r="N320" s="89"/>
      <c r="P320" s="505"/>
      <c r="Q320" s="505"/>
      <c r="R320" s="505"/>
      <c r="S320" s="505"/>
      <c r="T320" s="505"/>
    </row>
    <row r="321" spans="2:20" ht="26.1" customHeight="1">
      <c r="B321" s="70"/>
      <c r="C321" s="477"/>
      <c r="D321" s="473"/>
      <c r="E321" s="473"/>
      <c r="F321" s="473"/>
      <c r="G321" s="474"/>
      <c r="H321" s="166"/>
      <c r="I321" s="670" t="s">
        <v>590</v>
      </c>
      <c r="J321" s="670"/>
      <c r="K321" s="670"/>
      <c r="L321" s="670"/>
      <c r="M321" s="671"/>
      <c r="N321" s="89"/>
      <c r="P321" s="505"/>
      <c r="Q321" s="505"/>
      <c r="R321" s="505"/>
      <c r="S321" s="505"/>
      <c r="T321" s="505"/>
    </row>
    <row r="322" spans="2:20" ht="26.1" customHeight="1">
      <c r="B322" s="70"/>
      <c r="C322" s="477"/>
      <c r="D322" s="473"/>
      <c r="E322" s="473"/>
      <c r="F322" s="473"/>
      <c r="G322" s="474"/>
      <c r="H322" s="166"/>
      <c r="I322" s="680" t="s">
        <v>1114</v>
      </c>
      <c r="J322" s="680"/>
      <c r="K322" s="680"/>
      <c r="L322" s="680"/>
      <c r="M322" s="681"/>
      <c r="N322" s="89"/>
      <c r="P322" s="505"/>
      <c r="Q322" s="505"/>
      <c r="R322" s="505"/>
      <c r="S322" s="505"/>
      <c r="T322" s="505"/>
    </row>
    <row r="323" spans="2:20" ht="39" customHeight="1">
      <c r="B323" s="70"/>
      <c r="C323" s="477"/>
      <c r="D323" s="473"/>
      <c r="E323" s="473"/>
      <c r="F323" s="473"/>
      <c r="G323" s="474"/>
      <c r="H323" s="166"/>
      <c r="I323" s="686" t="s">
        <v>1115</v>
      </c>
      <c r="J323" s="686"/>
      <c r="K323" s="686"/>
      <c r="L323" s="686"/>
      <c r="M323" s="687"/>
      <c r="N323" s="89"/>
      <c r="P323" s="505"/>
      <c r="Q323" s="505"/>
      <c r="R323" s="505"/>
      <c r="S323" s="505"/>
      <c r="T323" s="505"/>
    </row>
    <row r="324" spans="2:20" ht="26.1" customHeight="1">
      <c r="B324" s="70"/>
      <c r="C324" s="477"/>
      <c r="D324" s="473"/>
      <c r="E324" s="473"/>
      <c r="F324" s="473"/>
      <c r="G324" s="474"/>
      <c r="H324" s="166"/>
      <c r="I324" s="670" t="s">
        <v>1117</v>
      </c>
      <c r="J324" s="670"/>
      <c r="K324" s="670"/>
      <c r="L324" s="670"/>
      <c r="M324" s="671"/>
      <c r="N324" s="89"/>
      <c r="P324" s="505"/>
      <c r="Q324" s="505"/>
      <c r="R324" s="505"/>
      <c r="S324" s="505"/>
      <c r="T324" s="505"/>
    </row>
    <row r="325" spans="2:20" ht="26.1" customHeight="1">
      <c r="B325" s="70"/>
      <c r="C325" s="477"/>
      <c r="D325" s="473"/>
      <c r="E325" s="473"/>
      <c r="F325" s="473"/>
      <c r="G325" s="474"/>
      <c r="H325" s="166"/>
      <c r="I325" s="670" t="s">
        <v>1116</v>
      </c>
      <c r="J325" s="670"/>
      <c r="K325" s="670"/>
      <c r="L325" s="670"/>
      <c r="M325" s="671"/>
      <c r="N325" s="89"/>
      <c r="P325" s="505"/>
      <c r="Q325" s="505"/>
      <c r="R325" s="505"/>
      <c r="S325" s="505"/>
      <c r="T325" s="505"/>
    </row>
    <row r="326" spans="2:20" ht="16.5">
      <c r="B326" s="70"/>
      <c r="C326" s="477"/>
      <c r="D326" s="473"/>
      <c r="E326" s="473"/>
      <c r="F326" s="473"/>
      <c r="G326" s="474"/>
      <c r="H326" s="166"/>
      <c r="I326" s="726"/>
      <c r="J326" s="726"/>
      <c r="K326" s="726"/>
      <c r="L326" s="726"/>
      <c r="M326" s="727"/>
      <c r="N326" s="89"/>
      <c r="P326" s="505"/>
      <c r="Q326" s="505"/>
      <c r="R326" s="505"/>
      <c r="S326" s="505"/>
      <c r="T326" s="505"/>
    </row>
    <row r="327" spans="2:20" ht="16.5" customHeight="1">
      <c r="B327" s="526"/>
      <c r="C327" s="526"/>
      <c r="D327" s="526"/>
      <c r="E327" s="526"/>
      <c r="F327" s="526"/>
      <c r="G327" s="39"/>
      <c r="H327" s="531" t="s">
        <v>591</v>
      </c>
      <c r="I327" s="674" t="s">
        <v>592</v>
      </c>
      <c r="J327" s="674"/>
      <c r="K327" s="674"/>
      <c r="L327" s="674"/>
      <c r="M327" s="675"/>
      <c r="N327" s="89"/>
      <c r="O327" s="505" t="b">
        <v>0</v>
      </c>
      <c r="P327" s="505" t="b">
        <v>0</v>
      </c>
      <c r="Q327" s="505" t="b">
        <v>0</v>
      </c>
      <c r="R327" s="505" t="b">
        <v>0</v>
      </c>
      <c r="S327" s="505" t="b">
        <v>0</v>
      </c>
      <c r="T327" s="505" t="b">
        <v>1</v>
      </c>
    </row>
    <row r="328" spans="2:20" ht="16.5">
      <c r="B328" s="70"/>
      <c r="C328" s="477"/>
      <c r="D328" s="473"/>
      <c r="E328" s="473"/>
      <c r="F328" s="473"/>
      <c r="G328" s="474"/>
      <c r="H328" s="166"/>
      <c r="I328" s="676" t="s">
        <v>1</v>
      </c>
      <c r="J328" s="676"/>
      <c r="K328" s="676"/>
      <c r="L328" s="676"/>
      <c r="M328" s="677"/>
      <c r="N328" s="89"/>
      <c r="P328" s="505"/>
      <c r="Q328" s="505"/>
      <c r="R328" s="505"/>
      <c r="S328" s="505"/>
      <c r="T328" s="505"/>
    </row>
    <row r="329" spans="2:20" ht="12.95" customHeight="1">
      <c r="B329" s="70"/>
      <c r="C329" s="477"/>
      <c r="D329" s="473"/>
      <c r="E329" s="473"/>
      <c r="F329" s="473"/>
      <c r="G329" s="474"/>
      <c r="H329" s="166"/>
      <c r="I329" s="678" t="s">
        <v>178</v>
      </c>
      <c r="J329" s="678"/>
      <c r="K329" s="678"/>
      <c r="L329" s="678"/>
      <c r="M329" s="679"/>
      <c r="N329" s="89"/>
      <c r="P329" s="505"/>
      <c r="Q329" s="505"/>
      <c r="R329" s="505"/>
      <c r="S329" s="505"/>
      <c r="T329" s="505"/>
    </row>
    <row r="330" spans="2:20" ht="39" customHeight="1">
      <c r="B330" s="70"/>
      <c r="C330" s="477"/>
      <c r="D330" s="473"/>
      <c r="E330" s="473"/>
      <c r="F330" s="473"/>
      <c r="G330" s="474"/>
      <c r="H330" s="166"/>
      <c r="I330" s="670" t="s">
        <v>594</v>
      </c>
      <c r="J330" s="670"/>
      <c r="K330" s="670"/>
      <c r="L330" s="670"/>
      <c r="M330" s="671"/>
      <c r="N330" s="89"/>
      <c r="P330" s="505"/>
      <c r="Q330" s="505"/>
      <c r="R330" s="505"/>
      <c r="S330" s="505"/>
      <c r="T330" s="505"/>
    </row>
    <row r="331" spans="2:20" ht="12.95" customHeight="1">
      <c r="B331" s="70"/>
      <c r="C331" s="477"/>
      <c r="D331" s="473"/>
      <c r="E331" s="473"/>
      <c r="F331" s="473"/>
      <c r="G331" s="474"/>
      <c r="H331" s="166"/>
      <c r="I331" s="678" t="s">
        <v>179</v>
      </c>
      <c r="J331" s="678"/>
      <c r="K331" s="678"/>
      <c r="L331" s="678"/>
      <c r="M331" s="679"/>
      <c r="N331" s="89"/>
      <c r="P331" s="505"/>
      <c r="Q331" s="505"/>
      <c r="R331" s="505"/>
      <c r="S331" s="505"/>
      <c r="T331" s="505"/>
    </row>
    <row r="332" spans="2:20" ht="39" customHeight="1">
      <c r="B332" s="70"/>
      <c r="C332" s="477"/>
      <c r="D332" s="473"/>
      <c r="E332" s="473"/>
      <c r="F332" s="473"/>
      <c r="G332" s="474"/>
      <c r="H332" s="166"/>
      <c r="I332" s="670" t="s">
        <v>595</v>
      </c>
      <c r="J332" s="670"/>
      <c r="K332" s="670"/>
      <c r="L332" s="670"/>
      <c r="M332" s="671"/>
      <c r="N332" s="89"/>
      <c r="P332" s="505"/>
      <c r="Q332" s="505"/>
      <c r="R332" s="505"/>
      <c r="S332" s="505"/>
      <c r="T332" s="505"/>
    </row>
    <row r="333" spans="2:20" ht="12.95" customHeight="1">
      <c r="B333" s="70"/>
      <c r="C333" s="477"/>
      <c r="D333" s="473"/>
      <c r="E333" s="473"/>
      <c r="F333" s="473"/>
      <c r="G333" s="474"/>
      <c r="H333" s="166"/>
      <c r="I333" s="678" t="s">
        <v>180</v>
      </c>
      <c r="J333" s="678"/>
      <c r="K333" s="678"/>
      <c r="L333" s="678"/>
      <c r="M333" s="679"/>
      <c r="N333" s="89"/>
      <c r="P333" s="505"/>
      <c r="Q333" s="505"/>
      <c r="R333" s="505"/>
      <c r="S333" s="505"/>
      <c r="T333" s="505"/>
    </row>
    <row r="334" spans="2:20" ht="26.1" customHeight="1">
      <c r="B334" s="70"/>
      <c r="C334" s="477"/>
      <c r="D334" s="473"/>
      <c r="E334" s="473"/>
      <c r="F334" s="473"/>
      <c r="G334" s="474"/>
      <c r="H334" s="166"/>
      <c r="I334" s="670" t="s">
        <v>1454</v>
      </c>
      <c r="J334" s="670"/>
      <c r="K334" s="670"/>
      <c r="L334" s="670"/>
      <c r="M334" s="671"/>
      <c r="N334" s="89"/>
      <c r="P334" s="505"/>
      <c r="Q334" s="505"/>
      <c r="R334" s="505"/>
      <c r="S334" s="505"/>
      <c r="T334" s="505"/>
    </row>
    <row r="335" spans="2:20" ht="12.95" customHeight="1">
      <c r="B335" s="70"/>
      <c r="C335" s="477"/>
      <c r="D335" s="473"/>
      <c r="E335" s="473"/>
      <c r="F335" s="473"/>
      <c r="G335" s="474"/>
      <c r="H335" s="166"/>
      <c r="I335" s="678" t="s">
        <v>181</v>
      </c>
      <c r="J335" s="678"/>
      <c r="K335" s="678"/>
      <c r="L335" s="678"/>
      <c r="M335" s="679"/>
      <c r="N335" s="89"/>
      <c r="P335" s="505"/>
      <c r="Q335" s="505"/>
      <c r="R335" s="505"/>
      <c r="S335" s="505"/>
      <c r="T335" s="505"/>
    </row>
    <row r="336" spans="2:20" ht="26.1" customHeight="1">
      <c r="B336" s="70"/>
      <c r="C336" s="477"/>
      <c r="D336" s="473"/>
      <c r="E336" s="473"/>
      <c r="F336" s="473"/>
      <c r="G336" s="474"/>
      <c r="H336" s="166"/>
      <c r="I336" s="670" t="s">
        <v>767</v>
      </c>
      <c r="J336" s="670"/>
      <c r="K336" s="670"/>
      <c r="L336" s="670"/>
      <c r="M336" s="671"/>
      <c r="N336" s="89"/>
      <c r="P336" s="505"/>
      <c r="Q336" s="505"/>
      <c r="R336" s="505"/>
      <c r="S336" s="505"/>
      <c r="T336" s="505"/>
    </row>
    <row r="337" spans="2:20" ht="26.1" customHeight="1">
      <c r="B337" s="70"/>
      <c r="C337" s="477"/>
      <c r="D337" s="473"/>
      <c r="E337" s="473"/>
      <c r="F337" s="473"/>
      <c r="G337" s="474"/>
      <c r="H337" s="166"/>
      <c r="I337" s="680" t="s">
        <v>766</v>
      </c>
      <c r="J337" s="680"/>
      <c r="K337" s="680"/>
      <c r="L337" s="680"/>
      <c r="M337" s="681"/>
      <c r="N337" s="89"/>
      <c r="P337" s="505"/>
      <c r="Q337" s="505"/>
      <c r="R337" s="505"/>
      <c r="S337" s="505"/>
      <c r="T337" s="505"/>
    </row>
    <row r="338" spans="2:20" ht="16.5">
      <c r="B338" s="70"/>
      <c r="C338" s="477"/>
      <c r="D338" s="473"/>
      <c r="E338" s="473"/>
      <c r="F338" s="473"/>
      <c r="G338" s="474"/>
      <c r="H338" s="166"/>
      <c r="I338" s="726"/>
      <c r="J338" s="726"/>
      <c r="K338" s="726"/>
      <c r="L338" s="726"/>
      <c r="M338" s="727"/>
      <c r="N338" s="89"/>
      <c r="P338" s="505"/>
      <c r="Q338" s="505"/>
      <c r="R338" s="505"/>
      <c r="S338" s="505"/>
      <c r="T338" s="505"/>
    </row>
    <row r="339" spans="2:20" ht="16.5" customHeight="1">
      <c r="B339" s="526"/>
      <c r="C339" s="526"/>
      <c r="D339" s="526"/>
      <c r="E339" s="526"/>
      <c r="F339" s="526"/>
      <c r="G339" s="39"/>
      <c r="H339" s="531" t="s">
        <v>593</v>
      </c>
      <c r="I339" s="674" t="s">
        <v>596</v>
      </c>
      <c r="J339" s="674"/>
      <c r="K339" s="674"/>
      <c r="L339" s="674"/>
      <c r="M339" s="675"/>
      <c r="N339" s="89"/>
      <c r="O339" s="505" t="b">
        <v>0</v>
      </c>
      <c r="P339" s="505" t="b">
        <v>0</v>
      </c>
      <c r="Q339" s="505" t="b">
        <v>0</v>
      </c>
      <c r="R339" s="505" t="b">
        <v>0</v>
      </c>
      <c r="S339" s="505" t="b">
        <v>0</v>
      </c>
      <c r="T339" s="505" t="b">
        <v>0</v>
      </c>
    </row>
    <row r="340" spans="2:20" ht="16.5">
      <c r="B340" s="70"/>
      <c r="C340" s="477"/>
      <c r="D340" s="473"/>
      <c r="E340" s="473"/>
      <c r="F340" s="473"/>
      <c r="G340" s="474"/>
      <c r="H340" s="166"/>
      <c r="I340" s="676" t="s">
        <v>597</v>
      </c>
      <c r="J340" s="676"/>
      <c r="K340" s="676"/>
      <c r="L340" s="676"/>
      <c r="M340" s="677"/>
      <c r="N340" s="89"/>
      <c r="P340" s="505"/>
      <c r="Q340" s="505"/>
      <c r="R340" s="505"/>
      <c r="S340" s="505"/>
      <c r="T340" s="505"/>
    </row>
    <row r="341" spans="2:20" ht="39" customHeight="1">
      <c r="B341" s="70"/>
      <c r="C341" s="477"/>
      <c r="D341" s="473"/>
      <c r="E341" s="473"/>
      <c r="F341" s="473"/>
      <c r="G341" s="474"/>
      <c r="H341" s="166"/>
      <c r="I341" s="670" t="s">
        <v>1608</v>
      </c>
      <c r="J341" s="670"/>
      <c r="K341" s="670"/>
      <c r="L341" s="670"/>
      <c r="M341" s="671"/>
      <c r="N341" s="89"/>
      <c r="P341" s="505"/>
      <c r="Q341" s="505"/>
      <c r="R341" s="505"/>
      <c r="S341" s="505"/>
      <c r="T341" s="505"/>
    </row>
    <row r="342" spans="2:20" ht="39" customHeight="1">
      <c r="B342" s="70"/>
      <c r="C342" s="477"/>
      <c r="D342" s="473"/>
      <c r="E342" s="473"/>
      <c r="F342" s="473"/>
      <c r="G342" s="474"/>
      <c r="H342" s="166"/>
      <c r="I342" s="670" t="s">
        <v>1609</v>
      </c>
      <c r="J342" s="670"/>
      <c r="K342" s="670"/>
      <c r="L342" s="670"/>
      <c r="M342" s="671"/>
      <c r="N342" s="89"/>
      <c r="P342" s="505"/>
      <c r="Q342" s="505"/>
      <c r="R342" s="505"/>
      <c r="S342" s="505"/>
      <c r="T342" s="505"/>
    </row>
    <row r="343" spans="2:20" ht="39" customHeight="1">
      <c r="B343" s="70"/>
      <c r="C343" s="477"/>
      <c r="D343" s="473"/>
      <c r="E343" s="473"/>
      <c r="F343" s="473"/>
      <c r="G343" s="474"/>
      <c r="H343" s="166"/>
      <c r="I343" s="670" t="s">
        <v>598</v>
      </c>
      <c r="J343" s="670"/>
      <c r="K343" s="670"/>
      <c r="L343" s="670"/>
      <c r="M343" s="671"/>
      <c r="N343" s="89"/>
      <c r="P343" s="505"/>
      <c r="Q343" s="505"/>
      <c r="R343" s="505"/>
      <c r="S343" s="505"/>
      <c r="T343" s="505"/>
    </row>
    <row r="344" spans="2:20" ht="26.1" customHeight="1">
      <c r="B344" s="70"/>
      <c r="C344" s="477"/>
      <c r="D344" s="473"/>
      <c r="E344" s="473"/>
      <c r="F344" s="473"/>
      <c r="G344" s="474"/>
      <c r="H344" s="166"/>
      <c r="I344" s="670" t="s">
        <v>599</v>
      </c>
      <c r="J344" s="670"/>
      <c r="K344" s="670"/>
      <c r="L344" s="670"/>
      <c r="M344" s="671"/>
      <c r="N344" s="89"/>
      <c r="P344" s="505"/>
      <c r="Q344" s="505"/>
      <c r="R344" s="505"/>
      <c r="S344" s="505"/>
      <c r="T344" s="505"/>
    </row>
    <row r="345" spans="2:20" ht="51.95" customHeight="1">
      <c r="B345" s="70"/>
      <c r="C345" s="477"/>
      <c r="D345" s="473"/>
      <c r="E345" s="473"/>
      <c r="F345" s="473"/>
      <c r="G345" s="474"/>
      <c r="H345" s="166"/>
      <c r="I345" s="670" t="s">
        <v>600</v>
      </c>
      <c r="J345" s="670"/>
      <c r="K345" s="670"/>
      <c r="L345" s="670"/>
      <c r="M345" s="671"/>
      <c r="N345" s="89"/>
      <c r="P345" s="505"/>
      <c r="Q345" s="505"/>
      <c r="R345" s="505"/>
      <c r="S345" s="505"/>
      <c r="T345" s="505"/>
    </row>
    <row r="346" spans="2:20" ht="12.95" customHeight="1">
      <c r="B346" s="70"/>
      <c r="C346" s="477"/>
      <c r="D346" s="473"/>
      <c r="E346" s="473"/>
      <c r="F346" s="473"/>
      <c r="G346" s="474"/>
      <c r="H346" s="166"/>
      <c r="I346" s="678" t="s">
        <v>178</v>
      </c>
      <c r="J346" s="678"/>
      <c r="K346" s="678"/>
      <c r="L346" s="678"/>
      <c r="M346" s="679"/>
      <c r="N346" s="89"/>
      <c r="P346" s="505"/>
      <c r="Q346" s="505"/>
      <c r="R346" s="505"/>
      <c r="S346" s="505"/>
      <c r="T346" s="505"/>
    </row>
    <row r="347" spans="2:20" ht="26.1" customHeight="1">
      <c r="B347" s="70"/>
      <c r="C347" s="477"/>
      <c r="D347" s="473"/>
      <c r="E347" s="473"/>
      <c r="F347" s="473"/>
      <c r="G347" s="474"/>
      <c r="H347" s="166"/>
      <c r="I347" s="670" t="s">
        <v>1119</v>
      </c>
      <c r="J347" s="670"/>
      <c r="K347" s="670"/>
      <c r="L347" s="670"/>
      <c r="M347" s="671"/>
      <c r="N347" s="89"/>
      <c r="P347" s="505"/>
      <c r="Q347" s="505"/>
      <c r="R347" s="505"/>
      <c r="S347" s="505"/>
      <c r="T347" s="505"/>
    </row>
    <row r="348" spans="2:20" ht="12.95" customHeight="1">
      <c r="B348" s="70"/>
      <c r="C348" s="477"/>
      <c r="D348" s="473"/>
      <c r="E348" s="473"/>
      <c r="F348" s="473"/>
      <c r="G348" s="474"/>
      <c r="H348" s="166"/>
      <c r="I348" s="678" t="s">
        <v>179</v>
      </c>
      <c r="J348" s="678"/>
      <c r="K348" s="678"/>
      <c r="L348" s="678"/>
      <c r="M348" s="679"/>
      <c r="N348" s="89"/>
      <c r="P348" s="505"/>
      <c r="Q348" s="505"/>
      <c r="R348" s="505"/>
      <c r="S348" s="505"/>
      <c r="T348" s="505"/>
    </row>
    <row r="349" spans="2:20" ht="26.1" customHeight="1">
      <c r="B349" s="70"/>
      <c r="C349" s="477"/>
      <c r="D349" s="473"/>
      <c r="E349" s="473"/>
      <c r="F349" s="473"/>
      <c r="G349" s="474"/>
      <c r="H349" s="166"/>
      <c r="I349" s="670" t="s">
        <v>1120</v>
      </c>
      <c r="J349" s="670"/>
      <c r="K349" s="670"/>
      <c r="L349" s="670"/>
      <c r="M349" s="671"/>
      <c r="N349" s="89"/>
      <c r="P349" s="505"/>
      <c r="Q349" s="505"/>
      <c r="R349" s="505"/>
      <c r="S349" s="505"/>
      <c r="T349" s="505"/>
    </row>
    <row r="350" spans="2:20" ht="12.95" customHeight="1">
      <c r="B350" s="70"/>
      <c r="C350" s="477"/>
      <c r="D350" s="473"/>
      <c r="E350" s="473"/>
      <c r="F350" s="473"/>
      <c r="G350" s="474"/>
      <c r="H350" s="166"/>
      <c r="I350" s="678" t="s">
        <v>180</v>
      </c>
      <c r="J350" s="678"/>
      <c r="K350" s="678"/>
      <c r="L350" s="678"/>
      <c r="M350" s="679"/>
      <c r="N350" s="89"/>
      <c r="P350" s="505"/>
      <c r="Q350" s="505"/>
      <c r="R350" s="505"/>
      <c r="S350" s="505"/>
      <c r="T350" s="505"/>
    </row>
    <row r="351" spans="2:20" ht="12.95" customHeight="1">
      <c r="B351" s="70"/>
      <c r="C351" s="477"/>
      <c r="D351" s="473"/>
      <c r="E351" s="473"/>
      <c r="F351" s="473"/>
      <c r="G351" s="474"/>
      <c r="H351" s="166"/>
      <c r="I351" s="670" t="s">
        <v>601</v>
      </c>
      <c r="J351" s="670"/>
      <c r="K351" s="670"/>
      <c r="L351" s="670"/>
      <c r="M351" s="671"/>
      <c r="N351" s="89"/>
      <c r="P351" s="505"/>
      <c r="Q351" s="505"/>
      <c r="R351" s="505"/>
      <c r="S351" s="505"/>
      <c r="T351" s="505"/>
    </row>
    <row r="352" spans="2:20" ht="12.95" customHeight="1">
      <c r="B352" s="70"/>
      <c r="C352" s="477"/>
      <c r="D352" s="473"/>
      <c r="E352" s="473"/>
      <c r="F352" s="473"/>
      <c r="G352" s="474"/>
      <c r="H352" s="166"/>
      <c r="I352" s="678" t="s">
        <v>181</v>
      </c>
      <c r="J352" s="678"/>
      <c r="K352" s="678"/>
      <c r="L352" s="678"/>
      <c r="M352" s="679"/>
      <c r="N352" s="89"/>
      <c r="P352" s="505"/>
      <c r="Q352" s="505"/>
      <c r="R352" s="505"/>
      <c r="S352" s="505"/>
      <c r="T352" s="505"/>
    </row>
    <row r="353" spans="2:20" ht="26.1" customHeight="1">
      <c r="B353" s="70"/>
      <c r="C353" s="477"/>
      <c r="D353" s="473"/>
      <c r="E353" s="473"/>
      <c r="F353" s="473"/>
      <c r="G353" s="474"/>
      <c r="H353" s="166"/>
      <c r="I353" s="670" t="s">
        <v>602</v>
      </c>
      <c r="J353" s="670"/>
      <c r="K353" s="670"/>
      <c r="L353" s="670"/>
      <c r="M353" s="671"/>
      <c r="N353" s="89"/>
      <c r="P353" s="505"/>
      <c r="Q353" s="505"/>
      <c r="R353" s="505"/>
      <c r="S353" s="505"/>
      <c r="T353" s="505"/>
    </row>
    <row r="354" spans="2:20" ht="16.5">
      <c r="B354" s="70"/>
      <c r="C354" s="477"/>
      <c r="D354" s="473"/>
      <c r="E354" s="473"/>
      <c r="F354" s="473"/>
      <c r="G354" s="474"/>
      <c r="H354" s="166"/>
      <c r="I354" s="670" t="s">
        <v>603</v>
      </c>
      <c r="J354" s="670"/>
      <c r="K354" s="670"/>
      <c r="L354" s="670"/>
      <c r="M354" s="671"/>
      <c r="N354" s="89"/>
      <c r="P354" s="505"/>
      <c r="Q354" s="505"/>
      <c r="R354" s="505"/>
      <c r="S354" s="505"/>
      <c r="T354" s="505"/>
    </row>
    <row r="355" spans="2:20" ht="16.5">
      <c r="B355" s="70"/>
      <c r="C355" s="472"/>
      <c r="D355" s="475"/>
      <c r="E355" s="475"/>
      <c r="F355" s="475"/>
      <c r="G355" s="476"/>
      <c r="H355" s="166"/>
      <c r="I355" s="730"/>
      <c r="J355" s="730"/>
      <c r="K355" s="730"/>
      <c r="L355" s="730"/>
      <c r="M355" s="731"/>
      <c r="N355" s="89"/>
      <c r="P355" s="505"/>
      <c r="Q355" s="505"/>
      <c r="R355" s="505"/>
      <c r="S355" s="505"/>
      <c r="T355" s="505"/>
    </row>
    <row r="356" spans="2:20" ht="22.7" customHeight="1">
      <c r="B356" s="194"/>
      <c r="C356" s="345" t="s">
        <v>1</v>
      </c>
      <c r="D356" s="195"/>
      <c r="E356" s="195"/>
      <c r="F356" s="195"/>
      <c r="G356" s="196"/>
      <c r="H356" s="196"/>
      <c r="I356" s="165" t="s">
        <v>1118</v>
      </c>
      <c r="J356" s="165"/>
      <c r="K356" s="165"/>
      <c r="L356" s="496"/>
      <c r="M356" s="569"/>
    </row>
    <row r="357" spans="2:20" ht="16.5">
      <c r="B357" s="199"/>
      <c r="C357" s="343"/>
      <c r="D357" s="84"/>
      <c r="E357" s="84"/>
      <c r="F357" s="84"/>
      <c r="G357" s="84"/>
      <c r="H357" s="84"/>
      <c r="I357" s="85"/>
      <c r="J357" s="85"/>
      <c r="K357" s="85"/>
      <c r="L357" s="200"/>
      <c r="M357" s="568"/>
    </row>
    <row r="358" spans="2:20" s="192" customFormat="1" ht="12.75" hidden="1" customHeight="1">
      <c r="B358" s="86"/>
      <c r="C358" s="86"/>
      <c r="D358" s="86"/>
      <c r="E358" s="86"/>
      <c r="F358" s="86"/>
      <c r="G358" s="86"/>
      <c r="H358" s="86"/>
      <c r="I358" s="86"/>
      <c r="J358" s="86"/>
      <c r="K358" s="86"/>
      <c r="L358" s="86"/>
      <c r="M358" s="87"/>
      <c r="N358" s="82"/>
      <c r="O358" s="505"/>
      <c r="P358" s="83"/>
      <c r="Q358" s="83"/>
      <c r="R358" s="83"/>
      <c r="S358" s="83"/>
      <c r="T358" s="83"/>
    </row>
    <row r="359" spans="2:20" s="192" customFormat="1" ht="12.75" hidden="1" customHeight="1">
      <c r="B359" s="86"/>
      <c r="C359" s="86"/>
      <c r="D359" s="86"/>
      <c r="E359" s="86"/>
      <c r="F359" s="86"/>
      <c r="G359" s="86"/>
      <c r="H359" s="86"/>
      <c r="I359" s="86"/>
      <c r="J359" s="86"/>
      <c r="K359" s="86"/>
      <c r="L359" s="86"/>
      <c r="M359" s="87"/>
      <c r="N359" s="82"/>
      <c r="O359" s="505"/>
      <c r="P359" s="83"/>
      <c r="Q359" s="83"/>
      <c r="R359" s="83"/>
      <c r="S359" s="83"/>
      <c r="T359" s="83"/>
    </row>
    <row r="360" spans="2:20" s="192" customFormat="1" ht="12.75" hidden="1" customHeight="1">
      <c r="B360" s="86"/>
      <c r="C360" s="86"/>
      <c r="D360" s="86"/>
      <c r="E360" s="86"/>
      <c r="F360" s="86"/>
      <c r="G360" s="86"/>
      <c r="H360" s="86"/>
      <c r="I360" s="86"/>
      <c r="J360" s="86"/>
      <c r="K360" s="86"/>
      <c r="L360" s="86"/>
      <c r="M360" s="87"/>
      <c r="N360" s="82"/>
      <c r="O360" s="505"/>
      <c r="P360" s="83"/>
      <c r="Q360" s="83"/>
      <c r="R360" s="83"/>
      <c r="S360" s="83"/>
      <c r="T360" s="83"/>
    </row>
    <row r="361" spans="2:20" s="192" customFormat="1" ht="12.75" hidden="1" customHeight="1">
      <c r="B361" s="86"/>
      <c r="C361" s="86"/>
      <c r="D361" s="86"/>
      <c r="E361" s="86"/>
      <c r="F361" s="86"/>
      <c r="G361" s="86"/>
      <c r="H361" s="86"/>
      <c r="I361" s="86"/>
      <c r="J361" s="86"/>
      <c r="K361" s="86"/>
      <c r="L361" s="86"/>
      <c r="M361" s="87"/>
      <c r="N361" s="82"/>
      <c r="O361" s="505"/>
      <c r="P361" s="83"/>
      <c r="Q361" s="83"/>
      <c r="R361" s="83"/>
      <c r="S361" s="83"/>
      <c r="T361" s="83"/>
    </row>
    <row r="362" spans="2:20" s="192" customFormat="1" ht="0" hidden="1" customHeight="1">
      <c r="B362" s="86"/>
      <c r="C362" s="86"/>
      <c r="D362" s="86"/>
      <c r="E362" s="86"/>
      <c r="F362" s="86"/>
      <c r="G362" s="86"/>
      <c r="H362" s="86"/>
      <c r="I362" s="86"/>
      <c r="J362" s="86"/>
      <c r="K362" s="86"/>
      <c r="L362" s="86"/>
      <c r="M362" s="87"/>
      <c r="N362" s="82"/>
      <c r="O362" s="505"/>
      <c r="P362" s="83"/>
      <c r="Q362" s="83"/>
      <c r="R362" s="83"/>
      <c r="S362" s="83"/>
      <c r="T362" s="83"/>
    </row>
    <row r="363" spans="2:20" s="192" customFormat="1" ht="0" hidden="1" customHeight="1">
      <c r="B363" s="86"/>
      <c r="C363" s="86"/>
      <c r="D363" s="86"/>
      <c r="E363" s="86"/>
      <c r="F363" s="86"/>
      <c r="G363" s="86"/>
      <c r="H363" s="86"/>
      <c r="I363" s="86"/>
      <c r="J363" s="86"/>
      <c r="K363" s="86"/>
      <c r="L363" s="86"/>
      <c r="M363" s="87"/>
      <c r="N363" s="82"/>
      <c r="O363" s="505"/>
      <c r="P363" s="83"/>
      <c r="Q363" s="83"/>
      <c r="R363" s="83"/>
      <c r="S363" s="83"/>
      <c r="T363" s="83"/>
    </row>
    <row r="364" spans="2:20" s="192" customFormat="1" ht="0" hidden="1" customHeight="1">
      <c r="B364" s="86"/>
      <c r="C364" s="86"/>
      <c r="D364" s="86"/>
      <c r="E364" s="86"/>
      <c r="F364" s="86"/>
      <c r="G364" s="86"/>
      <c r="H364" s="86"/>
      <c r="I364" s="86"/>
      <c r="J364" s="86"/>
      <c r="K364" s="86"/>
      <c r="L364" s="86"/>
      <c r="M364" s="87"/>
      <c r="N364" s="82"/>
      <c r="O364" s="505"/>
      <c r="P364" s="83"/>
      <c r="Q364" s="83"/>
      <c r="R364" s="83"/>
      <c r="S364" s="83"/>
      <c r="T364" s="83"/>
    </row>
    <row r="365" spans="2:20" s="192" customFormat="1" ht="0" hidden="1" customHeight="1">
      <c r="B365" s="86"/>
      <c r="C365" s="86"/>
      <c r="D365" s="86"/>
      <c r="E365" s="86"/>
      <c r="F365" s="86"/>
      <c r="G365" s="86"/>
      <c r="H365" s="86"/>
      <c r="I365" s="86"/>
      <c r="J365" s="86"/>
      <c r="K365" s="86"/>
      <c r="L365" s="86"/>
      <c r="M365" s="87"/>
      <c r="N365" s="82"/>
      <c r="O365" s="505"/>
      <c r="P365" s="83"/>
      <c r="Q365" s="83"/>
      <c r="R365" s="83"/>
      <c r="S365" s="83"/>
      <c r="T365" s="83"/>
    </row>
    <row r="366" spans="2:20" s="192" customFormat="1" ht="0" hidden="1" customHeight="1">
      <c r="B366" s="86"/>
      <c r="C366" s="86"/>
      <c r="D366" s="86"/>
      <c r="E366" s="86"/>
      <c r="F366" s="86"/>
      <c r="G366" s="86"/>
      <c r="H366" s="86"/>
      <c r="I366" s="86"/>
      <c r="J366" s="86"/>
      <c r="K366" s="86"/>
      <c r="L366" s="86"/>
      <c r="M366" s="87"/>
      <c r="N366" s="82"/>
      <c r="O366" s="505"/>
      <c r="P366" s="83"/>
      <c r="Q366" s="83"/>
      <c r="R366" s="83"/>
      <c r="S366" s="83"/>
      <c r="T366" s="83"/>
    </row>
    <row r="367" spans="2:20" s="192" customFormat="1" ht="0" hidden="1" customHeight="1">
      <c r="B367" s="86"/>
      <c r="C367" s="86"/>
      <c r="D367" s="86"/>
      <c r="E367" s="86"/>
      <c r="F367" s="86"/>
      <c r="G367" s="86"/>
      <c r="H367" s="86"/>
      <c r="I367" s="86"/>
      <c r="J367" s="86"/>
      <c r="K367" s="86"/>
      <c r="L367" s="86"/>
      <c r="M367" s="87"/>
      <c r="N367" s="82"/>
      <c r="O367" s="505"/>
      <c r="P367" s="83"/>
      <c r="Q367" s="83"/>
      <c r="R367" s="83"/>
      <c r="S367" s="83"/>
      <c r="T367" s="83"/>
    </row>
    <row r="368" spans="2:20" s="192" customFormat="1" ht="0" hidden="1" customHeight="1">
      <c r="B368" s="86"/>
      <c r="C368" s="86"/>
      <c r="D368" s="86"/>
      <c r="E368" s="86"/>
      <c r="F368" s="86"/>
      <c r="G368" s="86"/>
      <c r="H368" s="86"/>
      <c r="I368" s="86"/>
      <c r="J368" s="86"/>
      <c r="K368" s="86"/>
      <c r="L368" s="86"/>
      <c r="M368" s="87"/>
      <c r="N368" s="82"/>
      <c r="O368" s="505"/>
      <c r="P368" s="83"/>
      <c r="Q368" s="83"/>
      <c r="R368" s="83"/>
      <c r="S368" s="83"/>
      <c r="T368" s="83"/>
    </row>
    <row r="369" spans="2:20" s="192" customFormat="1" ht="0" hidden="1" customHeight="1">
      <c r="B369" s="86"/>
      <c r="C369" s="86"/>
      <c r="D369" s="86"/>
      <c r="E369" s="86"/>
      <c r="F369" s="86"/>
      <c r="G369" s="86"/>
      <c r="H369" s="86"/>
      <c r="I369" s="86"/>
      <c r="J369" s="86"/>
      <c r="K369" s="86"/>
      <c r="L369" s="86"/>
      <c r="M369" s="87"/>
      <c r="N369" s="82"/>
      <c r="O369" s="505"/>
      <c r="P369" s="83"/>
      <c r="Q369" s="83"/>
      <c r="R369" s="83"/>
      <c r="S369" s="83"/>
      <c r="T369" s="83"/>
    </row>
    <row r="370" spans="2:20" s="192" customFormat="1" ht="0" hidden="1" customHeight="1">
      <c r="B370" s="86"/>
      <c r="C370" s="86"/>
      <c r="D370" s="86"/>
      <c r="E370" s="86"/>
      <c r="F370" s="86"/>
      <c r="G370" s="86"/>
      <c r="H370" s="86"/>
      <c r="I370" s="86"/>
      <c r="J370" s="86"/>
      <c r="K370" s="86"/>
      <c r="L370" s="86"/>
      <c r="M370" s="87"/>
      <c r="N370" s="82"/>
      <c r="O370" s="505"/>
      <c r="P370" s="83"/>
      <c r="Q370" s="83"/>
      <c r="R370" s="83"/>
      <c r="S370" s="83"/>
      <c r="T370" s="83"/>
    </row>
    <row r="371" spans="2:20" s="192" customFormat="1" ht="0" hidden="1" customHeight="1">
      <c r="B371" s="86"/>
      <c r="C371" s="86"/>
      <c r="D371" s="86"/>
      <c r="E371" s="86"/>
      <c r="F371" s="86"/>
      <c r="G371" s="86"/>
      <c r="H371" s="86"/>
      <c r="I371" s="86"/>
      <c r="J371" s="86"/>
      <c r="K371" s="86"/>
      <c r="L371" s="86"/>
      <c r="M371" s="87"/>
      <c r="N371" s="82"/>
      <c r="O371" s="505"/>
      <c r="P371" s="83"/>
      <c r="Q371" s="83"/>
      <c r="R371" s="83"/>
      <c r="S371" s="83"/>
      <c r="T371" s="83"/>
    </row>
    <row r="372" spans="2:20" s="192" customFormat="1" ht="0" hidden="1" customHeight="1">
      <c r="B372" s="86"/>
      <c r="C372" s="86"/>
      <c r="D372" s="86"/>
      <c r="E372" s="86"/>
      <c r="F372" s="86"/>
      <c r="G372" s="86"/>
      <c r="H372" s="86"/>
      <c r="I372" s="86"/>
      <c r="J372" s="86"/>
      <c r="K372" s="86"/>
      <c r="L372" s="86"/>
      <c r="M372" s="87"/>
      <c r="N372" s="82"/>
      <c r="O372" s="505"/>
      <c r="P372" s="83"/>
      <c r="Q372" s="83"/>
      <c r="R372" s="83"/>
      <c r="S372" s="83"/>
      <c r="T372" s="83"/>
    </row>
    <row r="373" spans="2:20" s="192" customFormat="1" ht="0" hidden="1" customHeight="1">
      <c r="B373" s="86"/>
      <c r="C373" s="86"/>
      <c r="D373" s="86"/>
      <c r="E373" s="86"/>
      <c r="F373" s="86"/>
      <c r="G373" s="86"/>
      <c r="H373" s="86"/>
      <c r="I373" s="86"/>
      <c r="J373" s="86"/>
      <c r="K373" s="86"/>
      <c r="L373" s="86"/>
      <c r="M373" s="87"/>
      <c r="N373" s="82"/>
      <c r="O373" s="505"/>
      <c r="P373" s="83"/>
      <c r="Q373" s="83"/>
      <c r="R373" s="83"/>
      <c r="S373" s="83"/>
      <c r="T373" s="83"/>
    </row>
    <row r="374" spans="2:20" s="192" customFormat="1" ht="0" hidden="1" customHeight="1">
      <c r="B374" s="86"/>
      <c r="C374" s="86"/>
      <c r="D374" s="86"/>
      <c r="E374" s="86"/>
      <c r="F374" s="86"/>
      <c r="G374" s="86"/>
      <c r="H374" s="86"/>
      <c r="I374" s="86"/>
      <c r="J374" s="86"/>
      <c r="K374" s="86"/>
      <c r="L374" s="86"/>
      <c r="M374" s="87"/>
      <c r="N374" s="82"/>
      <c r="O374" s="505"/>
      <c r="P374" s="83"/>
      <c r="Q374" s="83"/>
      <c r="R374" s="83"/>
      <c r="S374" s="83"/>
      <c r="T374" s="83"/>
    </row>
    <row r="375" spans="2:20" s="192" customFormat="1" ht="0" hidden="1" customHeight="1">
      <c r="B375" s="86"/>
      <c r="C375" s="86"/>
      <c r="D375" s="86"/>
      <c r="E375" s="86"/>
      <c r="F375" s="86"/>
      <c r="G375" s="86"/>
      <c r="H375" s="86"/>
      <c r="I375" s="86"/>
      <c r="J375" s="86"/>
      <c r="K375" s="86"/>
      <c r="L375" s="86"/>
      <c r="M375" s="87"/>
      <c r="N375" s="82"/>
      <c r="O375" s="505"/>
      <c r="P375" s="83"/>
      <c r="Q375" s="83"/>
      <c r="R375" s="83"/>
      <c r="S375" s="83"/>
      <c r="T375" s="83"/>
    </row>
    <row r="376" spans="2:20" s="192" customFormat="1" ht="0" hidden="1" customHeight="1">
      <c r="B376" s="86"/>
      <c r="C376" s="86"/>
      <c r="D376" s="86"/>
      <c r="E376" s="86"/>
      <c r="F376" s="86"/>
      <c r="G376" s="86"/>
      <c r="H376" s="86"/>
      <c r="I376" s="86"/>
      <c r="J376" s="86"/>
      <c r="K376" s="86"/>
      <c r="L376" s="86"/>
      <c r="M376" s="87"/>
      <c r="N376" s="82"/>
      <c r="O376" s="505"/>
      <c r="P376" s="83"/>
      <c r="Q376" s="83"/>
      <c r="R376" s="83"/>
      <c r="S376" s="83"/>
      <c r="T376" s="83"/>
    </row>
    <row r="377" spans="2:20" s="192" customFormat="1" ht="0" hidden="1" customHeight="1">
      <c r="B377" s="86"/>
      <c r="C377" s="86"/>
      <c r="D377" s="86"/>
      <c r="E377" s="86"/>
      <c r="F377" s="86"/>
      <c r="G377" s="86"/>
      <c r="H377" s="86"/>
      <c r="I377" s="86"/>
      <c r="J377" s="86"/>
      <c r="K377" s="86"/>
      <c r="L377" s="86"/>
      <c r="M377" s="87"/>
      <c r="N377" s="82"/>
      <c r="O377" s="505"/>
      <c r="P377" s="83"/>
      <c r="Q377" s="83"/>
      <c r="R377" s="83"/>
      <c r="S377" s="83"/>
      <c r="T377" s="83"/>
    </row>
    <row r="381" spans="2:20" s="192" customFormat="1" ht="0" hidden="1" customHeight="1">
      <c r="B381" s="86"/>
      <c r="C381" s="86"/>
      <c r="D381" s="86"/>
      <c r="E381" s="86"/>
      <c r="F381" s="86"/>
      <c r="G381" s="86"/>
      <c r="H381" s="86"/>
      <c r="I381" s="86"/>
      <c r="J381" s="86"/>
      <c r="K381" s="86"/>
      <c r="L381" s="86"/>
      <c r="M381" s="87"/>
      <c r="N381" s="82"/>
      <c r="O381" s="505"/>
      <c r="P381" s="83"/>
      <c r="Q381" s="83"/>
      <c r="R381" s="83"/>
      <c r="S381" s="83"/>
      <c r="T381" s="83"/>
    </row>
    <row r="388" spans="2:20" s="192" customFormat="1" ht="0" hidden="1" customHeight="1">
      <c r="B388" s="86"/>
      <c r="C388" s="86"/>
      <c r="D388" s="86"/>
      <c r="E388" s="86"/>
      <c r="F388" s="86"/>
      <c r="G388" s="86"/>
      <c r="H388" s="86"/>
      <c r="I388" s="86"/>
      <c r="J388" s="86"/>
      <c r="K388" s="86"/>
      <c r="L388" s="86"/>
      <c r="M388" s="87"/>
      <c r="N388" s="82"/>
      <c r="O388" s="505"/>
      <c r="P388" s="83"/>
      <c r="Q388" s="83"/>
      <c r="R388" s="83"/>
      <c r="S388" s="83"/>
      <c r="T388" s="83"/>
    </row>
    <row r="399" spans="2:20" s="192" customFormat="1" ht="0" hidden="1" customHeight="1">
      <c r="B399" s="86"/>
      <c r="C399" s="86"/>
      <c r="D399" s="86"/>
      <c r="E399" s="86"/>
      <c r="F399" s="86"/>
      <c r="G399" s="86"/>
      <c r="H399" s="86"/>
      <c r="I399" s="86"/>
      <c r="J399" s="86"/>
      <c r="K399" s="86"/>
      <c r="L399" s="86"/>
      <c r="M399" s="87"/>
      <c r="N399" s="82"/>
      <c r="O399" s="505"/>
      <c r="P399" s="83"/>
      <c r="Q399" s="83"/>
      <c r="R399" s="83"/>
      <c r="S399" s="83"/>
      <c r="T399" s="83"/>
    </row>
    <row r="404" spans="2:20" s="192" customFormat="1" ht="0" hidden="1" customHeight="1">
      <c r="B404" s="86"/>
      <c r="C404" s="86"/>
      <c r="D404" s="86"/>
      <c r="E404" s="86"/>
      <c r="F404" s="86"/>
      <c r="G404" s="86"/>
      <c r="H404" s="86"/>
      <c r="I404" s="86"/>
      <c r="J404" s="86"/>
      <c r="K404" s="86"/>
      <c r="L404" s="86"/>
      <c r="M404" s="87"/>
      <c r="N404" s="82"/>
      <c r="O404" s="505"/>
      <c r="P404" s="83"/>
      <c r="Q404" s="83"/>
      <c r="R404" s="83"/>
      <c r="S404" s="83"/>
      <c r="T404" s="83"/>
    </row>
    <row r="1039" spans="2:20" s="192" customFormat="1" ht="0" hidden="1" customHeight="1">
      <c r="B1039" s="86"/>
      <c r="C1039" s="86"/>
      <c r="D1039" s="86"/>
      <c r="E1039" s="86"/>
      <c r="F1039" s="86"/>
      <c r="G1039" s="86"/>
      <c r="H1039" s="86"/>
      <c r="I1039" s="86"/>
      <c r="J1039" s="86"/>
      <c r="K1039" s="86"/>
      <c r="L1039" s="86"/>
      <c r="M1039" s="87"/>
      <c r="N1039" s="82"/>
      <c r="O1039" s="505"/>
      <c r="P1039" s="83"/>
      <c r="Q1039" s="83"/>
      <c r="R1039" s="83"/>
      <c r="S1039" s="83"/>
      <c r="T1039" s="83"/>
    </row>
    <row r="1041" spans="2:20" s="192" customFormat="1" ht="0" hidden="1" customHeight="1">
      <c r="B1041" s="86"/>
      <c r="C1041" s="86"/>
      <c r="D1041" s="86"/>
      <c r="E1041" s="86"/>
      <c r="F1041" s="86"/>
      <c r="G1041" s="86"/>
      <c r="H1041" s="86"/>
      <c r="I1041" s="86"/>
      <c r="J1041" s="86"/>
      <c r="K1041" s="86"/>
      <c r="L1041" s="86"/>
      <c r="M1041" s="87"/>
      <c r="N1041" s="82"/>
      <c r="O1041" s="505"/>
      <c r="P1041" s="83"/>
      <c r="Q1041" s="83"/>
      <c r="R1041" s="83"/>
      <c r="S1041" s="83"/>
      <c r="T1041" s="83"/>
    </row>
    <row r="1042" spans="2:20" s="192" customFormat="1" ht="0" hidden="1" customHeight="1">
      <c r="B1042" s="86"/>
      <c r="C1042" s="86"/>
      <c r="D1042" s="86"/>
      <c r="E1042" s="86"/>
      <c r="F1042" s="86"/>
      <c r="G1042" s="86"/>
      <c r="H1042" s="86"/>
      <c r="I1042" s="86"/>
      <c r="J1042" s="86"/>
      <c r="K1042" s="86"/>
      <c r="L1042" s="86"/>
      <c r="M1042" s="87"/>
      <c r="N1042" s="82"/>
      <c r="O1042" s="505"/>
      <c r="P1042" s="83"/>
      <c r="Q1042" s="83"/>
      <c r="R1042" s="83"/>
      <c r="S1042" s="83"/>
      <c r="T1042" s="83"/>
    </row>
    <row r="1044" spans="2:20" s="192" customFormat="1" ht="0" hidden="1" customHeight="1">
      <c r="B1044" s="86"/>
      <c r="C1044" s="86"/>
      <c r="D1044" s="86"/>
      <c r="E1044" s="86"/>
      <c r="F1044" s="86"/>
      <c r="G1044" s="86"/>
      <c r="H1044" s="86"/>
      <c r="I1044" s="86"/>
      <c r="J1044" s="86"/>
      <c r="K1044" s="86"/>
      <c r="L1044" s="86"/>
      <c r="M1044" s="87"/>
      <c r="N1044" s="82"/>
      <c r="O1044" s="505"/>
      <c r="P1044" s="83"/>
      <c r="Q1044" s="83"/>
      <c r="R1044" s="83"/>
      <c r="S1044" s="83"/>
      <c r="T1044" s="83"/>
    </row>
    <row r="1055" spans="2:20" s="192" customFormat="1" ht="0" hidden="1" customHeight="1">
      <c r="B1055" s="86"/>
      <c r="C1055" s="86"/>
      <c r="D1055" s="86"/>
      <c r="E1055" s="86"/>
      <c r="F1055" s="86"/>
      <c r="G1055" s="86"/>
      <c r="H1055" s="86"/>
      <c r="I1055" s="86"/>
      <c r="J1055" s="86"/>
      <c r="K1055" s="86"/>
      <c r="L1055" s="86"/>
      <c r="M1055" s="87"/>
      <c r="N1055" s="82"/>
      <c r="O1055" s="505"/>
      <c r="P1055" s="83"/>
      <c r="Q1055" s="83"/>
      <c r="R1055" s="83"/>
      <c r="S1055" s="83"/>
      <c r="T1055" s="83"/>
    </row>
    <row r="1057" spans="2:20" s="192" customFormat="1" ht="0" hidden="1" customHeight="1">
      <c r="B1057" s="86"/>
      <c r="C1057" s="86"/>
      <c r="D1057" s="86"/>
      <c r="E1057" s="86"/>
      <c r="F1057" s="86"/>
      <c r="G1057" s="86"/>
      <c r="H1057" s="86"/>
      <c r="I1057" s="86"/>
      <c r="J1057" s="86"/>
      <c r="K1057" s="86"/>
      <c r="L1057" s="86"/>
      <c r="M1057" s="87"/>
      <c r="N1057" s="82"/>
      <c r="O1057" s="505"/>
      <c r="P1057" s="83"/>
      <c r="Q1057" s="83"/>
      <c r="R1057" s="83"/>
      <c r="S1057" s="83"/>
      <c r="T1057" s="83"/>
    </row>
    <row r="1058" spans="2:20" s="192" customFormat="1" ht="0" hidden="1" customHeight="1">
      <c r="B1058" s="86"/>
      <c r="C1058" s="86"/>
      <c r="D1058" s="86"/>
      <c r="E1058" s="86"/>
      <c r="F1058" s="86"/>
      <c r="G1058" s="86"/>
      <c r="H1058" s="86"/>
      <c r="I1058" s="86"/>
      <c r="J1058" s="86"/>
      <c r="K1058" s="86"/>
      <c r="L1058" s="86"/>
      <c r="M1058" s="87"/>
      <c r="N1058" s="82"/>
      <c r="O1058" s="505"/>
      <c r="P1058" s="83"/>
      <c r="Q1058" s="83"/>
      <c r="R1058" s="83"/>
      <c r="S1058" s="83"/>
      <c r="T1058" s="83"/>
    </row>
    <row r="1060" spans="2:20" s="192" customFormat="1" ht="0" hidden="1" customHeight="1">
      <c r="B1060" s="86"/>
      <c r="C1060" s="86"/>
      <c r="D1060" s="86"/>
      <c r="E1060" s="86"/>
      <c r="F1060" s="86"/>
      <c r="G1060" s="86"/>
      <c r="H1060" s="86"/>
      <c r="I1060" s="86"/>
      <c r="J1060" s="86"/>
      <c r="K1060" s="86"/>
      <c r="L1060" s="86"/>
      <c r="M1060" s="87"/>
      <c r="N1060" s="82"/>
      <c r="O1060" s="505"/>
      <c r="P1060" s="83"/>
      <c r="Q1060" s="83"/>
      <c r="R1060" s="83"/>
      <c r="S1060" s="83"/>
      <c r="T1060" s="83"/>
    </row>
    <row r="1071" spans="2:20" s="192" customFormat="1" ht="0" hidden="1" customHeight="1">
      <c r="B1071" s="86"/>
      <c r="C1071" s="86"/>
      <c r="D1071" s="86"/>
      <c r="E1071" s="86"/>
      <c r="F1071" s="86"/>
      <c r="G1071" s="86"/>
      <c r="H1071" s="86"/>
      <c r="I1071" s="86"/>
      <c r="J1071" s="86"/>
      <c r="K1071" s="86"/>
      <c r="L1071" s="86"/>
      <c r="M1071" s="87"/>
      <c r="N1071" s="82"/>
      <c r="O1071" s="505"/>
      <c r="P1071" s="83"/>
      <c r="Q1071" s="83"/>
      <c r="R1071" s="83"/>
      <c r="S1071" s="83"/>
      <c r="T1071" s="83"/>
    </row>
    <row r="1073" spans="2:20" s="192" customFormat="1" ht="0" hidden="1" customHeight="1">
      <c r="B1073" s="86"/>
      <c r="C1073" s="86"/>
      <c r="D1073" s="86"/>
      <c r="E1073" s="86"/>
      <c r="F1073" s="86"/>
      <c r="G1073" s="86"/>
      <c r="H1073" s="86"/>
      <c r="I1073" s="86"/>
      <c r="J1073" s="86"/>
      <c r="K1073" s="86"/>
      <c r="L1073" s="86"/>
      <c r="M1073" s="87"/>
      <c r="N1073" s="82"/>
      <c r="O1073" s="505"/>
      <c r="P1073" s="83"/>
      <c r="Q1073" s="83"/>
      <c r="R1073" s="83"/>
      <c r="S1073" s="83"/>
      <c r="T1073" s="83"/>
    </row>
    <row r="1074" spans="2:20" s="192" customFormat="1" ht="0" hidden="1" customHeight="1">
      <c r="B1074" s="86"/>
      <c r="C1074" s="86"/>
      <c r="D1074" s="86"/>
      <c r="E1074" s="86"/>
      <c r="F1074" s="86"/>
      <c r="G1074" s="86"/>
      <c r="H1074" s="86"/>
      <c r="I1074" s="86"/>
      <c r="J1074" s="86"/>
      <c r="K1074" s="86"/>
      <c r="L1074" s="86"/>
      <c r="M1074" s="87"/>
      <c r="N1074" s="82"/>
      <c r="O1074" s="505"/>
      <c r="P1074" s="83"/>
      <c r="Q1074" s="83"/>
      <c r="R1074" s="83"/>
      <c r="S1074" s="83"/>
      <c r="T1074" s="83"/>
    </row>
    <row r="1077" spans="2:20" s="192" customFormat="1" ht="0" hidden="1" customHeight="1">
      <c r="B1077" s="86"/>
      <c r="C1077" s="86"/>
      <c r="D1077" s="86"/>
      <c r="E1077" s="86"/>
      <c r="F1077" s="86"/>
      <c r="G1077" s="86"/>
      <c r="H1077" s="86"/>
      <c r="I1077" s="86"/>
      <c r="J1077" s="86"/>
      <c r="K1077" s="86"/>
      <c r="L1077" s="86"/>
      <c r="M1077" s="87"/>
      <c r="N1077" s="82"/>
      <c r="O1077" s="505"/>
      <c r="P1077" s="83"/>
      <c r="Q1077" s="83"/>
      <c r="R1077" s="83"/>
      <c r="S1077" s="83"/>
      <c r="T1077" s="83"/>
    </row>
    <row r="1079" spans="2:20" s="192" customFormat="1" ht="0" hidden="1" customHeight="1">
      <c r="B1079" s="86"/>
      <c r="C1079" s="86"/>
      <c r="D1079" s="86"/>
      <c r="E1079" s="86"/>
      <c r="F1079" s="86"/>
      <c r="G1079" s="86"/>
      <c r="H1079" s="86"/>
      <c r="I1079" s="86"/>
      <c r="J1079" s="86"/>
      <c r="K1079" s="86"/>
      <c r="L1079" s="86"/>
      <c r="M1079" s="87"/>
      <c r="N1079" s="82"/>
      <c r="O1079" s="505"/>
      <c r="P1079" s="83"/>
      <c r="Q1079" s="83"/>
      <c r="R1079" s="83"/>
      <c r="S1079" s="83"/>
      <c r="T1079" s="83"/>
    </row>
    <row r="1081" spans="2:20" s="192" customFormat="1" ht="0" hidden="1" customHeight="1">
      <c r="B1081" s="86"/>
      <c r="C1081" s="86"/>
      <c r="D1081" s="86"/>
      <c r="E1081" s="86"/>
      <c r="F1081" s="86"/>
      <c r="G1081" s="86"/>
      <c r="H1081" s="86"/>
      <c r="I1081" s="86"/>
      <c r="J1081" s="86"/>
      <c r="K1081" s="86"/>
      <c r="L1081" s="86"/>
      <c r="M1081" s="87"/>
      <c r="N1081" s="82"/>
      <c r="O1081" s="505"/>
      <c r="P1081" s="83"/>
      <c r="Q1081" s="83"/>
      <c r="R1081" s="83"/>
      <c r="S1081" s="83"/>
      <c r="T1081" s="83"/>
    </row>
    <row r="1087" spans="2:20" s="192" customFormat="1" ht="0" hidden="1" customHeight="1">
      <c r="B1087" s="86"/>
      <c r="C1087" s="86"/>
      <c r="D1087" s="86"/>
      <c r="E1087" s="86"/>
      <c r="F1087" s="86"/>
      <c r="G1087" s="86"/>
      <c r="H1087" s="86"/>
      <c r="I1087" s="86"/>
      <c r="J1087" s="86"/>
      <c r="K1087" s="86"/>
      <c r="L1087" s="86"/>
      <c r="M1087" s="87"/>
      <c r="N1087" s="82"/>
      <c r="O1087" s="505"/>
      <c r="P1087" s="83"/>
      <c r="Q1087" s="83"/>
      <c r="R1087" s="83"/>
      <c r="S1087" s="83"/>
      <c r="T1087" s="83"/>
    </row>
    <row r="1089" spans="2:20" s="192" customFormat="1" ht="0" hidden="1" customHeight="1">
      <c r="B1089" s="86"/>
      <c r="C1089" s="86"/>
      <c r="D1089" s="86"/>
      <c r="E1089" s="86"/>
      <c r="F1089" s="86"/>
      <c r="G1089" s="86"/>
      <c r="H1089" s="86"/>
      <c r="I1089" s="86"/>
      <c r="J1089" s="86"/>
      <c r="K1089" s="86"/>
      <c r="L1089" s="86"/>
      <c r="M1089" s="87"/>
      <c r="N1089" s="82"/>
      <c r="O1089" s="505"/>
      <c r="P1089" s="83"/>
      <c r="Q1089" s="83"/>
      <c r="R1089" s="83"/>
      <c r="S1089" s="83"/>
      <c r="T1089" s="83"/>
    </row>
    <row r="1107" spans="2:20" ht="0" hidden="1" customHeight="1">
      <c r="O1107" s="505" t="b">
        <v>0</v>
      </c>
      <c r="P1107" s="83" t="b">
        <v>1</v>
      </c>
      <c r="Q1107" s="83" t="b">
        <v>1</v>
      </c>
    </row>
    <row r="1109" spans="2:20" s="192" customFormat="1" ht="0" hidden="1" customHeight="1">
      <c r="B1109" s="86"/>
      <c r="C1109" s="86"/>
      <c r="D1109" s="86"/>
      <c r="E1109" s="86"/>
      <c r="F1109" s="86"/>
      <c r="G1109" s="86"/>
      <c r="H1109" s="86"/>
      <c r="I1109" s="86"/>
      <c r="J1109" s="86"/>
      <c r="K1109" s="86"/>
      <c r="L1109" s="86"/>
      <c r="M1109" s="87"/>
      <c r="N1109" s="82"/>
      <c r="O1109" s="505"/>
      <c r="P1109" s="83"/>
      <c r="Q1109" s="83"/>
      <c r="R1109" s="83"/>
      <c r="S1109" s="83"/>
      <c r="T1109" s="83"/>
    </row>
    <row r="1110" spans="2:20" s="192" customFormat="1" ht="0" hidden="1" customHeight="1">
      <c r="B1110" s="86"/>
      <c r="C1110" s="86"/>
      <c r="D1110" s="86"/>
      <c r="E1110" s="86"/>
      <c r="F1110" s="86"/>
      <c r="G1110" s="86"/>
      <c r="H1110" s="86"/>
      <c r="I1110" s="86"/>
      <c r="J1110" s="86"/>
      <c r="K1110" s="86"/>
      <c r="L1110" s="86"/>
      <c r="M1110" s="87"/>
      <c r="N1110" s="82"/>
      <c r="O1110" s="505"/>
      <c r="P1110" s="83"/>
      <c r="Q1110" s="83"/>
      <c r="R1110" s="83"/>
      <c r="S1110" s="83"/>
      <c r="T1110" s="83"/>
    </row>
    <row r="1112" spans="2:20" s="192" customFormat="1" ht="0" hidden="1" customHeight="1">
      <c r="B1112" s="86"/>
      <c r="C1112" s="86"/>
      <c r="D1112" s="86"/>
      <c r="E1112" s="86"/>
      <c r="F1112" s="86"/>
      <c r="G1112" s="86"/>
      <c r="H1112" s="86"/>
      <c r="I1112" s="86"/>
      <c r="J1112" s="86"/>
      <c r="K1112" s="86"/>
      <c r="L1112" s="86"/>
      <c r="M1112" s="87"/>
      <c r="N1112" s="82"/>
      <c r="O1112" s="505"/>
      <c r="P1112" s="83"/>
      <c r="Q1112" s="83"/>
      <c r="R1112" s="83"/>
      <c r="S1112" s="83"/>
      <c r="T1112" s="83"/>
    </row>
    <row r="1113" spans="2:20" s="192" customFormat="1" ht="0" hidden="1" customHeight="1">
      <c r="B1113" s="86"/>
      <c r="C1113" s="86"/>
      <c r="D1113" s="86"/>
      <c r="E1113" s="86"/>
      <c r="F1113" s="86"/>
      <c r="G1113" s="86"/>
      <c r="H1113" s="86"/>
      <c r="I1113" s="86"/>
      <c r="J1113" s="86"/>
      <c r="K1113" s="86"/>
      <c r="L1113" s="86"/>
      <c r="M1113" s="87"/>
      <c r="N1113" s="82"/>
      <c r="O1113" s="505"/>
      <c r="P1113" s="83"/>
      <c r="Q1113" s="83"/>
      <c r="R1113" s="83"/>
      <c r="S1113" s="83"/>
      <c r="T1113" s="83"/>
    </row>
    <row r="1117" spans="2:20" s="192" customFormat="1" ht="0" hidden="1" customHeight="1">
      <c r="B1117" s="86"/>
      <c r="C1117" s="86"/>
      <c r="D1117" s="86"/>
      <c r="E1117" s="86"/>
      <c r="F1117" s="86"/>
      <c r="G1117" s="86"/>
      <c r="H1117" s="86"/>
      <c r="I1117" s="86"/>
      <c r="J1117" s="86"/>
      <c r="K1117" s="86"/>
      <c r="L1117" s="86"/>
      <c r="M1117" s="87"/>
      <c r="N1117" s="82"/>
      <c r="O1117" s="505"/>
      <c r="P1117" s="83"/>
      <c r="Q1117" s="83"/>
      <c r="R1117" s="83"/>
      <c r="S1117" s="83"/>
      <c r="T1117" s="83"/>
    </row>
    <row r="1118" spans="2:20" s="192" customFormat="1" ht="0" hidden="1" customHeight="1">
      <c r="B1118" s="86"/>
      <c r="C1118" s="86"/>
      <c r="D1118" s="86"/>
      <c r="E1118" s="86"/>
      <c r="F1118" s="86"/>
      <c r="G1118" s="86"/>
      <c r="H1118" s="86"/>
      <c r="I1118" s="86"/>
      <c r="J1118" s="86"/>
      <c r="K1118" s="86"/>
      <c r="L1118" s="86"/>
      <c r="M1118" s="87"/>
      <c r="N1118" s="82"/>
      <c r="O1118" s="505"/>
      <c r="P1118" s="83"/>
      <c r="Q1118" s="83"/>
      <c r="R1118" s="83"/>
      <c r="S1118" s="83"/>
      <c r="T1118" s="83"/>
    </row>
  </sheetData>
  <sheetProtection sheet="1" formatRows="0"/>
  <mergeCells count="359">
    <mergeCell ref="N2:N8"/>
    <mergeCell ref="B3:I3"/>
    <mergeCell ref="J3:K3"/>
    <mergeCell ref="L3:M3"/>
    <mergeCell ref="B5:G5"/>
    <mergeCell ref="J5:K5"/>
    <mergeCell ref="L5:M5"/>
    <mergeCell ref="B6:G6"/>
    <mergeCell ref="I6:M6"/>
    <mergeCell ref="B7:G7"/>
    <mergeCell ref="I7:M7"/>
    <mergeCell ref="B8:G8"/>
    <mergeCell ref="I8:M8"/>
    <mergeCell ref="B2:I2"/>
    <mergeCell ref="J2:K2"/>
    <mergeCell ref="L2:M2"/>
    <mergeCell ref="I30:M30"/>
    <mergeCell ref="I31:M31"/>
    <mergeCell ref="I32:M32"/>
    <mergeCell ref="I33:M33"/>
    <mergeCell ref="I34:M34"/>
    <mergeCell ref="I35:M35"/>
    <mergeCell ref="I36:M36"/>
    <mergeCell ref="I13:M13"/>
    <mergeCell ref="I14:M14"/>
    <mergeCell ref="I15:M15"/>
    <mergeCell ref="I16:M16"/>
    <mergeCell ref="I17:M17"/>
    <mergeCell ref="I18:M18"/>
    <mergeCell ref="I19:M19"/>
    <mergeCell ref="I20:M20"/>
    <mergeCell ref="I21:M21"/>
    <mergeCell ref="I22:M22"/>
    <mergeCell ref="I23:M23"/>
    <mergeCell ref="I24:M24"/>
    <mergeCell ref="I25:M25"/>
    <mergeCell ref="I26:M26"/>
    <mergeCell ref="I27:M27"/>
    <mergeCell ref="I28:M28"/>
    <mergeCell ref="I29:M29"/>
    <mergeCell ref="I105:M105"/>
    <mergeCell ref="I106:M106"/>
    <mergeCell ref="I100:M100"/>
    <mergeCell ref="I101:M101"/>
    <mergeCell ref="I102:M102"/>
    <mergeCell ref="I103:M103"/>
    <mergeCell ref="I104:M104"/>
    <mergeCell ref="I85:M85"/>
    <mergeCell ref="I86:M86"/>
    <mergeCell ref="I87:M87"/>
    <mergeCell ref="I88:M88"/>
    <mergeCell ref="I89:M89"/>
    <mergeCell ref="I97:M97"/>
    <mergeCell ref="I98:M98"/>
    <mergeCell ref="I99:M99"/>
    <mergeCell ref="I92:M92"/>
    <mergeCell ref="I93:M93"/>
    <mergeCell ref="I94:M94"/>
    <mergeCell ref="I95:M95"/>
    <mergeCell ref="I90:M90"/>
    <mergeCell ref="I91:M91"/>
    <mergeCell ref="I120:M120"/>
    <mergeCell ref="I110:M110"/>
    <mergeCell ref="I111:M111"/>
    <mergeCell ref="I112:M112"/>
    <mergeCell ref="I113:M113"/>
    <mergeCell ref="I116:M116"/>
    <mergeCell ref="I118:M118"/>
    <mergeCell ref="I107:M107"/>
    <mergeCell ref="I108:M108"/>
    <mergeCell ref="I109:M109"/>
    <mergeCell ref="I188:M188"/>
    <mergeCell ref="I189:M189"/>
    <mergeCell ref="I190:M190"/>
    <mergeCell ref="I191:M191"/>
    <mergeCell ref="I186:M186"/>
    <mergeCell ref="I187:M187"/>
    <mergeCell ref="I176:M176"/>
    <mergeCell ref="I177:M177"/>
    <mergeCell ref="I178:M178"/>
    <mergeCell ref="I179:M179"/>
    <mergeCell ref="I181:M181"/>
    <mergeCell ref="I182:M182"/>
    <mergeCell ref="I184:M184"/>
    <mergeCell ref="I185:M185"/>
    <mergeCell ref="I200:M200"/>
    <mergeCell ref="I201:M201"/>
    <mergeCell ref="I202:M202"/>
    <mergeCell ref="I203:M203"/>
    <mergeCell ref="I204:M204"/>
    <mergeCell ref="I205:M205"/>
    <mergeCell ref="I206:M206"/>
    <mergeCell ref="I207:M207"/>
    <mergeCell ref="I208:M208"/>
    <mergeCell ref="I234:M234"/>
    <mergeCell ref="I235:M235"/>
    <mergeCell ref="I223:M223"/>
    <mergeCell ref="I224:M224"/>
    <mergeCell ref="I225:M225"/>
    <mergeCell ref="I226:M226"/>
    <mergeCell ref="I230:M230"/>
    <mergeCell ref="I231:M231"/>
    <mergeCell ref="I232:M232"/>
    <mergeCell ref="I233:M233"/>
    <mergeCell ref="I252:M252"/>
    <mergeCell ref="I253:M253"/>
    <mergeCell ref="I254:M254"/>
    <mergeCell ref="I255:M255"/>
    <mergeCell ref="I236:M236"/>
    <mergeCell ref="I237:M237"/>
    <mergeCell ref="I238:M238"/>
    <mergeCell ref="I239:M239"/>
    <mergeCell ref="I240:M240"/>
    <mergeCell ref="I241:M241"/>
    <mergeCell ref="I242:M242"/>
    <mergeCell ref="I243:M243"/>
    <mergeCell ref="I244:M244"/>
    <mergeCell ref="I245:M245"/>
    <mergeCell ref="I246:M246"/>
    <mergeCell ref="I247:M247"/>
    <mergeCell ref="I298:M298"/>
    <mergeCell ref="I300:M300"/>
    <mergeCell ref="I301:M301"/>
    <mergeCell ref="I257:M257"/>
    <mergeCell ref="I258:M258"/>
    <mergeCell ref="I259:M259"/>
    <mergeCell ref="I260:M260"/>
    <mergeCell ref="I281:M281"/>
    <mergeCell ref="I282:M282"/>
    <mergeCell ref="I283:M283"/>
    <mergeCell ref="I279:M279"/>
    <mergeCell ref="I280:M280"/>
    <mergeCell ref="I270:M270"/>
    <mergeCell ref="I271:M271"/>
    <mergeCell ref="I272:M272"/>
    <mergeCell ref="I273:M273"/>
    <mergeCell ref="I275:M275"/>
    <mergeCell ref="I276:M276"/>
    <mergeCell ref="I294:M294"/>
    <mergeCell ref="I295:M295"/>
    <mergeCell ref="I296:M296"/>
    <mergeCell ref="I297:M297"/>
    <mergeCell ref="I335:M335"/>
    <mergeCell ref="I336:M336"/>
    <mergeCell ref="I337:M337"/>
    <mergeCell ref="I338:M338"/>
    <mergeCell ref="I339:M339"/>
    <mergeCell ref="I340:M340"/>
    <mergeCell ref="I277:M277"/>
    <mergeCell ref="I278:M278"/>
    <mergeCell ref="I302:M302"/>
    <mergeCell ref="I329:M329"/>
    <mergeCell ref="I330:M330"/>
    <mergeCell ref="I331:M331"/>
    <mergeCell ref="I332:M332"/>
    <mergeCell ref="I327:M327"/>
    <mergeCell ref="I328:M328"/>
    <mergeCell ref="I317:M317"/>
    <mergeCell ref="I318:M318"/>
    <mergeCell ref="I319:M319"/>
    <mergeCell ref="I320:M320"/>
    <mergeCell ref="I321:M321"/>
    <mergeCell ref="I322:M322"/>
    <mergeCell ref="I323:M323"/>
    <mergeCell ref="I325:M325"/>
    <mergeCell ref="I326:M326"/>
    <mergeCell ref="I353:M353"/>
    <mergeCell ref="I354:M354"/>
    <mergeCell ref="I355:M355"/>
    <mergeCell ref="I351:M351"/>
    <mergeCell ref="I352:M352"/>
    <mergeCell ref="I341:M341"/>
    <mergeCell ref="I342:M342"/>
    <mergeCell ref="I343:M343"/>
    <mergeCell ref="I344:M344"/>
    <mergeCell ref="I345:M345"/>
    <mergeCell ref="I346:M346"/>
    <mergeCell ref="I347:M347"/>
    <mergeCell ref="I348:M348"/>
    <mergeCell ref="I349:M349"/>
    <mergeCell ref="I350:M350"/>
    <mergeCell ref="I73:M73"/>
    <mergeCell ref="I43:M43"/>
    <mergeCell ref="I44:M44"/>
    <mergeCell ref="I45:M45"/>
    <mergeCell ref="I46:M46"/>
    <mergeCell ref="I47:M47"/>
    <mergeCell ref="I49:M49"/>
    <mergeCell ref="I50:M50"/>
    <mergeCell ref="I52:M52"/>
    <mergeCell ref="I42:M42"/>
    <mergeCell ref="I64:M64"/>
    <mergeCell ref="I65:M65"/>
    <mergeCell ref="I53:M53"/>
    <mergeCell ref="I66:M66"/>
    <mergeCell ref="I67:M67"/>
    <mergeCell ref="I70:M70"/>
    <mergeCell ref="I71:M71"/>
    <mergeCell ref="I72:M72"/>
    <mergeCell ref="I37:M37"/>
    <mergeCell ref="I38:M38"/>
    <mergeCell ref="I68:M68"/>
    <mergeCell ref="I69:M69"/>
    <mergeCell ref="I74:M74"/>
    <mergeCell ref="I76:M76"/>
    <mergeCell ref="I78:M78"/>
    <mergeCell ref="I79:M79"/>
    <mergeCell ref="I54:M54"/>
    <mergeCell ref="I55:M55"/>
    <mergeCell ref="I56:M56"/>
    <mergeCell ref="I57:M57"/>
    <mergeCell ref="I58:M58"/>
    <mergeCell ref="I59:M59"/>
    <mergeCell ref="I60:M60"/>
    <mergeCell ref="I62:M62"/>
    <mergeCell ref="I63:M63"/>
    <mergeCell ref="I48:M48"/>
    <mergeCell ref="I51:M51"/>
    <mergeCell ref="I61:M61"/>
    <mergeCell ref="I75:M75"/>
    <mergeCell ref="I39:M39"/>
    <mergeCell ref="I40:M40"/>
    <mergeCell ref="I41:M41"/>
    <mergeCell ref="I333:M333"/>
    <mergeCell ref="I334:M334"/>
    <mergeCell ref="I284:M284"/>
    <mergeCell ref="I285:M285"/>
    <mergeCell ref="I286:M286"/>
    <mergeCell ref="I287:M287"/>
    <mergeCell ref="I288:M288"/>
    <mergeCell ref="I289:M289"/>
    <mergeCell ref="I290:M290"/>
    <mergeCell ref="I291:M291"/>
    <mergeCell ref="I309:M309"/>
    <mergeCell ref="I310:M310"/>
    <mergeCell ref="I311:M311"/>
    <mergeCell ref="I312:M312"/>
    <mergeCell ref="I313:M313"/>
    <mergeCell ref="I314:M314"/>
    <mergeCell ref="I303:M303"/>
    <mergeCell ref="I304:M304"/>
    <mergeCell ref="I316:M316"/>
    <mergeCell ref="I305:M305"/>
    <mergeCell ref="I306:M306"/>
    <mergeCell ref="I307:M307"/>
    <mergeCell ref="I308:M308"/>
    <mergeCell ref="I293:M293"/>
    <mergeCell ref="I145:M145"/>
    <mergeCell ref="I146:M146"/>
    <mergeCell ref="I147:M147"/>
    <mergeCell ref="I165:M165"/>
    <mergeCell ref="I166:M166"/>
    <mergeCell ref="I256:M256"/>
    <mergeCell ref="I248:M248"/>
    <mergeCell ref="I249:M249"/>
    <mergeCell ref="I250:M250"/>
    <mergeCell ref="I251:M251"/>
    <mergeCell ref="I192:M192"/>
    <mergeCell ref="I193:M193"/>
    <mergeCell ref="I194:M194"/>
    <mergeCell ref="I195:M195"/>
    <mergeCell ref="I196:M196"/>
    <mergeCell ref="I197:M197"/>
    <mergeCell ref="I198:M198"/>
    <mergeCell ref="I227:M227"/>
    <mergeCell ref="I215:M215"/>
    <mergeCell ref="I216:M216"/>
    <mergeCell ref="I217:M217"/>
    <mergeCell ref="I218:M218"/>
    <mergeCell ref="I219:M219"/>
    <mergeCell ref="I220:M220"/>
    <mergeCell ref="I129:M129"/>
    <mergeCell ref="I130:M130"/>
    <mergeCell ref="I131:M131"/>
    <mergeCell ref="I136:M136"/>
    <mergeCell ref="I135:M135"/>
    <mergeCell ref="I141:M141"/>
    <mergeCell ref="I142:M142"/>
    <mergeCell ref="I144:M144"/>
    <mergeCell ref="I137:M137"/>
    <mergeCell ref="I138:M138"/>
    <mergeCell ref="I139:M139"/>
    <mergeCell ref="I140:M140"/>
    <mergeCell ref="I132:M132"/>
    <mergeCell ref="I133:M133"/>
    <mergeCell ref="I134:M134"/>
    <mergeCell ref="I143:M143"/>
    <mergeCell ref="I161:M161"/>
    <mergeCell ref="I80:M80"/>
    <mergeCell ref="I81:M81"/>
    <mergeCell ref="I82:M82"/>
    <mergeCell ref="I83:M83"/>
    <mergeCell ref="I84:M84"/>
    <mergeCell ref="I96:M96"/>
    <mergeCell ref="I151:M151"/>
    <mergeCell ref="I152:M152"/>
    <mergeCell ref="I148:M148"/>
    <mergeCell ref="I149:M149"/>
    <mergeCell ref="I150:M150"/>
    <mergeCell ref="I121:M121"/>
    <mergeCell ref="I124:M124"/>
    <mergeCell ref="I126:M126"/>
    <mergeCell ref="I127:M127"/>
    <mergeCell ref="I114:M114"/>
    <mergeCell ref="I115:M115"/>
    <mergeCell ref="I117:M117"/>
    <mergeCell ref="I125:M125"/>
    <mergeCell ref="I122:M122"/>
    <mergeCell ref="I123:M123"/>
    <mergeCell ref="I119:M119"/>
    <mergeCell ref="I128:M128"/>
    <mergeCell ref="I175:M175"/>
    <mergeCell ref="I153:M153"/>
    <mergeCell ref="I154:M154"/>
    <mergeCell ref="I155:M155"/>
    <mergeCell ref="I315:M315"/>
    <mergeCell ref="I274:M274"/>
    <mergeCell ref="I261:M261"/>
    <mergeCell ref="I262:M262"/>
    <mergeCell ref="I263:M263"/>
    <mergeCell ref="I264:M264"/>
    <mergeCell ref="I265:M265"/>
    <mergeCell ref="I267:M267"/>
    <mergeCell ref="I268:M268"/>
    <mergeCell ref="I269:M269"/>
    <mergeCell ref="I221:M221"/>
    <mergeCell ref="I222:M222"/>
    <mergeCell ref="I211:M211"/>
    <mergeCell ref="I212:M212"/>
    <mergeCell ref="I213:M213"/>
    <mergeCell ref="I214:M214"/>
    <mergeCell ref="I156:M156"/>
    <mergeCell ref="I157:M157"/>
    <mergeCell ref="I158:M158"/>
    <mergeCell ref="I160:M160"/>
    <mergeCell ref="I77:M77"/>
    <mergeCell ref="I162:M162"/>
    <mergeCell ref="I163:M163"/>
    <mergeCell ref="I164:M164"/>
    <mergeCell ref="I159:M159"/>
    <mergeCell ref="I292:M292"/>
    <mergeCell ref="I299:M299"/>
    <mergeCell ref="I324:M324"/>
    <mergeCell ref="I167:M167"/>
    <mergeCell ref="I168:M168"/>
    <mergeCell ref="I169:M169"/>
    <mergeCell ref="I170:M170"/>
    <mergeCell ref="I171:M171"/>
    <mergeCell ref="I183:M183"/>
    <mergeCell ref="I228:M228"/>
    <mergeCell ref="I229:M229"/>
    <mergeCell ref="I266:M266"/>
    <mergeCell ref="I209:M209"/>
    <mergeCell ref="I210:M210"/>
    <mergeCell ref="I199:M199"/>
    <mergeCell ref="I180:M180"/>
    <mergeCell ref="I172:M172"/>
    <mergeCell ref="I173:M173"/>
    <mergeCell ref="I174:M174"/>
  </mergeCells>
  <conditionalFormatting sqref="B17:G31">
    <cfRule type="expression" dxfId="1744" priority="126">
      <formula>O$16</formula>
    </cfRule>
  </conditionalFormatting>
  <conditionalFormatting sqref="B33:G69">
    <cfRule type="expression" dxfId="1743" priority="62">
      <formula>O$32</formula>
    </cfRule>
  </conditionalFormatting>
  <conditionalFormatting sqref="B71:G92">
    <cfRule type="expression" dxfId="1742" priority="58">
      <formula>O$70</formula>
    </cfRule>
  </conditionalFormatting>
  <conditionalFormatting sqref="B94:G110">
    <cfRule type="expression" dxfId="1741" priority="108">
      <formula>O$93</formula>
    </cfRule>
  </conditionalFormatting>
  <conditionalFormatting sqref="B112:G172">
    <cfRule type="expression" dxfId="1740" priority="18">
      <formula>O$111</formula>
    </cfRule>
  </conditionalFormatting>
  <conditionalFormatting sqref="B174:G245">
    <cfRule type="expression" dxfId="1739" priority="12">
      <formula>O$173</formula>
    </cfRule>
  </conditionalFormatting>
  <conditionalFormatting sqref="B247:G272">
    <cfRule type="expression" dxfId="1738" priority="10">
      <formula>O$246</formula>
    </cfRule>
  </conditionalFormatting>
  <conditionalFormatting sqref="B274:G306">
    <cfRule type="expression" dxfId="1737" priority="6">
      <formula>O$273</formula>
    </cfRule>
  </conditionalFormatting>
  <conditionalFormatting sqref="B308:G326">
    <cfRule type="expression" dxfId="1736" priority="4">
      <formula>O$307</formula>
    </cfRule>
  </conditionalFormatting>
  <conditionalFormatting sqref="B328:G338">
    <cfRule type="expression" dxfId="1735" priority="68">
      <formula>O$327</formula>
    </cfRule>
  </conditionalFormatting>
  <conditionalFormatting sqref="B340:G355">
    <cfRule type="expression" dxfId="1734" priority="117">
      <formula>O$339</formula>
    </cfRule>
  </conditionalFormatting>
  <conditionalFormatting sqref="I16">
    <cfRule type="expression" dxfId="1722" priority="455">
      <formula>AND($O16,I16="")</formula>
    </cfRule>
  </conditionalFormatting>
  <conditionalFormatting sqref="I32">
    <cfRule type="expression" dxfId="1720" priority="445">
      <formula>AND($O32,I32="")</formula>
    </cfRule>
  </conditionalFormatting>
  <conditionalFormatting sqref="I70">
    <cfRule type="expression" dxfId="1719" priority="391">
      <formula>AND($O70,I70="")</formula>
    </cfRule>
  </conditionalFormatting>
  <conditionalFormatting sqref="I93">
    <cfRule type="expression" dxfId="1718" priority="437">
      <formula>AND($O93,I93="")</formula>
    </cfRule>
  </conditionalFormatting>
  <conditionalFormatting sqref="I111">
    <cfRule type="expression" dxfId="1717" priority="428">
      <formula>AND($O111,I111="")</formula>
    </cfRule>
  </conditionalFormatting>
  <conditionalFormatting sqref="I173">
    <cfRule type="expression" dxfId="1716" priority="421">
      <formula>AND($O173,I173="")</formula>
    </cfRule>
  </conditionalFormatting>
  <conditionalFormatting sqref="I246">
    <cfRule type="expression" dxfId="1715" priority="414">
      <formula>AND($O246,I246="")</formula>
    </cfRule>
  </conditionalFormatting>
  <conditionalFormatting sqref="I273">
    <cfRule type="expression" dxfId="1714" priority="407">
      <formula>AND($O273,I273="")</formula>
    </cfRule>
  </conditionalFormatting>
  <conditionalFormatting sqref="I307">
    <cfRule type="expression" dxfId="1713" priority="319">
      <formula>AND($O307,I307="")</formula>
    </cfRule>
  </conditionalFormatting>
  <conditionalFormatting sqref="I327">
    <cfRule type="expression" dxfId="1712" priority="400">
      <formula>AND($O327,I327="")</formula>
    </cfRule>
  </conditionalFormatting>
  <conditionalFormatting sqref="I339">
    <cfRule type="expression" dxfId="1711" priority="154">
      <formula>AND($O339,I339="")</formula>
    </cfRule>
  </conditionalFormatting>
  <pageMargins left="0.39370078740157483" right="0.19685039370078741" top="0.39370078740157483" bottom="0.47244094488188981" header="0.31496062992125984" footer="0.31496062992125984"/>
  <pageSetup paperSize="9" scale="85" fitToHeight="0" orientation="portrait" r:id="rId1"/>
  <headerFooter scaleWithDoc="0">
    <oddFooter>&amp;L&amp;8©  VHF Bayern - Stand Mai 2025&amp;R&amp;P</oddFooter>
  </headerFooter>
  <rowBreaks count="5" manualBreakCount="5">
    <brk id="41" max="13" man="1"/>
    <brk id="92" max="13" man="1"/>
    <brk id="185" max="13" man="1"/>
    <brk id="254" max="13" man="1"/>
    <brk id="306"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91137" r:id="rId4" name="Kontrollkästchen 2">
              <controlPr defaultSize="0" autoFill="0" autoLine="0" autoPict="0" altText="">
                <anchor moveWithCells="1">
                  <from>
                    <xdr:col>1</xdr:col>
                    <xdr:colOff>0</xdr:colOff>
                    <xdr:row>15</xdr:row>
                    <xdr:rowOff>0</xdr:rowOff>
                  </from>
                  <to>
                    <xdr:col>1</xdr:col>
                    <xdr:colOff>219075</xdr:colOff>
                    <xdr:row>16</xdr:row>
                    <xdr:rowOff>0</xdr:rowOff>
                  </to>
                </anchor>
              </controlPr>
            </control>
          </mc:Choice>
        </mc:AlternateContent>
        <mc:AlternateContent xmlns:mc="http://schemas.openxmlformats.org/markup-compatibility/2006">
          <mc:Choice Requires="x14">
            <control shapeId="91138" r:id="rId5" name="Check Box 2">
              <controlPr defaultSize="0" autoFill="0" autoLine="0" autoPict="0" altText="">
                <anchor moveWithCells="1">
                  <from>
                    <xdr:col>2</xdr:col>
                    <xdr:colOff>0</xdr:colOff>
                    <xdr:row>15</xdr:row>
                    <xdr:rowOff>0</xdr:rowOff>
                  </from>
                  <to>
                    <xdr:col>2</xdr:col>
                    <xdr:colOff>219075</xdr:colOff>
                    <xdr:row>16</xdr:row>
                    <xdr:rowOff>0</xdr:rowOff>
                  </to>
                </anchor>
              </controlPr>
            </control>
          </mc:Choice>
        </mc:AlternateContent>
        <mc:AlternateContent xmlns:mc="http://schemas.openxmlformats.org/markup-compatibility/2006">
          <mc:Choice Requires="x14">
            <control shapeId="91139" r:id="rId6" name="Check Box 3">
              <controlPr defaultSize="0" autoFill="0" autoLine="0" autoPict="0" altText="">
                <anchor moveWithCells="1">
                  <from>
                    <xdr:col>3</xdr:col>
                    <xdr:colOff>0</xdr:colOff>
                    <xdr:row>15</xdr:row>
                    <xdr:rowOff>0</xdr:rowOff>
                  </from>
                  <to>
                    <xdr:col>3</xdr:col>
                    <xdr:colOff>219075</xdr:colOff>
                    <xdr:row>16</xdr:row>
                    <xdr:rowOff>0</xdr:rowOff>
                  </to>
                </anchor>
              </controlPr>
            </control>
          </mc:Choice>
        </mc:AlternateContent>
        <mc:AlternateContent xmlns:mc="http://schemas.openxmlformats.org/markup-compatibility/2006">
          <mc:Choice Requires="x14">
            <control shapeId="91140" r:id="rId7" name="Check Box 4">
              <controlPr defaultSize="0" autoFill="0" autoLine="0" autoPict="0" altText="">
                <anchor moveWithCells="1">
                  <from>
                    <xdr:col>4</xdr:col>
                    <xdr:colOff>0</xdr:colOff>
                    <xdr:row>15</xdr:row>
                    <xdr:rowOff>0</xdr:rowOff>
                  </from>
                  <to>
                    <xdr:col>4</xdr:col>
                    <xdr:colOff>219075</xdr:colOff>
                    <xdr:row>16</xdr:row>
                    <xdr:rowOff>0</xdr:rowOff>
                  </to>
                </anchor>
              </controlPr>
            </control>
          </mc:Choice>
        </mc:AlternateContent>
        <mc:AlternateContent xmlns:mc="http://schemas.openxmlformats.org/markup-compatibility/2006">
          <mc:Choice Requires="x14">
            <control shapeId="91141" r:id="rId8" name="Check Box 5">
              <controlPr defaultSize="0" autoFill="0" autoLine="0" autoPict="0" altText="">
                <anchor moveWithCells="1">
                  <from>
                    <xdr:col>5</xdr:col>
                    <xdr:colOff>0</xdr:colOff>
                    <xdr:row>15</xdr:row>
                    <xdr:rowOff>0</xdr:rowOff>
                  </from>
                  <to>
                    <xdr:col>5</xdr:col>
                    <xdr:colOff>219075</xdr:colOff>
                    <xdr:row>16</xdr:row>
                    <xdr:rowOff>0</xdr:rowOff>
                  </to>
                </anchor>
              </controlPr>
            </control>
          </mc:Choice>
        </mc:AlternateContent>
        <mc:AlternateContent xmlns:mc="http://schemas.openxmlformats.org/markup-compatibility/2006">
          <mc:Choice Requires="x14">
            <control shapeId="91142" r:id="rId9" name="Check Box 6">
              <controlPr defaultSize="0" autoFill="0" autoLine="0" autoPict="0" altText="">
                <anchor moveWithCells="1">
                  <from>
                    <xdr:col>6</xdr:col>
                    <xdr:colOff>0</xdr:colOff>
                    <xdr:row>15</xdr:row>
                    <xdr:rowOff>0</xdr:rowOff>
                  </from>
                  <to>
                    <xdr:col>6</xdr:col>
                    <xdr:colOff>219075</xdr:colOff>
                    <xdr:row>16</xdr:row>
                    <xdr:rowOff>0</xdr:rowOff>
                  </to>
                </anchor>
              </controlPr>
            </control>
          </mc:Choice>
        </mc:AlternateContent>
        <mc:AlternateContent xmlns:mc="http://schemas.openxmlformats.org/markup-compatibility/2006">
          <mc:Choice Requires="x14">
            <control shapeId="91143" r:id="rId10" name="Check Box 7">
              <controlPr defaultSize="0" autoFill="0" autoLine="0" autoPict="0" altText="">
                <anchor moveWithCells="1">
                  <from>
                    <xdr:col>1</xdr:col>
                    <xdr:colOff>0</xdr:colOff>
                    <xdr:row>31</xdr:row>
                    <xdr:rowOff>0</xdr:rowOff>
                  </from>
                  <to>
                    <xdr:col>1</xdr:col>
                    <xdr:colOff>219075</xdr:colOff>
                    <xdr:row>32</xdr:row>
                    <xdr:rowOff>0</xdr:rowOff>
                  </to>
                </anchor>
              </controlPr>
            </control>
          </mc:Choice>
        </mc:AlternateContent>
        <mc:AlternateContent xmlns:mc="http://schemas.openxmlformats.org/markup-compatibility/2006">
          <mc:Choice Requires="x14">
            <control shapeId="91144" r:id="rId11" name="Check Box 8">
              <controlPr defaultSize="0" autoFill="0" autoLine="0" autoPict="0" altText="">
                <anchor moveWithCells="1">
                  <from>
                    <xdr:col>2</xdr:col>
                    <xdr:colOff>0</xdr:colOff>
                    <xdr:row>31</xdr:row>
                    <xdr:rowOff>0</xdr:rowOff>
                  </from>
                  <to>
                    <xdr:col>2</xdr:col>
                    <xdr:colOff>219075</xdr:colOff>
                    <xdr:row>32</xdr:row>
                    <xdr:rowOff>0</xdr:rowOff>
                  </to>
                </anchor>
              </controlPr>
            </control>
          </mc:Choice>
        </mc:AlternateContent>
        <mc:AlternateContent xmlns:mc="http://schemas.openxmlformats.org/markup-compatibility/2006">
          <mc:Choice Requires="x14">
            <control shapeId="91145" r:id="rId12" name="Check Box 9">
              <controlPr defaultSize="0" autoFill="0" autoLine="0" autoPict="0" altText="">
                <anchor moveWithCells="1">
                  <from>
                    <xdr:col>3</xdr:col>
                    <xdr:colOff>0</xdr:colOff>
                    <xdr:row>31</xdr:row>
                    <xdr:rowOff>0</xdr:rowOff>
                  </from>
                  <to>
                    <xdr:col>3</xdr:col>
                    <xdr:colOff>219075</xdr:colOff>
                    <xdr:row>32</xdr:row>
                    <xdr:rowOff>0</xdr:rowOff>
                  </to>
                </anchor>
              </controlPr>
            </control>
          </mc:Choice>
        </mc:AlternateContent>
        <mc:AlternateContent xmlns:mc="http://schemas.openxmlformats.org/markup-compatibility/2006">
          <mc:Choice Requires="x14">
            <control shapeId="91146" r:id="rId13" name="Check Box 10">
              <controlPr defaultSize="0" autoFill="0" autoLine="0" autoPict="0" altText="">
                <anchor moveWithCells="1">
                  <from>
                    <xdr:col>4</xdr:col>
                    <xdr:colOff>0</xdr:colOff>
                    <xdr:row>31</xdr:row>
                    <xdr:rowOff>0</xdr:rowOff>
                  </from>
                  <to>
                    <xdr:col>4</xdr:col>
                    <xdr:colOff>219075</xdr:colOff>
                    <xdr:row>32</xdr:row>
                    <xdr:rowOff>0</xdr:rowOff>
                  </to>
                </anchor>
              </controlPr>
            </control>
          </mc:Choice>
        </mc:AlternateContent>
        <mc:AlternateContent xmlns:mc="http://schemas.openxmlformats.org/markup-compatibility/2006">
          <mc:Choice Requires="x14">
            <control shapeId="91147" r:id="rId14" name="Check Box 11">
              <controlPr defaultSize="0" autoFill="0" autoLine="0" autoPict="0" altText="">
                <anchor moveWithCells="1">
                  <from>
                    <xdr:col>5</xdr:col>
                    <xdr:colOff>0</xdr:colOff>
                    <xdr:row>31</xdr:row>
                    <xdr:rowOff>0</xdr:rowOff>
                  </from>
                  <to>
                    <xdr:col>5</xdr:col>
                    <xdr:colOff>219075</xdr:colOff>
                    <xdr:row>32</xdr:row>
                    <xdr:rowOff>0</xdr:rowOff>
                  </to>
                </anchor>
              </controlPr>
            </control>
          </mc:Choice>
        </mc:AlternateContent>
        <mc:AlternateContent xmlns:mc="http://schemas.openxmlformats.org/markup-compatibility/2006">
          <mc:Choice Requires="x14">
            <control shapeId="91148" r:id="rId15" name="Check Box 12">
              <controlPr defaultSize="0" autoFill="0" autoLine="0" autoPict="0" altText="">
                <anchor moveWithCells="1">
                  <from>
                    <xdr:col>6</xdr:col>
                    <xdr:colOff>0</xdr:colOff>
                    <xdr:row>31</xdr:row>
                    <xdr:rowOff>0</xdr:rowOff>
                  </from>
                  <to>
                    <xdr:col>6</xdr:col>
                    <xdr:colOff>219075</xdr:colOff>
                    <xdr:row>32</xdr:row>
                    <xdr:rowOff>0</xdr:rowOff>
                  </to>
                </anchor>
              </controlPr>
            </control>
          </mc:Choice>
        </mc:AlternateContent>
        <mc:AlternateContent xmlns:mc="http://schemas.openxmlformats.org/markup-compatibility/2006">
          <mc:Choice Requires="x14">
            <control shapeId="91149" r:id="rId16" name="Check Box 13">
              <controlPr defaultSize="0" autoFill="0" autoLine="0" autoPict="0" altText="">
                <anchor moveWithCells="1">
                  <from>
                    <xdr:col>1</xdr:col>
                    <xdr:colOff>0</xdr:colOff>
                    <xdr:row>92</xdr:row>
                    <xdr:rowOff>0</xdr:rowOff>
                  </from>
                  <to>
                    <xdr:col>1</xdr:col>
                    <xdr:colOff>219075</xdr:colOff>
                    <xdr:row>93</xdr:row>
                    <xdr:rowOff>0</xdr:rowOff>
                  </to>
                </anchor>
              </controlPr>
            </control>
          </mc:Choice>
        </mc:AlternateContent>
        <mc:AlternateContent xmlns:mc="http://schemas.openxmlformats.org/markup-compatibility/2006">
          <mc:Choice Requires="x14">
            <control shapeId="91150" r:id="rId17" name="Check Box 14">
              <controlPr defaultSize="0" autoFill="0" autoLine="0" autoPict="0" altText="">
                <anchor moveWithCells="1">
                  <from>
                    <xdr:col>2</xdr:col>
                    <xdr:colOff>0</xdr:colOff>
                    <xdr:row>92</xdr:row>
                    <xdr:rowOff>0</xdr:rowOff>
                  </from>
                  <to>
                    <xdr:col>2</xdr:col>
                    <xdr:colOff>219075</xdr:colOff>
                    <xdr:row>93</xdr:row>
                    <xdr:rowOff>0</xdr:rowOff>
                  </to>
                </anchor>
              </controlPr>
            </control>
          </mc:Choice>
        </mc:AlternateContent>
        <mc:AlternateContent xmlns:mc="http://schemas.openxmlformats.org/markup-compatibility/2006">
          <mc:Choice Requires="x14">
            <control shapeId="91151" r:id="rId18" name="Check Box 15">
              <controlPr defaultSize="0" autoFill="0" autoLine="0" autoPict="0" altText="">
                <anchor moveWithCells="1">
                  <from>
                    <xdr:col>3</xdr:col>
                    <xdr:colOff>0</xdr:colOff>
                    <xdr:row>92</xdr:row>
                    <xdr:rowOff>0</xdr:rowOff>
                  </from>
                  <to>
                    <xdr:col>3</xdr:col>
                    <xdr:colOff>219075</xdr:colOff>
                    <xdr:row>93</xdr:row>
                    <xdr:rowOff>0</xdr:rowOff>
                  </to>
                </anchor>
              </controlPr>
            </control>
          </mc:Choice>
        </mc:AlternateContent>
        <mc:AlternateContent xmlns:mc="http://schemas.openxmlformats.org/markup-compatibility/2006">
          <mc:Choice Requires="x14">
            <control shapeId="91152" r:id="rId19" name="Check Box 16">
              <controlPr defaultSize="0" autoFill="0" autoLine="0" autoPict="0" altText="">
                <anchor moveWithCells="1">
                  <from>
                    <xdr:col>4</xdr:col>
                    <xdr:colOff>0</xdr:colOff>
                    <xdr:row>92</xdr:row>
                    <xdr:rowOff>0</xdr:rowOff>
                  </from>
                  <to>
                    <xdr:col>4</xdr:col>
                    <xdr:colOff>219075</xdr:colOff>
                    <xdr:row>93</xdr:row>
                    <xdr:rowOff>0</xdr:rowOff>
                  </to>
                </anchor>
              </controlPr>
            </control>
          </mc:Choice>
        </mc:AlternateContent>
        <mc:AlternateContent xmlns:mc="http://schemas.openxmlformats.org/markup-compatibility/2006">
          <mc:Choice Requires="x14">
            <control shapeId="91153" r:id="rId20" name="Check Box 17">
              <controlPr defaultSize="0" autoFill="0" autoLine="0" autoPict="0" altText="">
                <anchor moveWithCells="1">
                  <from>
                    <xdr:col>5</xdr:col>
                    <xdr:colOff>0</xdr:colOff>
                    <xdr:row>92</xdr:row>
                    <xdr:rowOff>0</xdr:rowOff>
                  </from>
                  <to>
                    <xdr:col>5</xdr:col>
                    <xdr:colOff>219075</xdr:colOff>
                    <xdr:row>93</xdr:row>
                    <xdr:rowOff>0</xdr:rowOff>
                  </to>
                </anchor>
              </controlPr>
            </control>
          </mc:Choice>
        </mc:AlternateContent>
        <mc:AlternateContent xmlns:mc="http://schemas.openxmlformats.org/markup-compatibility/2006">
          <mc:Choice Requires="x14">
            <control shapeId="91154" r:id="rId21" name="Check Box 18">
              <controlPr defaultSize="0" autoFill="0" autoLine="0" autoPict="0" altText="">
                <anchor moveWithCells="1">
                  <from>
                    <xdr:col>6</xdr:col>
                    <xdr:colOff>0</xdr:colOff>
                    <xdr:row>92</xdr:row>
                    <xdr:rowOff>0</xdr:rowOff>
                  </from>
                  <to>
                    <xdr:col>6</xdr:col>
                    <xdr:colOff>219075</xdr:colOff>
                    <xdr:row>93</xdr:row>
                    <xdr:rowOff>0</xdr:rowOff>
                  </to>
                </anchor>
              </controlPr>
            </control>
          </mc:Choice>
        </mc:AlternateContent>
        <mc:AlternateContent xmlns:mc="http://schemas.openxmlformats.org/markup-compatibility/2006">
          <mc:Choice Requires="x14">
            <control shapeId="91155" r:id="rId22" name="Check Box 19">
              <controlPr defaultSize="0" autoFill="0" autoLine="0" autoPict="0" altText="">
                <anchor moveWithCells="1">
                  <from>
                    <xdr:col>1</xdr:col>
                    <xdr:colOff>0</xdr:colOff>
                    <xdr:row>110</xdr:row>
                    <xdr:rowOff>0</xdr:rowOff>
                  </from>
                  <to>
                    <xdr:col>1</xdr:col>
                    <xdr:colOff>219075</xdr:colOff>
                    <xdr:row>111</xdr:row>
                    <xdr:rowOff>0</xdr:rowOff>
                  </to>
                </anchor>
              </controlPr>
            </control>
          </mc:Choice>
        </mc:AlternateContent>
        <mc:AlternateContent xmlns:mc="http://schemas.openxmlformats.org/markup-compatibility/2006">
          <mc:Choice Requires="x14">
            <control shapeId="91156" r:id="rId23" name="Check Box 20">
              <controlPr defaultSize="0" autoFill="0" autoLine="0" autoPict="0" altText="">
                <anchor moveWithCells="1">
                  <from>
                    <xdr:col>2</xdr:col>
                    <xdr:colOff>0</xdr:colOff>
                    <xdr:row>110</xdr:row>
                    <xdr:rowOff>0</xdr:rowOff>
                  </from>
                  <to>
                    <xdr:col>2</xdr:col>
                    <xdr:colOff>219075</xdr:colOff>
                    <xdr:row>111</xdr:row>
                    <xdr:rowOff>0</xdr:rowOff>
                  </to>
                </anchor>
              </controlPr>
            </control>
          </mc:Choice>
        </mc:AlternateContent>
        <mc:AlternateContent xmlns:mc="http://schemas.openxmlformats.org/markup-compatibility/2006">
          <mc:Choice Requires="x14">
            <control shapeId="91157" r:id="rId24" name="Check Box 21">
              <controlPr defaultSize="0" autoFill="0" autoLine="0" autoPict="0" altText="">
                <anchor moveWithCells="1">
                  <from>
                    <xdr:col>3</xdr:col>
                    <xdr:colOff>0</xdr:colOff>
                    <xdr:row>110</xdr:row>
                    <xdr:rowOff>0</xdr:rowOff>
                  </from>
                  <to>
                    <xdr:col>3</xdr:col>
                    <xdr:colOff>219075</xdr:colOff>
                    <xdr:row>111</xdr:row>
                    <xdr:rowOff>0</xdr:rowOff>
                  </to>
                </anchor>
              </controlPr>
            </control>
          </mc:Choice>
        </mc:AlternateContent>
        <mc:AlternateContent xmlns:mc="http://schemas.openxmlformats.org/markup-compatibility/2006">
          <mc:Choice Requires="x14">
            <control shapeId="91158" r:id="rId25" name="Check Box 22">
              <controlPr defaultSize="0" autoFill="0" autoLine="0" autoPict="0" altText="">
                <anchor moveWithCells="1">
                  <from>
                    <xdr:col>4</xdr:col>
                    <xdr:colOff>0</xdr:colOff>
                    <xdr:row>110</xdr:row>
                    <xdr:rowOff>0</xdr:rowOff>
                  </from>
                  <to>
                    <xdr:col>4</xdr:col>
                    <xdr:colOff>219075</xdr:colOff>
                    <xdr:row>111</xdr:row>
                    <xdr:rowOff>0</xdr:rowOff>
                  </to>
                </anchor>
              </controlPr>
            </control>
          </mc:Choice>
        </mc:AlternateContent>
        <mc:AlternateContent xmlns:mc="http://schemas.openxmlformats.org/markup-compatibility/2006">
          <mc:Choice Requires="x14">
            <control shapeId="91159" r:id="rId26" name="Check Box 23">
              <controlPr defaultSize="0" autoFill="0" autoLine="0" autoPict="0" altText="">
                <anchor moveWithCells="1">
                  <from>
                    <xdr:col>5</xdr:col>
                    <xdr:colOff>0</xdr:colOff>
                    <xdr:row>110</xdr:row>
                    <xdr:rowOff>0</xdr:rowOff>
                  </from>
                  <to>
                    <xdr:col>5</xdr:col>
                    <xdr:colOff>219075</xdr:colOff>
                    <xdr:row>111</xdr:row>
                    <xdr:rowOff>0</xdr:rowOff>
                  </to>
                </anchor>
              </controlPr>
            </control>
          </mc:Choice>
        </mc:AlternateContent>
        <mc:AlternateContent xmlns:mc="http://schemas.openxmlformats.org/markup-compatibility/2006">
          <mc:Choice Requires="x14">
            <control shapeId="91160" r:id="rId27" name="Check Box 24">
              <controlPr defaultSize="0" autoFill="0" autoLine="0" autoPict="0" altText="">
                <anchor moveWithCells="1">
                  <from>
                    <xdr:col>6</xdr:col>
                    <xdr:colOff>0</xdr:colOff>
                    <xdr:row>110</xdr:row>
                    <xdr:rowOff>0</xdr:rowOff>
                  </from>
                  <to>
                    <xdr:col>6</xdr:col>
                    <xdr:colOff>219075</xdr:colOff>
                    <xdr:row>111</xdr:row>
                    <xdr:rowOff>0</xdr:rowOff>
                  </to>
                </anchor>
              </controlPr>
            </control>
          </mc:Choice>
        </mc:AlternateContent>
        <mc:AlternateContent xmlns:mc="http://schemas.openxmlformats.org/markup-compatibility/2006">
          <mc:Choice Requires="x14">
            <control shapeId="91161" r:id="rId28" name="Check Box 25">
              <controlPr defaultSize="0" autoFill="0" autoLine="0" autoPict="0" altText="">
                <anchor moveWithCells="1">
                  <from>
                    <xdr:col>1</xdr:col>
                    <xdr:colOff>0</xdr:colOff>
                    <xdr:row>172</xdr:row>
                    <xdr:rowOff>0</xdr:rowOff>
                  </from>
                  <to>
                    <xdr:col>1</xdr:col>
                    <xdr:colOff>219075</xdr:colOff>
                    <xdr:row>173</xdr:row>
                    <xdr:rowOff>0</xdr:rowOff>
                  </to>
                </anchor>
              </controlPr>
            </control>
          </mc:Choice>
        </mc:AlternateContent>
        <mc:AlternateContent xmlns:mc="http://schemas.openxmlformats.org/markup-compatibility/2006">
          <mc:Choice Requires="x14">
            <control shapeId="91162" r:id="rId29" name="Check Box 26">
              <controlPr defaultSize="0" autoFill="0" autoLine="0" autoPict="0" altText="">
                <anchor moveWithCells="1">
                  <from>
                    <xdr:col>2</xdr:col>
                    <xdr:colOff>0</xdr:colOff>
                    <xdr:row>172</xdr:row>
                    <xdr:rowOff>0</xdr:rowOff>
                  </from>
                  <to>
                    <xdr:col>2</xdr:col>
                    <xdr:colOff>219075</xdr:colOff>
                    <xdr:row>173</xdr:row>
                    <xdr:rowOff>0</xdr:rowOff>
                  </to>
                </anchor>
              </controlPr>
            </control>
          </mc:Choice>
        </mc:AlternateContent>
        <mc:AlternateContent xmlns:mc="http://schemas.openxmlformats.org/markup-compatibility/2006">
          <mc:Choice Requires="x14">
            <control shapeId="91163" r:id="rId30" name="Check Box 27">
              <controlPr defaultSize="0" autoFill="0" autoLine="0" autoPict="0" altText="">
                <anchor moveWithCells="1">
                  <from>
                    <xdr:col>3</xdr:col>
                    <xdr:colOff>0</xdr:colOff>
                    <xdr:row>172</xdr:row>
                    <xdr:rowOff>0</xdr:rowOff>
                  </from>
                  <to>
                    <xdr:col>3</xdr:col>
                    <xdr:colOff>219075</xdr:colOff>
                    <xdr:row>173</xdr:row>
                    <xdr:rowOff>0</xdr:rowOff>
                  </to>
                </anchor>
              </controlPr>
            </control>
          </mc:Choice>
        </mc:AlternateContent>
        <mc:AlternateContent xmlns:mc="http://schemas.openxmlformats.org/markup-compatibility/2006">
          <mc:Choice Requires="x14">
            <control shapeId="91164" r:id="rId31" name="Check Box 28">
              <controlPr defaultSize="0" autoFill="0" autoLine="0" autoPict="0" altText="">
                <anchor moveWithCells="1">
                  <from>
                    <xdr:col>4</xdr:col>
                    <xdr:colOff>0</xdr:colOff>
                    <xdr:row>172</xdr:row>
                    <xdr:rowOff>0</xdr:rowOff>
                  </from>
                  <to>
                    <xdr:col>4</xdr:col>
                    <xdr:colOff>219075</xdr:colOff>
                    <xdr:row>173</xdr:row>
                    <xdr:rowOff>0</xdr:rowOff>
                  </to>
                </anchor>
              </controlPr>
            </control>
          </mc:Choice>
        </mc:AlternateContent>
        <mc:AlternateContent xmlns:mc="http://schemas.openxmlformats.org/markup-compatibility/2006">
          <mc:Choice Requires="x14">
            <control shapeId="91165" r:id="rId32" name="Check Box 29">
              <controlPr defaultSize="0" autoFill="0" autoLine="0" autoPict="0" altText="">
                <anchor moveWithCells="1">
                  <from>
                    <xdr:col>5</xdr:col>
                    <xdr:colOff>0</xdr:colOff>
                    <xdr:row>172</xdr:row>
                    <xdr:rowOff>0</xdr:rowOff>
                  </from>
                  <to>
                    <xdr:col>5</xdr:col>
                    <xdr:colOff>219075</xdr:colOff>
                    <xdr:row>173</xdr:row>
                    <xdr:rowOff>0</xdr:rowOff>
                  </to>
                </anchor>
              </controlPr>
            </control>
          </mc:Choice>
        </mc:AlternateContent>
        <mc:AlternateContent xmlns:mc="http://schemas.openxmlformats.org/markup-compatibility/2006">
          <mc:Choice Requires="x14">
            <control shapeId="91166" r:id="rId33" name="Check Box 30">
              <controlPr defaultSize="0" autoFill="0" autoLine="0" autoPict="0" altText="">
                <anchor moveWithCells="1">
                  <from>
                    <xdr:col>6</xdr:col>
                    <xdr:colOff>0</xdr:colOff>
                    <xdr:row>172</xdr:row>
                    <xdr:rowOff>0</xdr:rowOff>
                  </from>
                  <to>
                    <xdr:col>6</xdr:col>
                    <xdr:colOff>219075</xdr:colOff>
                    <xdr:row>173</xdr:row>
                    <xdr:rowOff>0</xdr:rowOff>
                  </to>
                </anchor>
              </controlPr>
            </control>
          </mc:Choice>
        </mc:AlternateContent>
        <mc:AlternateContent xmlns:mc="http://schemas.openxmlformats.org/markup-compatibility/2006">
          <mc:Choice Requires="x14">
            <control shapeId="91167" r:id="rId34" name="Check Box 31">
              <controlPr defaultSize="0" autoFill="0" autoLine="0" autoPict="0" altText="">
                <anchor moveWithCells="1">
                  <from>
                    <xdr:col>1</xdr:col>
                    <xdr:colOff>0</xdr:colOff>
                    <xdr:row>245</xdr:row>
                    <xdr:rowOff>0</xdr:rowOff>
                  </from>
                  <to>
                    <xdr:col>1</xdr:col>
                    <xdr:colOff>219075</xdr:colOff>
                    <xdr:row>246</xdr:row>
                    <xdr:rowOff>0</xdr:rowOff>
                  </to>
                </anchor>
              </controlPr>
            </control>
          </mc:Choice>
        </mc:AlternateContent>
        <mc:AlternateContent xmlns:mc="http://schemas.openxmlformats.org/markup-compatibility/2006">
          <mc:Choice Requires="x14">
            <control shapeId="91168" r:id="rId35" name="Check Box 32">
              <controlPr defaultSize="0" autoFill="0" autoLine="0" autoPict="0" altText="">
                <anchor moveWithCells="1">
                  <from>
                    <xdr:col>2</xdr:col>
                    <xdr:colOff>0</xdr:colOff>
                    <xdr:row>245</xdr:row>
                    <xdr:rowOff>0</xdr:rowOff>
                  </from>
                  <to>
                    <xdr:col>2</xdr:col>
                    <xdr:colOff>219075</xdr:colOff>
                    <xdr:row>246</xdr:row>
                    <xdr:rowOff>0</xdr:rowOff>
                  </to>
                </anchor>
              </controlPr>
            </control>
          </mc:Choice>
        </mc:AlternateContent>
        <mc:AlternateContent xmlns:mc="http://schemas.openxmlformats.org/markup-compatibility/2006">
          <mc:Choice Requires="x14">
            <control shapeId="91169" r:id="rId36" name="Check Box 33">
              <controlPr defaultSize="0" autoFill="0" autoLine="0" autoPict="0" altText="">
                <anchor moveWithCells="1">
                  <from>
                    <xdr:col>3</xdr:col>
                    <xdr:colOff>0</xdr:colOff>
                    <xdr:row>245</xdr:row>
                    <xdr:rowOff>0</xdr:rowOff>
                  </from>
                  <to>
                    <xdr:col>3</xdr:col>
                    <xdr:colOff>219075</xdr:colOff>
                    <xdr:row>246</xdr:row>
                    <xdr:rowOff>0</xdr:rowOff>
                  </to>
                </anchor>
              </controlPr>
            </control>
          </mc:Choice>
        </mc:AlternateContent>
        <mc:AlternateContent xmlns:mc="http://schemas.openxmlformats.org/markup-compatibility/2006">
          <mc:Choice Requires="x14">
            <control shapeId="91170" r:id="rId37" name="Check Box 34">
              <controlPr defaultSize="0" autoFill="0" autoLine="0" autoPict="0" altText="">
                <anchor moveWithCells="1">
                  <from>
                    <xdr:col>4</xdr:col>
                    <xdr:colOff>0</xdr:colOff>
                    <xdr:row>245</xdr:row>
                    <xdr:rowOff>0</xdr:rowOff>
                  </from>
                  <to>
                    <xdr:col>4</xdr:col>
                    <xdr:colOff>219075</xdr:colOff>
                    <xdr:row>246</xdr:row>
                    <xdr:rowOff>0</xdr:rowOff>
                  </to>
                </anchor>
              </controlPr>
            </control>
          </mc:Choice>
        </mc:AlternateContent>
        <mc:AlternateContent xmlns:mc="http://schemas.openxmlformats.org/markup-compatibility/2006">
          <mc:Choice Requires="x14">
            <control shapeId="91171" r:id="rId38" name="Check Box 35">
              <controlPr defaultSize="0" autoFill="0" autoLine="0" autoPict="0" altText="">
                <anchor moveWithCells="1">
                  <from>
                    <xdr:col>5</xdr:col>
                    <xdr:colOff>0</xdr:colOff>
                    <xdr:row>245</xdr:row>
                    <xdr:rowOff>0</xdr:rowOff>
                  </from>
                  <to>
                    <xdr:col>5</xdr:col>
                    <xdr:colOff>219075</xdr:colOff>
                    <xdr:row>246</xdr:row>
                    <xdr:rowOff>0</xdr:rowOff>
                  </to>
                </anchor>
              </controlPr>
            </control>
          </mc:Choice>
        </mc:AlternateContent>
        <mc:AlternateContent xmlns:mc="http://schemas.openxmlformats.org/markup-compatibility/2006">
          <mc:Choice Requires="x14">
            <control shapeId="91172" r:id="rId39" name="Check Box 36">
              <controlPr defaultSize="0" autoFill="0" autoLine="0" autoPict="0" altText="">
                <anchor moveWithCells="1">
                  <from>
                    <xdr:col>6</xdr:col>
                    <xdr:colOff>0</xdr:colOff>
                    <xdr:row>245</xdr:row>
                    <xdr:rowOff>0</xdr:rowOff>
                  </from>
                  <to>
                    <xdr:col>6</xdr:col>
                    <xdr:colOff>219075</xdr:colOff>
                    <xdr:row>246</xdr:row>
                    <xdr:rowOff>0</xdr:rowOff>
                  </to>
                </anchor>
              </controlPr>
            </control>
          </mc:Choice>
        </mc:AlternateContent>
        <mc:AlternateContent xmlns:mc="http://schemas.openxmlformats.org/markup-compatibility/2006">
          <mc:Choice Requires="x14">
            <control shapeId="91173" r:id="rId40" name="Check Box 37">
              <controlPr defaultSize="0" autoFill="0" autoLine="0" autoPict="0" altText="">
                <anchor moveWithCells="1">
                  <from>
                    <xdr:col>1</xdr:col>
                    <xdr:colOff>0</xdr:colOff>
                    <xdr:row>272</xdr:row>
                    <xdr:rowOff>0</xdr:rowOff>
                  </from>
                  <to>
                    <xdr:col>1</xdr:col>
                    <xdr:colOff>219075</xdr:colOff>
                    <xdr:row>273</xdr:row>
                    <xdr:rowOff>0</xdr:rowOff>
                  </to>
                </anchor>
              </controlPr>
            </control>
          </mc:Choice>
        </mc:AlternateContent>
        <mc:AlternateContent xmlns:mc="http://schemas.openxmlformats.org/markup-compatibility/2006">
          <mc:Choice Requires="x14">
            <control shapeId="91174" r:id="rId41" name="Check Box 38">
              <controlPr defaultSize="0" autoFill="0" autoLine="0" autoPict="0" altText="">
                <anchor moveWithCells="1">
                  <from>
                    <xdr:col>2</xdr:col>
                    <xdr:colOff>0</xdr:colOff>
                    <xdr:row>272</xdr:row>
                    <xdr:rowOff>0</xdr:rowOff>
                  </from>
                  <to>
                    <xdr:col>2</xdr:col>
                    <xdr:colOff>219075</xdr:colOff>
                    <xdr:row>273</xdr:row>
                    <xdr:rowOff>0</xdr:rowOff>
                  </to>
                </anchor>
              </controlPr>
            </control>
          </mc:Choice>
        </mc:AlternateContent>
        <mc:AlternateContent xmlns:mc="http://schemas.openxmlformats.org/markup-compatibility/2006">
          <mc:Choice Requires="x14">
            <control shapeId="91175" r:id="rId42" name="Check Box 39">
              <controlPr defaultSize="0" autoFill="0" autoLine="0" autoPict="0" altText="">
                <anchor moveWithCells="1">
                  <from>
                    <xdr:col>3</xdr:col>
                    <xdr:colOff>0</xdr:colOff>
                    <xdr:row>272</xdr:row>
                    <xdr:rowOff>0</xdr:rowOff>
                  </from>
                  <to>
                    <xdr:col>3</xdr:col>
                    <xdr:colOff>219075</xdr:colOff>
                    <xdr:row>273</xdr:row>
                    <xdr:rowOff>0</xdr:rowOff>
                  </to>
                </anchor>
              </controlPr>
            </control>
          </mc:Choice>
        </mc:AlternateContent>
        <mc:AlternateContent xmlns:mc="http://schemas.openxmlformats.org/markup-compatibility/2006">
          <mc:Choice Requires="x14">
            <control shapeId="91176" r:id="rId43" name="Check Box 40">
              <controlPr defaultSize="0" autoFill="0" autoLine="0" autoPict="0" altText="">
                <anchor moveWithCells="1">
                  <from>
                    <xdr:col>4</xdr:col>
                    <xdr:colOff>0</xdr:colOff>
                    <xdr:row>272</xdr:row>
                    <xdr:rowOff>0</xdr:rowOff>
                  </from>
                  <to>
                    <xdr:col>4</xdr:col>
                    <xdr:colOff>219075</xdr:colOff>
                    <xdr:row>273</xdr:row>
                    <xdr:rowOff>0</xdr:rowOff>
                  </to>
                </anchor>
              </controlPr>
            </control>
          </mc:Choice>
        </mc:AlternateContent>
        <mc:AlternateContent xmlns:mc="http://schemas.openxmlformats.org/markup-compatibility/2006">
          <mc:Choice Requires="x14">
            <control shapeId="91177" r:id="rId44" name="Check Box 41">
              <controlPr defaultSize="0" autoFill="0" autoLine="0" autoPict="0" altText="">
                <anchor moveWithCells="1">
                  <from>
                    <xdr:col>5</xdr:col>
                    <xdr:colOff>0</xdr:colOff>
                    <xdr:row>272</xdr:row>
                    <xdr:rowOff>0</xdr:rowOff>
                  </from>
                  <to>
                    <xdr:col>5</xdr:col>
                    <xdr:colOff>219075</xdr:colOff>
                    <xdr:row>273</xdr:row>
                    <xdr:rowOff>0</xdr:rowOff>
                  </to>
                </anchor>
              </controlPr>
            </control>
          </mc:Choice>
        </mc:AlternateContent>
        <mc:AlternateContent xmlns:mc="http://schemas.openxmlformats.org/markup-compatibility/2006">
          <mc:Choice Requires="x14">
            <control shapeId="91178" r:id="rId45" name="Check Box 42">
              <controlPr defaultSize="0" autoFill="0" autoLine="0" autoPict="0" altText="">
                <anchor moveWithCells="1">
                  <from>
                    <xdr:col>6</xdr:col>
                    <xdr:colOff>0</xdr:colOff>
                    <xdr:row>272</xdr:row>
                    <xdr:rowOff>0</xdr:rowOff>
                  </from>
                  <to>
                    <xdr:col>6</xdr:col>
                    <xdr:colOff>219075</xdr:colOff>
                    <xdr:row>273</xdr:row>
                    <xdr:rowOff>0</xdr:rowOff>
                  </to>
                </anchor>
              </controlPr>
            </control>
          </mc:Choice>
        </mc:AlternateContent>
        <mc:AlternateContent xmlns:mc="http://schemas.openxmlformats.org/markup-compatibility/2006">
          <mc:Choice Requires="x14">
            <control shapeId="91179" r:id="rId46" name="Check Box 43">
              <controlPr defaultSize="0" autoFill="0" autoLine="0" autoPict="0" altText="">
                <anchor moveWithCells="1">
                  <from>
                    <xdr:col>1</xdr:col>
                    <xdr:colOff>0</xdr:colOff>
                    <xdr:row>326</xdr:row>
                    <xdr:rowOff>0</xdr:rowOff>
                  </from>
                  <to>
                    <xdr:col>1</xdr:col>
                    <xdr:colOff>219075</xdr:colOff>
                    <xdr:row>327</xdr:row>
                    <xdr:rowOff>0</xdr:rowOff>
                  </to>
                </anchor>
              </controlPr>
            </control>
          </mc:Choice>
        </mc:AlternateContent>
        <mc:AlternateContent xmlns:mc="http://schemas.openxmlformats.org/markup-compatibility/2006">
          <mc:Choice Requires="x14">
            <control shapeId="91180" r:id="rId47" name="Check Box 44">
              <controlPr defaultSize="0" autoFill="0" autoLine="0" autoPict="0" altText="">
                <anchor moveWithCells="1">
                  <from>
                    <xdr:col>2</xdr:col>
                    <xdr:colOff>0</xdr:colOff>
                    <xdr:row>326</xdr:row>
                    <xdr:rowOff>0</xdr:rowOff>
                  </from>
                  <to>
                    <xdr:col>2</xdr:col>
                    <xdr:colOff>219075</xdr:colOff>
                    <xdr:row>327</xdr:row>
                    <xdr:rowOff>0</xdr:rowOff>
                  </to>
                </anchor>
              </controlPr>
            </control>
          </mc:Choice>
        </mc:AlternateContent>
        <mc:AlternateContent xmlns:mc="http://schemas.openxmlformats.org/markup-compatibility/2006">
          <mc:Choice Requires="x14">
            <control shapeId="91181" r:id="rId48" name="Check Box 45">
              <controlPr defaultSize="0" autoFill="0" autoLine="0" autoPict="0" altText="">
                <anchor moveWithCells="1">
                  <from>
                    <xdr:col>3</xdr:col>
                    <xdr:colOff>0</xdr:colOff>
                    <xdr:row>326</xdr:row>
                    <xdr:rowOff>0</xdr:rowOff>
                  </from>
                  <to>
                    <xdr:col>3</xdr:col>
                    <xdr:colOff>219075</xdr:colOff>
                    <xdr:row>327</xdr:row>
                    <xdr:rowOff>0</xdr:rowOff>
                  </to>
                </anchor>
              </controlPr>
            </control>
          </mc:Choice>
        </mc:AlternateContent>
        <mc:AlternateContent xmlns:mc="http://schemas.openxmlformats.org/markup-compatibility/2006">
          <mc:Choice Requires="x14">
            <control shapeId="91182" r:id="rId49" name="Check Box 46">
              <controlPr defaultSize="0" autoFill="0" autoLine="0" autoPict="0" altText="">
                <anchor moveWithCells="1">
                  <from>
                    <xdr:col>4</xdr:col>
                    <xdr:colOff>0</xdr:colOff>
                    <xdr:row>326</xdr:row>
                    <xdr:rowOff>0</xdr:rowOff>
                  </from>
                  <to>
                    <xdr:col>4</xdr:col>
                    <xdr:colOff>219075</xdr:colOff>
                    <xdr:row>327</xdr:row>
                    <xdr:rowOff>0</xdr:rowOff>
                  </to>
                </anchor>
              </controlPr>
            </control>
          </mc:Choice>
        </mc:AlternateContent>
        <mc:AlternateContent xmlns:mc="http://schemas.openxmlformats.org/markup-compatibility/2006">
          <mc:Choice Requires="x14">
            <control shapeId="91183" r:id="rId50" name="Check Box 47">
              <controlPr defaultSize="0" autoFill="0" autoLine="0" autoPict="0" altText="">
                <anchor moveWithCells="1">
                  <from>
                    <xdr:col>5</xdr:col>
                    <xdr:colOff>0</xdr:colOff>
                    <xdr:row>326</xdr:row>
                    <xdr:rowOff>0</xdr:rowOff>
                  </from>
                  <to>
                    <xdr:col>5</xdr:col>
                    <xdr:colOff>219075</xdr:colOff>
                    <xdr:row>327</xdr:row>
                    <xdr:rowOff>0</xdr:rowOff>
                  </to>
                </anchor>
              </controlPr>
            </control>
          </mc:Choice>
        </mc:AlternateContent>
        <mc:AlternateContent xmlns:mc="http://schemas.openxmlformats.org/markup-compatibility/2006">
          <mc:Choice Requires="x14">
            <control shapeId="91184" r:id="rId51" name="Check Box 48">
              <controlPr defaultSize="0" autoFill="0" autoLine="0" autoPict="0" altText="">
                <anchor moveWithCells="1">
                  <from>
                    <xdr:col>6</xdr:col>
                    <xdr:colOff>0</xdr:colOff>
                    <xdr:row>326</xdr:row>
                    <xdr:rowOff>0</xdr:rowOff>
                  </from>
                  <to>
                    <xdr:col>6</xdr:col>
                    <xdr:colOff>219075</xdr:colOff>
                    <xdr:row>327</xdr:row>
                    <xdr:rowOff>0</xdr:rowOff>
                  </to>
                </anchor>
              </controlPr>
            </control>
          </mc:Choice>
        </mc:AlternateContent>
        <mc:AlternateContent xmlns:mc="http://schemas.openxmlformats.org/markup-compatibility/2006">
          <mc:Choice Requires="x14">
            <control shapeId="91185" r:id="rId52" name="Check Box 49">
              <controlPr defaultSize="0" autoFill="0" autoLine="0" autoPict="0" altText="">
                <anchor moveWithCells="1">
                  <from>
                    <xdr:col>1</xdr:col>
                    <xdr:colOff>0</xdr:colOff>
                    <xdr:row>69</xdr:row>
                    <xdr:rowOff>0</xdr:rowOff>
                  </from>
                  <to>
                    <xdr:col>1</xdr:col>
                    <xdr:colOff>219075</xdr:colOff>
                    <xdr:row>70</xdr:row>
                    <xdr:rowOff>0</xdr:rowOff>
                  </to>
                </anchor>
              </controlPr>
            </control>
          </mc:Choice>
        </mc:AlternateContent>
        <mc:AlternateContent xmlns:mc="http://schemas.openxmlformats.org/markup-compatibility/2006">
          <mc:Choice Requires="x14">
            <control shapeId="91186" r:id="rId53" name="Check Box 50">
              <controlPr defaultSize="0" autoFill="0" autoLine="0" autoPict="0" altText="">
                <anchor moveWithCells="1">
                  <from>
                    <xdr:col>2</xdr:col>
                    <xdr:colOff>0</xdr:colOff>
                    <xdr:row>69</xdr:row>
                    <xdr:rowOff>0</xdr:rowOff>
                  </from>
                  <to>
                    <xdr:col>2</xdr:col>
                    <xdr:colOff>219075</xdr:colOff>
                    <xdr:row>70</xdr:row>
                    <xdr:rowOff>0</xdr:rowOff>
                  </to>
                </anchor>
              </controlPr>
            </control>
          </mc:Choice>
        </mc:AlternateContent>
        <mc:AlternateContent xmlns:mc="http://schemas.openxmlformats.org/markup-compatibility/2006">
          <mc:Choice Requires="x14">
            <control shapeId="91187" r:id="rId54" name="Check Box 51">
              <controlPr defaultSize="0" autoFill="0" autoLine="0" autoPict="0" altText="">
                <anchor moveWithCells="1">
                  <from>
                    <xdr:col>3</xdr:col>
                    <xdr:colOff>0</xdr:colOff>
                    <xdr:row>69</xdr:row>
                    <xdr:rowOff>0</xdr:rowOff>
                  </from>
                  <to>
                    <xdr:col>3</xdr:col>
                    <xdr:colOff>219075</xdr:colOff>
                    <xdr:row>70</xdr:row>
                    <xdr:rowOff>0</xdr:rowOff>
                  </to>
                </anchor>
              </controlPr>
            </control>
          </mc:Choice>
        </mc:AlternateContent>
        <mc:AlternateContent xmlns:mc="http://schemas.openxmlformats.org/markup-compatibility/2006">
          <mc:Choice Requires="x14">
            <control shapeId="91188" r:id="rId55" name="Check Box 52">
              <controlPr defaultSize="0" autoFill="0" autoLine="0" autoPict="0" altText="">
                <anchor moveWithCells="1">
                  <from>
                    <xdr:col>4</xdr:col>
                    <xdr:colOff>0</xdr:colOff>
                    <xdr:row>69</xdr:row>
                    <xdr:rowOff>0</xdr:rowOff>
                  </from>
                  <to>
                    <xdr:col>4</xdr:col>
                    <xdr:colOff>219075</xdr:colOff>
                    <xdr:row>70</xdr:row>
                    <xdr:rowOff>0</xdr:rowOff>
                  </to>
                </anchor>
              </controlPr>
            </control>
          </mc:Choice>
        </mc:AlternateContent>
        <mc:AlternateContent xmlns:mc="http://schemas.openxmlformats.org/markup-compatibility/2006">
          <mc:Choice Requires="x14">
            <control shapeId="91189" r:id="rId56" name="Check Box 53">
              <controlPr defaultSize="0" autoFill="0" autoLine="0" autoPict="0" altText="">
                <anchor moveWithCells="1">
                  <from>
                    <xdr:col>5</xdr:col>
                    <xdr:colOff>0</xdr:colOff>
                    <xdr:row>69</xdr:row>
                    <xdr:rowOff>0</xdr:rowOff>
                  </from>
                  <to>
                    <xdr:col>5</xdr:col>
                    <xdr:colOff>219075</xdr:colOff>
                    <xdr:row>70</xdr:row>
                    <xdr:rowOff>0</xdr:rowOff>
                  </to>
                </anchor>
              </controlPr>
            </control>
          </mc:Choice>
        </mc:AlternateContent>
        <mc:AlternateContent xmlns:mc="http://schemas.openxmlformats.org/markup-compatibility/2006">
          <mc:Choice Requires="x14">
            <control shapeId="91190" r:id="rId57" name="Check Box 54">
              <controlPr defaultSize="0" autoFill="0" autoLine="0" autoPict="0" altText="">
                <anchor moveWithCells="1">
                  <from>
                    <xdr:col>6</xdr:col>
                    <xdr:colOff>0</xdr:colOff>
                    <xdr:row>69</xdr:row>
                    <xdr:rowOff>0</xdr:rowOff>
                  </from>
                  <to>
                    <xdr:col>6</xdr:col>
                    <xdr:colOff>219075</xdr:colOff>
                    <xdr:row>70</xdr:row>
                    <xdr:rowOff>0</xdr:rowOff>
                  </to>
                </anchor>
              </controlPr>
            </control>
          </mc:Choice>
        </mc:AlternateContent>
        <mc:AlternateContent xmlns:mc="http://schemas.openxmlformats.org/markup-compatibility/2006">
          <mc:Choice Requires="x14">
            <control shapeId="91191" r:id="rId58" name="Check Box 55">
              <controlPr defaultSize="0" autoFill="0" autoLine="0" autoPict="0" altText="">
                <anchor moveWithCells="1">
                  <from>
                    <xdr:col>1</xdr:col>
                    <xdr:colOff>0</xdr:colOff>
                    <xdr:row>306</xdr:row>
                    <xdr:rowOff>0</xdr:rowOff>
                  </from>
                  <to>
                    <xdr:col>1</xdr:col>
                    <xdr:colOff>219075</xdr:colOff>
                    <xdr:row>307</xdr:row>
                    <xdr:rowOff>0</xdr:rowOff>
                  </to>
                </anchor>
              </controlPr>
            </control>
          </mc:Choice>
        </mc:AlternateContent>
        <mc:AlternateContent xmlns:mc="http://schemas.openxmlformats.org/markup-compatibility/2006">
          <mc:Choice Requires="x14">
            <control shapeId="91192" r:id="rId59" name="Check Box 56">
              <controlPr defaultSize="0" autoFill="0" autoLine="0" autoPict="0" altText="">
                <anchor moveWithCells="1">
                  <from>
                    <xdr:col>2</xdr:col>
                    <xdr:colOff>0</xdr:colOff>
                    <xdr:row>306</xdr:row>
                    <xdr:rowOff>0</xdr:rowOff>
                  </from>
                  <to>
                    <xdr:col>2</xdr:col>
                    <xdr:colOff>219075</xdr:colOff>
                    <xdr:row>307</xdr:row>
                    <xdr:rowOff>0</xdr:rowOff>
                  </to>
                </anchor>
              </controlPr>
            </control>
          </mc:Choice>
        </mc:AlternateContent>
        <mc:AlternateContent xmlns:mc="http://schemas.openxmlformats.org/markup-compatibility/2006">
          <mc:Choice Requires="x14">
            <control shapeId="91193" r:id="rId60" name="Check Box 57">
              <controlPr defaultSize="0" autoFill="0" autoLine="0" autoPict="0" altText="">
                <anchor moveWithCells="1">
                  <from>
                    <xdr:col>3</xdr:col>
                    <xdr:colOff>0</xdr:colOff>
                    <xdr:row>306</xdr:row>
                    <xdr:rowOff>0</xdr:rowOff>
                  </from>
                  <to>
                    <xdr:col>3</xdr:col>
                    <xdr:colOff>219075</xdr:colOff>
                    <xdr:row>307</xdr:row>
                    <xdr:rowOff>0</xdr:rowOff>
                  </to>
                </anchor>
              </controlPr>
            </control>
          </mc:Choice>
        </mc:AlternateContent>
        <mc:AlternateContent xmlns:mc="http://schemas.openxmlformats.org/markup-compatibility/2006">
          <mc:Choice Requires="x14">
            <control shapeId="91194" r:id="rId61" name="Check Box 58">
              <controlPr defaultSize="0" autoFill="0" autoLine="0" autoPict="0" altText="">
                <anchor moveWithCells="1">
                  <from>
                    <xdr:col>4</xdr:col>
                    <xdr:colOff>0</xdr:colOff>
                    <xdr:row>306</xdr:row>
                    <xdr:rowOff>0</xdr:rowOff>
                  </from>
                  <to>
                    <xdr:col>4</xdr:col>
                    <xdr:colOff>219075</xdr:colOff>
                    <xdr:row>307</xdr:row>
                    <xdr:rowOff>0</xdr:rowOff>
                  </to>
                </anchor>
              </controlPr>
            </control>
          </mc:Choice>
        </mc:AlternateContent>
        <mc:AlternateContent xmlns:mc="http://schemas.openxmlformats.org/markup-compatibility/2006">
          <mc:Choice Requires="x14">
            <control shapeId="91195" r:id="rId62" name="Check Box 59">
              <controlPr defaultSize="0" autoFill="0" autoLine="0" autoPict="0" altText="">
                <anchor moveWithCells="1">
                  <from>
                    <xdr:col>5</xdr:col>
                    <xdr:colOff>0</xdr:colOff>
                    <xdr:row>306</xdr:row>
                    <xdr:rowOff>0</xdr:rowOff>
                  </from>
                  <to>
                    <xdr:col>5</xdr:col>
                    <xdr:colOff>219075</xdr:colOff>
                    <xdr:row>307</xdr:row>
                    <xdr:rowOff>0</xdr:rowOff>
                  </to>
                </anchor>
              </controlPr>
            </control>
          </mc:Choice>
        </mc:AlternateContent>
        <mc:AlternateContent xmlns:mc="http://schemas.openxmlformats.org/markup-compatibility/2006">
          <mc:Choice Requires="x14">
            <control shapeId="91196" r:id="rId63" name="Check Box 60">
              <controlPr defaultSize="0" autoFill="0" autoLine="0" autoPict="0" altText="">
                <anchor moveWithCells="1">
                  <from>
                    <xdr:col>6</xdr:col>
                    <xdr:colOff>0</xdr:colOff>
                    <xdr:row>306</xdr:row>
                    <xdr:rowOff>0</xdr:rowOff>
                  </from>
                  <to>
                    <xdr:col>6</xdr:col>
                    <xdr:colOff>219075</xdr:colOff>
                    <xdr:row>307</xdr:row>
                    <xdr:rowOff>0</xdr:rowOff>
                  </to>
                </anchor>
              </controlPr>
            </control>
          </mc:Choice>
        </mc:AlternateContent>
        <mc:AlternateContent xmlns:mc="http://schemas.openxmlformats.org/markup-compatibility/2006">
          <mc:Choice Requires="x14">
            <control shapeId="91207" r:id="rId64" name="Check Box 71">
              <controlPr defaultSize="0" autoFill="0" autoLine="0" autoPict="0" altText="">
                <anchor moveWithCells="1">
                  <from>
                    <xdr:col>1</xdr:col>
                    <xdr:colOff>0</xdr:colOff>
                    <xdr:row>338</xdr:row>
                    <xdr:rowOff>0</xdr:rowOff>
                  </from>
                  <to>
                    <xdr:col>1</xdr:col>
                    <xdr:colOff>219075</xdr:colOff>
                    <xdr:row>339</xdr:row>
                    <xdr:rowOff>0</xdr:rowOff>
                  </to>
                </anchor>
              </controlPr>
            </control>
          </mc:Choice>
        </mc:AlternateContent>
        <mc:AlternateContent xmlns:mc="http://schemas.openxmlformats.org/markup-compatibility/2006">
          <mc:Choice Requires="x14">
            <control shapeId="91208" r:id="rId65" name="Check Box 72">
              <controlPr defaultSize="0" autoFill="0" autoLine="0" autoPict="0" altText="">
                <anchor moveWithCells="1">
                  <from>
                    <xdr:col>2</xdr:col>
                    <xdr:colOff>0</xdr:colOff>
                    <xdr:row>338</xdr:row>
                    <xdr:rowOff>0</xdr:rowOff>
                  </from>
                  <to>
                    <xdr:col>2</xdr:col>
                    <xdr:colOff>219075</xdr:colOff>
                    <xdr:row>339</xdr:row>
                    <xdr:rowOff>0</xdr:rowOff>
                  </to>
                </anchor>
              </controlPr>
            </control>
          </mc:Choice>
        </mc:AlternateContent>
        <mc:AlternateContent xmlns:mc="http://schemas.openxmlformats.org/markup-compatibility/2006">
          <mc:Choice Requires="x14">
            <control shapeId="91209" r:id="rId66" name="Check Box 73">
              <controlPr defaultSize="0" autoFill="0" autoLine="0" autoPict="0" altText="">
                <anchor moveWithCells="1">
                  <from>
                    <xdr:col>3</xdr:col>
                    <xdr:colOff>0</xdr:colOff>
                    <xdr:row>338</xdr:row>
                    <xdr:rowOff>0</xdr:rowOff>
                  </from>
                  <to>
                    <xdr:col>3</xdr:col>
                    <xdr:colOff>219075</xdr:colOff>
                    <xdr:row>339</xdr:row>
                    <xdr:rowOff>0</xdr:rowOff>
                  </to>
                </anchor>
              </controlPr>
            </control>
          </mc:Choice>
        </mc:AlternateContent>
        <mc:AlternateContent xmlns:mc="http://schemas.openxmlformats.org/markup-compatibility/2006">
          <mc:Choice Requires="x14">
            <control shapeId="91210" r:id="rId67" name="Check Box 74">
              <controlPr defaultSize="0" autoFill="0" autoLine="0" autoPict="0" altText="">
                <anchor moveWithCells="1">
                  <from>
                    <xdr:col>4</xdr:col>
                    <xdr:colOff>0</xdr:colOff>
                    <xdr:row>338</xdr:row>
                    <xdr:rowOff>0</xdr:rowOff>
                  </from>
                  <to>
                    <xdr:col>4</xdr:col>
                    <xdr:colOff>219075</xdr:colOff>
                    <xdr:row>339</xdr:row>
                    <xdr:rowOff>0</xdr:rowOff>
                  </to>
                </anchor>
              </controlPr>
            </control>
          </mc:Choice>
        </mc:AlternateContent>
        <mc:AlternateContent xmlns:mc="http://schemas.openxmlformats.org/markup-compatibility/2006">
          <mc:Choice Requires="x14">
            <control shapeId="91211" r:id="rId68" name="Check Box 75">
              <controlPr defaultSize="0" autoFill="0" autoLine="0" autoPict="0" altText="">
                <anchor moveWithCells="1">
                  <from>
                    <xdr:col>5</xdr:col>
                    <xdr:colOff>0</xdr:colOff>
                    <xdr:row>338</xdr:row>
                    <xdr:rowOff>0</xdr:rowOff>
                  </from>
                  <to>
                    <xdr:col>5</xdr:col>
                    <xdr:colOff>219075</xdr:colOff>
                    <xdr:row>339</xdr:row>
                    <xdr:rowOff>0</xdr:rowOff>
                  </to>
                </anchor>
              </controlPr>
            </control>
          </mc:Choice>
        </mc:AlternateContent>
        <mc:AlternateContent xmlns:mc="http://schemas.openxmlformats.org/markup-compatibility/2006">
          <mc:Choice Requires="x14">
            <control shapeId="91212" r:id="rId69" name="Check Box 76">
              <controlPr defaultSize="0" autoFill="0" autoLine="0" autoPict="0" altText="">
                <anchor moveWithCells="1">
                  <from>
                    <xdr:col>6</xdr:col>
                    <xdr:colOff>0</xdr:colOff>
                    <xdr:row>338</xdr:row>
                    <xdr:rowOff>0</xdr:rowOff>
                  </from>
                  <to>
                    <xdr:col>6</xdr:col>
                    <xdr:colOff>219075</xdr:colOff>
                    <xdr:row>339</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85" id="{F6122695-9F60-41E1-A27B-DD11F1528473}">
            <xm:f>NOT(Projektgrundlagen!$I$24)</xm:f>
            <x14:dxf>
              <font>
                <strike/>
                <color theme="0" tint="-0.14996795556505021"/>
              </font>
              <fill>
                <patternFill>
                  <bgColor theme="0"/>
                </patternFill>
              </fill>
            </x14:dxf>
          </x14:cfRule>
          <xm:sqref>B70:H70</xm:sqref>
        </x14:conditionalFormatting>
        <x14:conditionalFormatting xmlns:xm="http://schemas.microsoft.com/office/excel/2006/main">
          <x14:cfRule type="expression" priority="191" id="{860ECE23-A25A-42E2-877A-50F0F2321152}">
            <xm:f>NOT(Projektgrundlagen!$I$24)</xm:f>
            <x14:dxf>
              <font>
                <strike/>
                <color theme="0" tint="-0.14996795556505021"/>
              </font>
              <fill>
                <patternFill>
                  <bgColor theme="0"/>
                </patternFill>
              </fill>
            </x14:dxf>
          </x14:cfRule>
          <xm:sqref>B111:H111</xm:sqref>
        </x14:conditionalFormatting>
        <x14:conditionalFormatting xmlns:xm="http://schemas.microsoft.com/office/excel/2006/main">
          <x14:cfRule type="expression" priority="313" id="{ABDBD39D-834E-4643-951F-0692273CFC02}">
            <xm:f>NOT(Projektgrundlagen!$I$24)</xm:f>
            <x14:dxf>
              <font>
                <strike/>
                <color theme="0" tint="-0.14996795556505021"/>
              </font>
              <fill>
                <patternFill>
                  <bgColor theme="0"/>
                </patternFill>
              </fill>
            </x14:dxf>
          </x14:cfRule>
          <xm:sqref>B307:H307</xm:sqref>
        </x14:conditionalFormatting>
        <x14:conditionalFormatting xmlns:xm="http://schemas.microsoft.com/office/excel/2006/main">
          <x14:cfRule type="expression" priority="148" id="{35B4CECC-3D89-4AE2-A650-0B8039212969}">
            <xm:f>NOT(Projektgrundlagen!$I$24)</xm:f>
            <x14:dxf>
              <font>
                <strike/>
                <color theme="0" tint="-0.14996795556505021"/>
              </font>
              <fill>
                <patternFill>
                  <bgColor theme="0"/>
                </patternFill>
              </fill>
            </x14:dxf>
          </x14:cfRule>
          <xm:sqref>B339:H339</xm:sqref>
        </x14:conditionalFormatting>
        <x14:conditionalFormatting xmlns:xm="http://schemas.microsoft.com/office/excel/2006/main">
          <x14:cfRule type="expression" priority="439" id="{1C98EBEF-1BE2-4994-A7B4-75A916B5BC8D}">
            <xm:f>NOT(Projektgrundlagen!$I$24)</xm:f>
            <x14:dxf>
              <font>
                <strike/>
                <color theme="0" tint="-0.14996795556505021"/>
              </font>
              <fill>
                <patternFill>
                  <bgColor theme="0"/>
                </patternFill>
              </fill>
            </x14:dxf>
          </x14:cfRule>
          <xm:sqref>B32:I32</xm:sqref>
        </x14:conditionalFormatting>
        <x14:conditionalFormatting xmlns:xm="http://schemas.microsoft.com/office/excel/2006/main">
          <x14:cfRule type="expression" priority="431" id="{A2CABFFA-0BF8-4608-92D9-FA54FC44F775}">
            <xm:f>NOT(Projektgrundlagen!$I$24)</xm:f>
            <x14:dxf>
              <font>
                <strike/>
                <color theme="0" tint="-0.14996795556505021"/>
              </font>
              <fill>
                <patternFill>
                  <bgColor theme="0"/>
                </patternFill>
              </fill>
            </x14:dxf>
          </x14:cfRule>
          <xm:sqref>B93:I93</xm:sqref>
        </x14:conditionalFormatting>
        <x14:conditionalFormatting xmlns:xm="http://schemas.microsoft.com/office/excel/2006/main">
          <x14:cfRule type="expression" priority="190" id="{F561280F-A399-4443-A21B-5B627D3521E7}">
            <xm:f>NOT(Projektgrundlagen!$I$24)</xm:f>
            <x14:dxf>
              <font>
                <strike/>
                <color theme="0" tint="-0.14996795556505021"/>
              </font>
              <fill>
                <patternFill>
                  <bgColor theme="0"/>
                </patternFill>
              </fill>
            </x14:dxf>
          </x14:cfRule>
          <xm:sqref>B173:I173</xm:sqref>
        </x14:conditionalFormatting>
        <x14:conditionalFormatting xmlns:xm="http://schemas.microsoft.com/office/excel/2006/main">
          <x14:cfRule type="expression" priority="189" id="{880B9A11-9EEA-478C-B0AA-82627856180F}">
            <xm:f>NOT(Projektgrundlagen!$I$24)</xm:f>
            <x14:dxf>
              <font>
                <strike/>
                <color theme="0" tint="-0.14996795556505021"/>
              </font>
              <fill>
                <patternFill>
                  <bgColor theme="0"/>
                </patternFill>
              </fill>
            </x14:dxf>
          </x14:cfRule>
          <xm:sqref>B246:I246</xm:sqref>
        </x14:conditionalFormatting>
        <x14:conditionalFormatting xmlns:xm="http://schemas.microsoft.com/office/excel/2006/main">
          <x14:cfRule type="expression" priority="188" id="{1AFCA0D0-C361-4594-A5C1-980EF8AB3DD2}">
            <xm:f>NOT(Projektgrundlagen!$I$24)</xm:f>
            <x14:dxf>
              <font>
                <strike/>
                <color theme="0" tint="-0.14996795556505021"/>
              </font>
              <fill>
                <patternFill>
                  <bgColor theme="0"/>
                </patternFill>
              </fill>
            </x14:dxf>
          </x14:cfRule>
          <xm:sqref>B273:I273</xm:sqref>
        </x14:conditionalFormatting>
        <x14:conditionalFormatting xmlns:xm="http://schemas.microsoft.com/office/excel/2006/main">
          <x14:cfRule type="expression" priority="394" id="{A353F859-1728-438F-B349-784C119B923C}">
            <xm:f>NOT(Projektgrundlagen!$I$24)</xm:f>
            <x14:dxf>
              <font>
                <strike/>
                <color theme="0" tint="-0.14996795556505021"/>
              </font>
              <fill>
                <patternFill>
                  <bgColor theme="0"/>
                </patternFill>
              </fill>
            </x14:dxf>
          </x14:cfRule>
          <xm:sqref>B327:I327</xm:sqref>
        </x14:conditionalFormatting>
        <x14:conditionalFormatting xmlns:xm="http://schemas.microsoft.com/office/excel/2006/main">
          <x14:cfRule type="expression" priority="3" id="{5F63EB32-961F-4199-A25B-39E380E2E12E}">
            <xm:f>NOT(Projektgrundlagen!$I$24)</xm:f>
            <x14:dxf>
              <font>
                <strike/>
                <color theme="0" tint="-0.14996795556505021"/>
              </font>
              <fill>
                <patternFill>
                  <bgColor theme="0"/>
                </patternFill>
              </fill>
            </x14:dxf>
          </x14:cfRule>
          <xm:sqref>D16:H16</xm:sqref>
        </x14:conditionalFormatting>
        <x14:conditionalFormatting xmlns:xm="http://schemas.microsoft.com/office/excel/2006/main">
          <x14:cfRule type="expression" priority="1" id="{EEF8923B-4D80-4571-8DCB-7F9A56F86489}">
            <xm:f>NOT(Projektgrundlagen!$I$24)</xm:f>
            <x14:dxf>
              <font>
                <strike/>
                <color theme="0" tint="-0.14996795556505021"/>
              </font>
              <fill>
                <patternFill>
                  <bgColor theme="0"/>
                </patternFill>
              </fill>
            </x14:dxf>
          </x14:cfRule>
          <xm:sqref>I16:I31 B16:G355 I33:I92 I94:I172 I174:I245 I247:I272 I274:I326 I328:I355</xm:sqref>
        </x14:conditionalFormatting>
        <x14:conditionalFormatting xmlns:xm="http://schemas.microsoft.com/office/excel/2006/main">
          <x14:cfRule type="expression" priority="6681" id="{C911982E-E9B6-4ADF-AAA0-A38B8A10E6B3}">
            <xm:f>Projektgrundlagen!$I$23</xm:f>
            <x14:dxf>
              <fill>
                <patternFill>
                  <bgColor theme="7" tint="0.79998168889431442"/>
                </patternFill>
              </fill>
            </x14:dxf>
          </x14:cfRule>
          <x14:cfRule type="expression" priority="6682" id="{AACF762B-E55E-4C68-923B-424298DD69ED}">
            <xm:f>Projektgrundlagen!$I$22</xm:f>
            <x14:dxf>
              <fill>
                <patternFill>
                  <bgColor theme="9" tint="0.79998168889431442"/>
                </patternFill>
              </fill>
            </x14:dxf>
          </x14:cfRule>
          <x14:cfRule type="expression" priority="6683" id="{6C807535-8D85-4D06-91EF-A1F30B9F1D8D}">
            <xm:f>Projektgrundlagen!$I$21</xm:f>
            <x14:dxf>
              <fill>
                <patternFill>
                  <bgColor theme="6" tint="0.79998168889431442"/>
                </patternFill>
              </fill>
            </x14:dxf>
          </x14:cfRule>
          <xm:sqref>N2:N8 B10:M11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4">
    <tabColor theme="3" tint="0.59999389629810485"/>
    <pageSetUpPr fitToPage="1"/>
  </sheetPr>
  <dimension ref="A1:T284"/>
  <sheetViews>
    <sheetView showGridLines="0" zoomScale="115" zoomScaleNormal="115" workbookViewId="0">
      <selection activeCell="I5" sqref="I5"/>
    </sheetView>
  </sheetViews>
  <sheetFormatPr baseColWidth="10" defaultColWidth="0" defaultRowHeight="0" customHeight="1" zeroHeight="1"/>
  <cols>
    <col min="1" max="1" width="5.5703125" style="192" customWidth="1"/>
    <col min="2" max="7" width="3.42578125" style="86" customWidth="1"/>
    <col min="8" max="8" width="4.42578125" style="86" customWidth="1"/>
    <col min="9" max="9" width="47.140625" style="86" customWidth="1"/>
    <col min="10" max="11" width="7.42578125" style="86" customWidth="1"/>
    <col min="12" max="12" width="8.5703125" style="86" customWidth="1"/>
    <col min="13" max="13" width="12.5703125" style="87" customWidth="1"/>
    <col min="14" max="14" width="2.5703125" style="82" customWidth="1"/>
    <col min="15" max="15" width="11.42578125" style="505" hidden="1" customWidth="1"/>
    <col min="16" max="16384" width="10.5703125" style="83" hidden="1"/>
  </cols>
  <sheetData>
    <row r="1" spans="1:20" ht="16.5"/>
    <row r="2" spans="1:20" s="54" customFormat="1" ht="16.5" customHeight="1">
      <c r="A2" s="173"/>
      <c r="B2" s="641" t="str">
        <f>IF(Projektgrundlagen!B2="","",Projektgrundlagen!B2)</f>
        <v>Projektsteuerung / Projektmanagement</v>
      </c>
      <c r="C2" s="641"/>
      <c r="D2" s="641"/>
      <c r="E2" s="641"/>
      <c r="F2" s="641"/>
      <c r="G2" s="641"/>
      <c r="H2" s="641"/>
      <c r="I2" s="641"/>
      <c r="J2" s="716" t="str">
        <f>IF(Projektgrundlagen!F2="","",Projektgrundlagen!F2)</f>
        <v>VII.27.4</v>
      </c>
      <c r="K2" s="717"/>
      <c r="L2" s="717" t="s">
        <v>797</v>
      </c>
      <c r="M2" s="718"/>
      <c r="N2" s="694" t="s">
        <v>1386</v>
      </c>
      <c r="O2" s="507" t="s">
        <v>5</v>
      </c>
      <c r="R2" s="79" t="s">
        <v>43</v>
      </c>
    </row>
    <row r="3" spans="1:20" s="54" customFormat="1" ht="16.5">
      <c r="A3" s="173"/>
      <c r="B3" s="643" t="s">
        <v>889</v>
      </c>
      <c r="C3" s="643"/>
      <c r="D3" s="643"/>
      <c r="E3" s="643"/>
      <c r="F3" s="643"/>
      <c r="G3" s="643"/>
      <c r="H3" s="643"/>
      <c r="I3" s="643"/>
      <c r="J3" s="695" t="str">
        <f>IF(Projektgrundlagen!F3="","",Projektgrundlagen!F3)</f>
        <v>Vertragsnr.:</v>
      </c>
      <c r="K3" s="696"/>
      <c r="L3" s="697" t="str">
        <f>IF(Projektgrundlagen!G3="","",Projektgrundlagen!G3)</f>
        <v>000.738.308</v>
      </c>
      <c r="M3" s="698"/>
      <c r="N3" s="694"/>
      <c r="O3" s="508"/>
      <c r="R3" s="1" t="str">
        <f ca="1">MID(CELL("dateiname",A2),FIND("]",CELL("dateiname",A2))+1,255)</f>
        <v>C4_D Termine_Kom</v>
      </c>
    </row>
    <row r="4" spans="1:20" s="54" customFormat="1" ht="7.5" customHeight="1">
      <c r="A4" s="173"/>
      <c r="B4" s="152"/>
      <c r="C4" s="152"/>
      <c r="D4" s="152"/>
      <c r="E4" s="152"/>
      <c r="F4" s="152"/>
      <c r="G4" s="152"/>
      <c r="H4" s="152"/>
      <c r="I4" s="152"/>
      <c r="J4" s="147"/>
      <c r="K4" s="147"/>
      <c r="L4" s="71"/>
      <c r="M4" s="71"/>
      <c r="N4" s="694"/>
      <c r="O4" s="508"/>
    </row>
    <row r="5" spans="1:20" s="54" customFormat="1" ht="16.5">
      <c r="A5" s="173"/>
      <c r="B5" s="699" t="str">
        <f>IF(Projektgrundlagen!B5="","",Projektgrundlagen!B5)</f>
        <v>Maßnahmennr:</v>
      </c>
      <c r="C5" s="700"/>
      <c r="D5" s="700"/>
      <c r="E5" s="700"/>
      <c r="F5" s="700"/>
      <c r="G5" s="700"/>
      <c r="H5" s="467"/>
      <c r="I5" s="470" t="str">
        <f>IF(Projektgrundlagen!E5="","",Projektgrundlagen!E5)</f>
        <v>07002 E 0002</v>
      </c>
      <c r="J5" s="701" t="str">
        <f>IF(Projektgrundlagen!F5="","",Projektgrundlagen!F5)</f>
        <v>Vergabenr.:</v>
      </c>
      <c r="K5" s="701"/>
      <c r="L5" s="702" t="str">
        <f>IF(Projektgrundlagen!G5="","",Projektgrundlagen!G5)</f>
        <v>25-105605</v>
      </c>
      <c r="M5" s="703"/>
      <c r="N5" s="694"/>
      <c r="O5" s="508"/>
    </row>
    <row r="6" spans="1:20" s="54" customFormat="1" ht="16.5">
      <c r="A6" s="173"/>
      <c r="B6" s="704" t="str">
        <f>IF(Projektgrundlagen!B6="","",Projektgrundlagen!B6)</f>
        <v>Maßnahme:</v>
      </c>
      <c r="C6" s="705"/>
      <c r="D6" s="705"/>
      <c r="E6" s="705"/>
      <c r="F6" s="705"/>
      <c r="G6" s="705"/>
      <c r="H6" s="468"/>
      <c r="I6" s="706" t="str">
        <f>IF(Projektgrundlagen!E6="","",Projektgrundlagen!E6)</f>
        <v>Neubau Eich- und Beschussamt Fürstenfeldbruck</v>
      </c>
      <c r="J6" s="706"/>
      <c r="K6" s="706"/>
      <c r="L6" s="706"/>
      <c r="M6" s="707"/>
      <c r="N6" s="694"/>
      <c r="O6" s="508"/>
    </row>
    <row r="7" spans="1:20" s="54" customFormat="1" ht="16.5">
      <c r="A7" s="173"/>
      <c r="B7" s="708" t="str">
        <f>IF(Projektgrundlagen!B7="","",Projektgrundlagen!B7)</f>
        <v/>
      </c>
      <c r="C7" s="709"/>
      <c r="D7" s="709"/>
      <c r="E7" s="709"/>
      <c r="F7" s="709"/>
      <c r="G7" s="709"/>
      <c r="H7" s="469"/>
      <c r="I7" s="710" t="str">
        <f>IF(Projektgrundlagen!E7="","",Projektgrundlagen!E7)</f>
        <v/>
      </c>
      <c r="J7" s="710"/>
      <c r="K7" s="710"/>
      <c r="L7" s="710"/>
      <c r="M7" s="711"/>
      <c r="N7" s="694"/>
      <c r="O7" s="508"/>
    </row>
    <row r="8" spans="1:20" s="54" customFormat="1" ht="16.5">
      <c r="A8" s="173"/>
      <c r="B8" s="712" t="str">
        <f>IF(Projektgrundlagen!B8="","",Projektgrundlagen!B8)</f>
        <v>Bieter:</v>
      </c>
      <c r="C8" s="713"/>
      <c r="D8" s="713"/>
      <c r="E8" s="713"/>
      <c r="F8" s="713"/>
      <c r="G8" s="713"/>
      <c r="H8" s="466"/>
      <c r="I8" s="714" t="str">
        <f>IF(Projektgrundlagen!E8="","",Projektgrundlagen!E8)</f>
        <v/>
      </c>
      <c r="J8" s="714"/>
      <c r="K8" s="714"/>
      <c r="L8" s="714"/>
      <c r="M8" s="715"/>
      <c r="N8" s="694"/>
      <c r="O8" s="508"/>
    </row>
    <row r="9" spans="1:20" ht="16.5">
      <c r="B9" s="199"/>
      <c r="C9" s="343"/>
      <c r="D9" s="84"/>
      <c r="E9" s="84"/>
      <c r="F9" s="84"/>
      <c r="G9" s="84"/>
      <c r="H9" s="84"/>
      <c r="I9" s="85"/>
      <c r="J9" s="85"/>
      <c r="K9" s="85"/>
      <c r="L9" s="200"/>
      <c r="M9" s="91"/>
    </row>
    <row r="10" spans="1:20" s="54" customFormat="1" ht="16.5">
      <c r="A10" s="173"/>
      <c r="B10" s="426" t="s">
        <v>888</v>
      </c>
      <c r="C10" s="426"/>
      <c r="D10" s="426"/>
      <c r="E10" s="426"/>
      <c r="F10" s="426"/>
      <c r="G10" s="426"/>
      <c r="H10" s="426"/>
      <c r="I10" s="425"/>
      <c r="J10" s="498"/>
      <c r="K10" s="498"/>
      <c r="L10" s="424"/>
      <c r="M10" s="500"/>
      <c r="N10" s="52"/>
      <c r="O10" s="508"/>
    </row>
    <row r="11" spans="1:20" s="54" customFormat="1" ht="16.5">
      <c r="A11" s="173"/>
      <c r="B11" s="426" t="s">
        <v>507</v>
      </c>
      <c r="C11" s="426"/>
      <c r="D11" s="426"/>
      <c r="E11" s="426"/>
      <c r="F11" s="426"/>
      <c r="G11" s="426"/>
      <c r="H11" s="426"/>
      <c r="I11" s="425"/>
      <c r="J11" s="498"/>
      <c r="K11" s="498"/>
      <c r="L11" s="424"/>
      <c r="M11" s="424"/>
      <c r="N11" s="52"/>
      <c r="O11" s="508"/>
    </row>
    <row r="12" spans="1:20" ht="7.5" customHeight="1">
      <c r="B12" s="201"/>
      <c r="C12" s="344"/>
      <c r="D12" s="202"/>
      <c r="E12" s="202"/>
      <c r="F12" s="202"/>
      <c r="G12" s="202"/>
      <c r="H12" s="202"/>
      <c r="I12" s="203"/>
      <c r="J12" s="203"/>
      <c r="K12" s="203"/>
      <c r="L12" s="204"/>
      <c r="M12" s="127"/>
    </row>
    <row r="13" spans="1:20" ht="80.099999999999994" customHeight="1">
      <c r="B13" s="471" t="str">
        <f>'C1_A Organisation_Kom'!B13</f>
        <v>Projektstufe 1</v>
      </c>
      <c r="C13" s="471" t="str">
        <f>'C1_A Organisation_Kom'!C13</f>
        <v>Projektstufe 2a</v>
      </c>
      <c r="D13" s="471" t="str">
        <f>'C1_A Organisation_Kom'!D13</f>
        <v>Projektstufe 2b</v>
      </c>
      <c r="E13" s="471" t="str">
        <f>'C1_A Organisation_Kom'!E13</f>
        <v>Projektstufe 3</v>
      </c>
      <c r="F13" s="471" t="str">
        <f>'C1_A Organisation_Kom'!F13</f>
        <v>Projektstufe 4</v>
      </c>
      <c r="G13" s="471" t="str">
        <f>'C1_A Organisation_Kom'!G13</f>
        <v>Projektstufe 5</v>
      </c>
      <c r="H13" s="452"/>
      <c r="I13" s="684" t="str">
        <f>'C1_A Organisation_Kom'!I13</f>
        <v>Projektstufe 1    =   Projektvorbereitung (LPH 1)
Projektstufe 2 a =   Planung bis Abschluss LPH 2
Projektstufe 2 b =   Planung bis Abschluss LPH 4
Projektstufe 3    =   Ausführungsvorbereitung (LPH 5,6,7)
Projektstufe 4    =   Ausführung (LPH 8)
Projektstufe 5    =   Projektabschluss (LPH 8 
                               Planungs- und Bauleistungen sind abgenommen und schlussgerechnet)</v>
      </c>
      <c r="J13" s="684"/>
      <c r="K13" s="684"/>
      <c r="L13" s="684"/>
      <c r="M13" s="685"/>
      <c r="P13" s="505"/>
      <c r="Q13" s="505"/>
      <c r="R13" s="505"/>
      <c r="S13" s="505"/>
      <c r="T13" s="505"/>
    </row>
    <row r="14" spans="1:20" ht="7.5" customHeight="1">
      <c r="B14" s="199"/>
      <c r="C14" s="343"/>
      <c r="D14" s="84"/>
      <c r="E14" s="84"/>
      <c r="F14" s="84"/>
      <c r="G14" s="84"/>
      <c r="H14" s="84"/>
      <c r="I14" s="723"/>
      <c r="J14" s="723"/>
      <c r="K14" s="723"/>
      <c r="L14" s="723"/>
      <c r="M14" s="723"/>
      <c r="P14" s="505"/>
      <c r="Q14" s="505"/>
      <c r="R14" s="505"/>
      <c r="S14" s="505"/>
      <c r="T14" s="505"/>
    </row>
    <row r="15" spans="1:20" ht="22.5" customHeight="1">
      <c r="B15" s="501"/>
      <c r="C15" s="502"/>
      <c r="D15" s="502"/>
      <c r="E15" s="502"/>
      <c r="F15" s="502"/>
      <c r="G15" s="502"/>
      <c r="H15" s="612" t="s">
        <v>134</v>
      </c>
      <c r="I15" s="724" t="s">
        <v>198</v>
      </c>
      <c r="J15" s="724"/>
      <c r="K15" s="724"/>
      <c r="L15" s="724"/>
      <c r="M15" s="725"/>
      <c r="N15" s="89"/>
      <c r="P15" s="505"/>
      <c r="Q15" s="505"/>
      <c r="R15" s="505"/>
      <c r="S15" s="505"/>
      <c r="T15" s="505"/>
    </row>
    <row r="16" spans="1:20" ht="16.5" customHeight="1">
      <c r="B16" s="39"/>
      <c r="C16" s="39"/>
      <c r="D16" s="39"/>
      <c r="E16" s="39"/>
      <c r="F16" s="39"/>
      <c r="G16" s="526"/>
      <c r="H16" s="530" t="s">
        <v>610</v>
      </c>
      <c r="I16" s="692" t="s">
        <v>611</v>
      </c>
      <c r="J16" s="692"/>
      <c r="K16" s="692"/>
      <c r="L16" s="692"/>
      <c r="M16" s="693"/>
      <c r="N16" s="89"/>
      <c r="O16" s="505" t="b">
        <v>0</v>
      </c>
      <c r="P16" s="505" t="b">
        <v>0</v>
      </c>
      <c r="Q16" s="505" t="b">
        <v>0</v>
      </c>
      <c r="R16" s="505" t="b">
        <v>1</v>
      </c>
      <c r="S16" s="505" t="b">
        <v>1</v>
      </c>
      <c r="T16" s="505" t="b">
        <v>0</v>
      </c>
    </row>
    <row r="17" spans="2:20" ht="16.5">
      <c r="B17" s="70"/>
      <c r="C17" s="477"/>
      <c r="D17" s="473"/>
      <c r="E17" s="473"/>
      <c r="F17" s="473"/>
      <c r="G17" s="474"/>
      <c r="H17" s="166"/>
      <c r="I17" s="676" t="s">
        <v>1123</v>
      </c>
      <c r="J17" s="676"/>
      <c r="K17" s="676"/>
      <c r="L17" s="676"/>
      <c r="M17" s="677"/>
      <c r="N17" s="89"/>
      <c r="P17" s="505"/>
      <c r="Q17" s="505"/>
      <c r="R17" s="505"/>
      <c r="S17" s="505"/>
      <c r="T17" s="505"/>
    </row>
    <row r="18" spans="2:20" ht="12.95" customHeight="1">
      <c r="B18" s="70"/>
      <c r="C18" s="477"/>
      <c r="D18" s="473"/>
      <c r="E18" s="473"/>
      <c r="F18" s="473"/>
      <c r="G18" s="474"/>
      <c r="H18" s="166"/>
      <c r="I18" s="678" t="s">
        <v>178</v>
      </c>
      <c r="J18" s="678"/>
      <c r="K18" s="678"/>
      <c r="L18" s="678"/>
      <c r="M18" s="679"/>
      <c r="N18" s="89"/>
      <c r="P18" s="505"/>
      <c r="Q18" s="505"/>
      <c r="R18" s="505"/>
      <c r="S18" s="505"/>
      <c r="T18" s="505"/>
    </row>
    <row r="19" spans="2:20" ht="26.1" customHeight="1">
      <c r="B19" s="70"/>
      <c r="C19" s="477"/>
      <c r="D19" s="473"/>
      <c r="E19" s="473"/>
      <c r="F19" s="473"/>
      <c r="G19" s="474"/>
      <c r="H19" s="166"/>
      <c r="I19" s="721" t="s">
        <v>1124</v>
      </c>
      <c r="J19" s="670"/>
      <c r="K19" s="670"/>
      <c r="L19" s="670"/>
      <c r="M19" s="671"/>
      <c r="N19" s="89"/>
      <c r="P19" s="505"/>
      <c r="Q19" s="505"/>
      <c r="R19" s="505"/>
      <c r="S19" s="505"/>
      <c r="T19" s="505"/>
    </row>
    <row r="20" spans="2:20" ht="26.1" customHeight="1">
      <c r="B20" s="70"/>
      <c r="C20" s="477"/>
      <c r="D20" s="473"/>
      <c r="E20" s="473"/>
      <c r="F20" s="473"/>
      <c r="G20" s="474"/>
      <c r="H20" s="166"/>
      <c r="I20" s="670" t="s">
        <v>768</v>
      </c>
      <c r="J20" s="670"/>
      <c r="K20" s="670"/>
      <c r="L20" s="670"/>
      <c r="M20" s="671"/>
      <c r="N20" s="89"/>
      <c r="P20" s="505"/>
      <c r="Q20" s="505"/>
      <c r="R20" s="505"/>
      <c r="S20" s="505"/>
      <c r="T20" s="505"/>
    </row>
    <row r="21" spans="2:20" ht="65.099999999999994" customHeight="1">
      <c r="B21" s="70"/>
      <c r="C21" s="477"/>
      <c r="D21" s="473"/>
      <c r="E21" s="473"/>
      <c r="F21" s="473"/>
      <c r="G21" s="474"/>
      <c r="H21" s="166"/>
      <c r="I21" s="670" t="s">
        <v>1125</v>
      </c>
      <c r="J21" s="670"/>
      <c r="K21" s="670"/>
      <c r="L21" s="670"/>
      <c r="M21" s="671"/>
      <c r="N21" s="89"/>
      <c r="P21" s="505"/>
      <c r="Q21" s="505"/>
      <c r="R21" s="505"/>
      <c r="S21" s="505"/>
      <c r="T21" s="505"/>
    </row>
    <row r="22" spans="2:20" ht="26.1" customHeight="1">
      <c r="B22" s="70"/>
      <c r="C22" s="477"/>
      <c r="D22" s="473"/>
      <c r="E22" s="473"/>
      <c r="F22" s="473"/>
      <c r="G22" s="474"/>
      <c r="H22" s="166"/>
      <c r="I22" s="670" t="s">
        <v>1610</v>
      </c>
      <c r="J22" s="670"/>
      <c r="K22" s="670"/>
      <c r="L22" s="670"/>
      <c r="M22" s="671"/>
      <c r="N22" s="89"/>
      <c r="P22" s="505"/>
      <c r="Q22" s="505"/>
      <c r="R22" s="505"/>
      <c r="S22" s="505"/>
      <c r="T22" s="505"/>
    </row>
    <row r="23" spans="2:20" ht="26.1" customHeight="1">
      <c r="B23" s="70"/>
      <c r="C23" s="477"/>
      <c r="D23" s="473"/>
      <c r="E23" s="473"/>
      <c r="F23" s="473"/>
      <c r="G23" s="474"/>
      <c r="H23" s="166"/>
      <c r="I23" s="670" t="s">
        <v>612</v>
      </c>
      <c r="J23" s="670"/>
      <c r="K23" s="670"/>
      <c r="L23" s="670"/>
      <c r="M23" s="671"/>
      <c r="N23" s="89"/>
      <c r="P23" s="505"/>
      <c r="Q23" s="505"/>
      <c r="R23" s="505"/>
      <c r="S23" s="505"/>
      <c r="T23" s="505"/>
    </row>
    <row r="24" spans="2:20" ht="12.95" customHeight="1">
      <c r="B24" s="70"/>
      <c r="C24" s="477"/>
      <c r="D24" s="473"/>
      <c r="E24" s="473"/>
      <c r="F24" s="473"/>
      <c r="G24" s="474"/>
      <c r="H24" s="166"/>
      <c r="I24" s="678" t="s">
        <v>179</v>
      </c>
      <c r="J24" s="678"/>
      <c r="K24" s="678"/>
      <c r="L24" s="678"/>
      <c r="M24" s="679"/>
      <c r="N24" s="89"/>
      <c r="P24" s="505"/>
      <c r="Q24" s="505"/>
      <c r="R24" s="505"/>
      <c r="S24" s="505"/>
      <c r="T24" s="505"/>
    </row>
    <row r="25" spans="2:20" ht="26.1" customHeight="1">
      <c r="B25" s="70"/>
      <c r="C25" s="477"/>
      <c r="D25" s="473"/>
      <c r="E25" s="473"/>
      <c r="F25" s="473"/>
      <c r="G25" s="474"/>
      <c r="H25" s="166"/>
      <c r="I25" s="670" t="s">
        <v>613</v>
      </c>
      <c r="J25" s="670"/>
      <c r="K25" s="670"/>
      <c r="L25" s="670"/>
      <c r="M25" s="671"/>
      <c r="N25" s="89"/>
      <c r="P25" s="505"/>
      <c r="Q25" s="505"/>
      <c r="R25" s="505"/>
      <c r="S25" s="505"/>
      <c r="T25" s="505"/>
    </row>
    <row r="26" spans="2:20" ht="26.1" customHeight="1">
      <c r="B26" s="70"/>
      <c r="C26" s="477"/>
      <c r="D26" s="473"/>
      <c r="E26" s="473"/>
      <c r="F26" s="473"/>
      <c r="G26" s="474"/>
      <c r="H26" s="166"/>
      <c r="I26" s="670" t="s">
        <v>1455</v>
      </c>
      <c r="J26" s="670"/>
      <c r="K26" s="670"/>
      <c r="L26" s="670"/>
      <c r="M26" s="671"/>
      <c r="N26" s="89"/>
      <c r="P26" s="505"/>
      <c r="Q26" s="505"/>
      <c r="R26" s="505"/>
      <c r="S26" s="505"/>
      <c r="T26" s="505"/>
    </row>
    <row r="27" spans="2:20" ht="12.95" customHeight="1">
      <c r="B27" s="70"/>
      <c r="C27" s="477"/>
      <c r="D27" s="473"/>
      <c r="E27" s="473"/>
      <c r="F27" s="473"/>
      <c r="G27" s="474"/>
      <c r="H27" s="166"/>
      <c r="I27" s="678" t="s">
        <v>180</v>
      </c>
      <c r="J27" s="678"/>
      <c r="K27" s="678"/>
      <c r="L27" s="678"/>
      <c r="M27" s="679"/>
      <c r="N27" s="89"/>
      <c r="P27" s="505"/>
      <c r="Q27" s="505"/>
      <c r="R27" s="505"/>
      <c r="S27" s="505"/>
      <c r="T27" s="505"/>
    </row>
    <row r="28" spans="2:20" ht="16.5">
      <c r="B28" s="70"/>
      <c r="C28" s="477"/>
      <c r="D28" s="473"/>
      <c r="E28" s="473"/>
      <c r="F28" s="473"/>
      <c r="G28" s="474"/>
      <c r="H28" s="166"/>
      <c r="I28" s="670" t="s">
        <v>614</v>
      </c>
      <c r="J28" s="670"/>
      <c r="K28" s="670"/>
      <c r="L28" s="670"/>
      <c r="M28" s="671"/>
      <c r="N28" s="89"/>
      <c r="P28" s="505"/>
      <c r="Q28" s="505"/>
      <c r="R28" s="505"/>
      <c r="S28" s="505"/>
      <c r="T28" s="505"/>
    </row>
    <row r="29" spans="2:20" ht="12.95" customHeight="1">
      <c r="B29" s="70"/>
      <c r="C29" s="477"/>
      <c r="D29" s="473"/>
      <c r="E29" s="473"/>
      <c r="F29" s="473"/>
      <c r="G29" s="474"/>
      <c r="H29" s="166"/>
      <c r="I29" s="678" t="s">
        <v>181</v>
      </c>
      <c r="J29" s="678"/>
      <c r="K29" s="678"/>
      <c r="L29" s="678"/>
      <c r="M29" s="679"/>
      <c r="N29" s="89"/>
      <c r="P29" s="505"/>
      <c r="Q29" s="505"/>
      <c r="R29" s="505"/>
      <c r="S29" s="505"/>
      <c r="T29" s="505"/>
    </row>
    <row r="30" spans="2:20" ht="51.95" customHeight="1">
      <c r="B30" s="70"/>
      <c r="C30" s="477"/>
      <c r="D30" s="473"/>
      <c r="E30" s="473"/>
      <c r="F30" s="473"/>
      <c r="G30" s="474"/>
      <c r="H30" s="166"/>
      <c r="I30" s="670" t="s">
        <v>1126</v>
      </c>
      <c r="J30" s="670"/>
      <c r="K30" s="670"/>
      <c r="L30" s="670"/>
      <c r="M30" s="671"/>
      <c r="N30" s="89"/>
      <c r="P30" s="505"/>
      <c r="Q30" s="505"/>
      <c r="R30" s="505"/>
      <c r="S30" s="505"/>
      <c r="T30" s="505"/>
    </row>
    <row r="31" spans="2:20" ht="39" customHeight="1">
      <c r="B31" s="70"/>
      <c r="C31" s="477"/>
      <c r="D31" s="473"/>
      <c r="E31" s="473"/>
      <c r="F31" s="473"/>
      <c r="G31" s="474"/>
      <c r="H31" s="166"/>
      <c r="I31" s="670" t="s">
        <v>615</v>
      </c>
      <c r="J31" s="670"/>
      <c r="K31" s="670"/>
      <c r="L31" s="670"/>
      <c r="M31" s="671"/>
      <c r="N31" s="89"/>
      <c r="P31" s="505"/>
      <c r="Q31" s="505"/>
      <c r="R31" s="505"/>
      <c r="S31" s="505"/>
      <c r="T31" s="505"/>
    </row>
    <row r="32" spans="2:20" ht="26.1" customHeight="1">
      <c r="B32" s="70"/>
      <c r="C32" s="477"/>
      <c r="D32" s="473"/>
      <c r="E32" s="473"/>
      <c r="F32" s="473"/>
      <c r="G32" s="474"/>
      <c r="H32" s="166"/>
      <c r="I32" s="670" t="s">
        <v>616</v>
      </c>
      <c r="J32" s="670"/>
      <c r="K32" s="670"/>
      <c r="L32" s="670"/>
      <c r="M32" s="671"/>
      <c r="N32" s="89"/>
      <c r="P32" s="505"/>
      <c r="Q32" s="505"/>
      <c r="R32" s="505"/>
      <c r="S32" s="505"/>
      <c r="T32" s="505"/>
    </row>
    <row r="33" spans="2:20" ht="39" customHeight="1">
      <c r="B33" s="70"/>
      <c r="C33" s="477"/>
      <c r="D33" s="473"/>
      <c r="E33" s="473"/>
      <c r="F33" s="473"/>
      <c r="G33" s="474"/>
      <c r="H33" s="166"/>
      <c r="I33" s="670" t="s">
        <v>617</v>
      </c>
      <c r="J33" s="670"/>
      <c r="K33" s="670"/>
      <c r="L33" s="670"/>
      <c r="M33" s="671"/>
      <c r="N33" s="89"/>
      <c r="P33" s="505"/>
      <c r="Q33" s="505"/>
      <c r="R33" s="505"/>
      <c r="S33" s="505"/>
      <c r="T33" s="505"/>
    </row>
    <row r="34" spans="2:20" ht="39" customHeight="1">
      <c r="B34" s="70"/>
      <c r="C34" s="477"/>
      <c r="D34" s="473"/>
      <c r="E34" s="473"/>
      <c r="F34" s="473"/>
      <c r="G34" s="474"/>
      <c r="H34" s="166"/>
      <c r="I34" s="670" t="s">
        <v>618</v>
      </c>
      <c r="J34" s="670"/>
      <c r="K34" s="670"/>
      <c r="L34" s="670"/>
      <c r="M34" s="671"/>
      <c r="N34" s="89"/>
      <c r="P34" s="505"/>
      <c r="Q34" s="505"/>
      <c r="R34" s="505"/>
      <c r="S34" s="505"/>
      <c r="T34" s="505"/>
    </row>
    <row r="35" spans="2:20" ht="78" customHeight="1">
      <c r="B35" s="70"/>
      <c r="C35" s="477"/>
      <c r="D35" s="473"/>
      <c r="E35" s="473"/>
      <c r="F35" s="473"/>
      <c r="G35" s="474"/>
      <c r="H35" s="166"/>
      <c r="I35" s="670" t="s">
        <v>1457</v>
      </c>
      <c r="J35" s="670"/>
      <c r="K35" s="670"/>
      <c r="L35" s="670"/>
      <c r="M35" s="671"/>
      <c r="N35" s="89"/>
      <c r="P35" s="505"/>
      <c r="Q35" s="505"/>
      <c r="R35" s="505"/>
      <c r="S35" s="505"/>
      <c r="T35" s="505"/>
    </row>
    <row r="36" spans="2:20" ht="78" customHeight="1">
      <c r="B36" s="70"/>
      <c r="C36" s="477"/>
      <c r="D36" s="473"/>
      <c r="E36" s="473"/>
      <c r="F36" s="473"/>
      <c r="G36" s="474"/>
      <c r="H36" s="166"/>
      <c r="I36" s="670" t="s">
        <v>1456</v>
      </c>
      <c r="J36" s="670"/>
      <c r="K36" s="670"/>
      <c r="L36" s="670"/>
      <c r="M36" s="671"/>
      <c r="N36" s="89"/>
      <c r="P36" s="505"/>
      <c r="Q36" s="505"/>
      <c r="R36" s="505"/>
      <c r="S36" s="505"/>
      <c r="T36" s="505"/>
    </row>
    <row r="37" spans="2:20" ht="39" customHeight="1">
      <c r="B37" s="70"/>
      <c r="C37" s="477"/>
      <c r="D37" s="473"/>
      <c r="E37" s="473"/>
      <c r="F37" s="473"/>
      <c r="G37" s="474"/>
      <c r="H37" s="166"/>
      <c r="I37" s="670" t="s">
        <v>619</v>
      </c>
      <c r="J37" s="670"/>
      <c r="K37" s="670"/>
      <c r="L37" s="670"/>
      <c r="M37" s="671"/>
      <c r="N37" s="89"/>
      <c r="P37" s="505"/>
      <c r="Q37" s="505"/>
      <c r="R37" s="505"/>
      <c r="S37" s="505"/>
      <c r="T37" s="505"/>
    </row>
    <row r="38" spans="2:20" ht="51.95" customHeight="1">
      <c r="B38" s="70"/>
      <c r="C38" s="477"/>
      <c r="D38" s="473"/>
      <c r="E38" s="473"/>
      <c r="F38" s="473"/>
      <c r="G38" s="474"/>
      <c r="H38" s="166"/>
      <c r="I38" s="670" t="s">
        <v>1127</v>
      </c>
      <c r="J38" s="670"/>
      <c r="K38" s="670"/>
      <c r="L38" s="670"/>
      <c r="M38" s="671"/>
      <c r="N38" s="89"/>
      <c r="P38" s="505"/>
      <c r="Q38" s="505"/>
      <c r="R38" s="505"/>
      <c r="S38" s="505"/>
      <c r="T38" s="505"/>
    </row>
    <row r="39" spans="2:20" ht="12.95" customHeight="1">
      <c r="B39" s="70"/>
      <c r="C39" s="477"/>
      <c r="D39" s="473"/>
      <c r="E39" s="473"/>
      <c r="F39" s="473"/>
      <c r="G39" s="474"/>
      <c r="H39" s="166"/>
      <c r="I39" s="670" t="s">
        <v>620</v>
      </c>
      <c r="J39" s="670"/>
      <c r="K39" s="670"/>
      <c r="L39" s="670"/>
      <c r="M39" s="671"/>
      <c r="N39" s="89"/>
      <c r="P39" s="505"/>
      <c r="Q39" s="505"/>
      <c r="R39" s="505"/>
      <c r="S39" s="505"/>
      <c r="T39" s="505"/>
    </row>
    <row r="40" spans="2:20" ht="39" customHeight="1">
      <c r="B40" s="70"/>
      <c r="C40" s="477"/>
      <c r="D40" s="473"/>
      <c r="E40" s="473"/>
      <c r="F40" s="473"/>
      <c r="G40" s="474"/>
      <c r="H40" s="166"/>
      <c r="I40" s="670" t="s">
        <v>621</v>
      </c>
      <c r="J40" s="670"/>
      <c r="K40" s="670"/>
      <c r="L40" s="670"/>
      <c r="M40" s="671"/>
      <c r="N40" s="89"/>
      <c r="P40" s="505"/>
      <c r="Q40" s="505"/>
      <c r="R40" s="505"/>
      <c r="S40" s="505"/>
      <c r="T40" s="505"/>
    </row>
    <row r="41" spans="2:20" ht="26.1" customHeight="1">
      <c r="B41" s="70"/>
      <c r="C41" s="477"/>
      <c r="D41" s="473"/>
      <c r="E41" s="473"/>
      <c r="F41" s="473"/>
      <c r="G41" s="474"/>
      <c r="H41" s="166"/>
      <c r="I41" s="670" t="s">
        <v>622</v>
      </c>
      <c r="J41" s="670"/>
      <c r="K41" s="670"/>
      <c r="L41" s="670"/>
      <c r="M41" s="671"/>
      <c r="N41" s="89"/>
      <c r="P41" s="505"/>
      <c r="Q41" s="505"/>
      <c r="R41" s="505"/>
      <c r="S41" s="505"/>
      <c r="T41" s="505"/>
    </row>
    <row r="42" spans="2:20" ht="39" customHeight="1">
      <c r="B42" s="70"/>
      <c r="C42" s="477"/>
      <c r="D42" s="473"/>
      <c r="E42" s="473"/>
      <c r="F42" s="473"/>
      <c r="G42" s="474"/>
      <c r="H42" s="166"/>
      <c r="I42" s="670" t="s">
        <v>769</v>
      </c>
      <c r="J42" s="670"/>
      <c r="K42" s="670"/>
      <c r="L42" s="670"/>
      <c r="M42" s="671"/>
      <c r="N42" s="89"/>
      <c r="P42" s="505"/>
      <c r="Q42" s="505"/>
      <c r="R42" s="505"/>
      <c r="S42" s="505"/>
      <c r="T42" s="505"/>
    </row>
    <row r="43" spans="2:20" ht="26.1" customHeight="1">
      <c r="B43" s="70"/>
      <c r="C43" s="477"/>
      <c r="D43" s="473"/>
      <c r="E43" s="473"/>
      <c r="F43" s="473"/>
      <c r="G43" s="474"/>
      <c r="H43" s="166"/>
      <c r="I43" s="670" t="s">
        <v>623</v>
      </c>
      <c r="J43" s="670"/>
      <c r="K43" s="670"/>
      <c r="L43" s="670"/>
      <c r="M43" s="671"/>
      <c r="N43" s="89"/>
      <c r="P43" s="505"/>
      <c r="Q43" s="505"/>
      <c r="R43" s="505"/>
      <c r="S43" s="505"/>
      <c r="T43" s="505"/>
    </row>
    <row r="44" spans="2:20" ht="65.099999999999994" customHeight="1">
      <c r="B44" s="70"/>
      <c r="C44" s="477"/>
      <c r="D44" s="473"/>
      <c r="E44" s="473"/>
      <c r="F44" s="473"/>
      <c r="G44" s="474"/>
      <c r="H44" s="166"/>
      <c r="I44" s="670" t="s">
        <v>624</v>
      </c>
      <c r="J44" s="670"/>
      <c r="K44" s="670"/>
      <c r="L44" s="670"/>
      <c r="M44" s="671"/>
      <c r="N44" s="89"/>
      <c r="P44" s="505"/>
      <c r="Q44" s="505"/>
      <c r="R44" s="505"/>
      <c r="S44" s="505"/>
      <c r="T44" s="505"/>
    </row>
    <row r="45" spans="2:20" ht="12.95" customHeight="1">
      <c r="B45" s="70"/>
      <c r="C45" s="477"/>
      <c r="D45" s="473"/>
      <c r="E45" s="473"/>
      <c r="F45" s="473"/>
      <c r="G45" s="474"/>
      <c r="H45" s="166"/>
      <c r="I45" s="670" t="s">
        <v>625</v>
      </c>
      <c r="J45" s="670"/>
      <c r="K45" s="670"/>
      <c r="L45" s="670"/>
      <c r="M45" s="671"/>
      <c r="N45" s="89"/>
      <c r="P45" s="505"/>
      <c r="Q45" s="505"/>
      <c r="R45" s="505"/>
      <c r="S45" s="505"/>
      <c r="T45" s="505"/>
    </row>
    <row r="46" spans="2:20" ht="26.1" customHeight="1">
      <c r="B46" s="70"/>
      <c r="C46" s="477"/>
      <c r="D46" s="473"/>
      <c r="E46" s="473"/>
      <c r="F46" s="473"/>
      <c r="G46" s="474"/>
      <c r="H46" s="166"/>
      <c r="I46" s="670" t="s">
        <v>1611</v>
      </c>
      <c r="J46" s="670"/>
      <c r="K46" s="670"/>
      <c r="L46" s="670"/>
      <c r="M46" s="671"/>
      <c r="N46" s="89"/>
      <c r="P46" s="505"/>
      <c r="Q46" s="505"/>
      <c r="R46" s="505"/>
      <c r="S46" s="505"/>
      <c r="T46" s="505"/>
    </row>
    <row r="47" spans="2:20" ht="26.1" customHeight="1">
      <c r="B47" s="70"/>
      <c r="C47" s="477"/>
      <c r="D47" s="473"/>
      <c r="E47" s="473"/>
      <c r="F47" s="473"/>
      <c r="G47" s="474"/>
      <c r="H47" s="166"/>
      <c r="I47" s="670" t="s">
        <v>626</v>
      </c>
      <c r="J47" s="670"/>
      <c r="K47" s="670"/>
      <c r="L47" s="670"/>
      <c r="M47" s="671"/>
      <c r="N47" s="89"/>
      <c r="P47" s="505"/>
      <c r="Q47" s="505"/>
      <c r="R47" s="505"/>
      <c r="S47" s="505"/>
      <c r="T47" s="505"/>
    </row>
    <row r="48" spans="2:20" ht="26.1" customHeight="1">
      <c r="B48" s="70"/>
      <c r="C48" s="477"/>
      <c r="D48" s="473"/>
      <c r="E48" s="473"/>
      <c r="F48" s="473"/>
      <c r="G48" s="474"/>
      <c r="H48" s="166"/>
      <c r="I48" s="670" t="s">
        <v>1458</v>
      </c>
      <c r="J48" s="670"/>
      <c r="K48" s="670"/>
      <c r="L48" s="670"/>
      <c r="M48" s="671"/>
      <c r="N48" s="89"/>
      <c r="P48" s="505"/>
      <c r="Q48" s="505"/>
      <c r="R48" s="505"/>
      <c r="S48" s="505"/>
      <c r="T48" s="505"/>
    </row>
    <row r="49" spans="2:20" ht="16.5">
      <c r="B49" s="70"/>
      <c r="C49" s="477"/>
      <c r="D49" s="473"/>
      <c r="E49" s="473"/>
      <c r="F49" s="473"/>
      <c r="G49" s="474"/>
      <c r="H49" s="166"/>
      <c r="I49" s="726"/>
      <c r="J49" s="726"/>
      <c r="K49" s="726"/>
      <c r="L49" s="726"/>
      <c r="M49" s="727"/>
      <c r="N49" s="89"/>
      <c r="P49" s="505"/>
      <c r="Q49" s="505"/>
      <c r="R49" s="505"/>
      <c r="S49" s="505"/>
      <c r="T49" s="505"/>
    </row>
    <row r="50" spans="2:20" ht="16.5" customHeight="1">
      <c r="B50" s="39"/>
      <c r="C50" s="39"/>
      <c r="D50" s="39"/>
      <c r="E50" s="39"/>
      <c r="F50" s="39"/>
      <c r="G50" s="526"/>
      <c r="H50" s="531" t="s">
        <v>627</v>
      </c>
      <c r="I50" s="674" t="s">
        <v>628</v>
      </c>
      <c r="J50" s="674"/>
      <c r="K50" s="674"/>
      <c r="L50" s="674"/>
      <c r="M50" s="675"/>
      <c r="N50" s="89"/>
      <c r="O50" s="505" t="b">
        <v>0</v>
      </c>
      <c r="P50" s="505" t="b">
        <v>0</v>
      </c>
      <c r="Q50" s="505" t="b">
        <v>0</v>
      </c>
      <c r="R50" s="505" t="b">
        <v>1</v>
      </c>
      <c r="S50" s="505" t="b">
        <v>1</v>
      </c>
      <c r="T50" s="505" t="b">
        <v>0</v>
      </c>
    </row>
    <row r="51" spans="2:20" ht="30" customHeight="1">
      <c r="B51" s="70"/>
      <c r="C51" s="477"/>
      <c r="D51" s="473"/>
      <c r="E51" s="473"/>
      <c r="F51" s="473"/>
      <c r="G51" s="474"/>
      <c r="H51" s="166"/>
      <c r="I51" s="676" t="s">
        <v>629</v>
      </c>
      <c r="J51" s="676"/>
      <c r="K51" s="676"/>
      <c r="L51" s="676"/>
      <c r="M51" s="677"/>
      <c r="N51" s="89"/>
      <c r="P51" s="505"/>
      <c r="Q51" s="505"/>
      <c r="R51" s="505"/>
      <c r="S51" s="505"/>
      <c r="T51" s="505"/>
    </row>
    <row r="52" spans="2:20" ht="16.5">
      <c r="B52" s="70"/>
      <c r="C52" s="477"/>
      <c r="D52" s="473"/>
      <c r="E52" s="473"/>
      <c r="F52" s="473"/>
      <c r="G52" s="474"/>
      <c r="H52" s="166"/>
      <c r="I52" s="678" t="s">
        <v>178</v>
      </c>
      <c r="J52" s="678"/>
      <c r="K52" s="678"/>
      <c r="L52" s="678"/>
      <c r="M52" s="679"/>
      <c r="N52" s="89"/>
      <c r="P52" s="505"/>
      <c r="Q52" s="505"/>
      <c r="R52" s="505"/>
      <c r="S52" s="505"/>
      <c r="T52" s="505"/>
    </row>
    <row r="53" spans="2:20" ht="26.1" customHeight="1">
      <c r="B53" s="70"/>
      <c r="C53" s="477"/>
      <c r="D53" s="473"/>
      <c r="E53" s="473"/>
      <c r="F53" s="473"/>
      <c r="G53" s="474"/>
      <c r="H53" s="166"/>
      <c r="I53" s="670" t="s">
        <v>1088</v>
      </c>
      <c r="J53" s="670"/>
      <c r="K53" s="670"/>
      <c r="L53" s="670"/>
      <c r="M53" s="671"/>
      <c r="N53" s="89"/>
      <c r="P53" s="505"/>
      <c r="Q53" s="505"/>
      <c r="R53" s="505"/>
      <c r="S53" s="505"/>
      <c r="T53" s="505"/>
    </row>
    <row r="54" spans="2:20" ht="26.1" customHeight="1">
      <c r="B54" s="70"/>
      <c r="C54" s="477"/>
      <c r="D54" s="473"/>
      <c r="E54" s="473"/>
      <c r="F54" s="473"/>
      <c r="G54" s="474"/>
      <c r="H54" s="166"/>
      <c r="I54" s="670" t="s">
        <v>1128</v>
      </c>
      <c r="J54" s="670"/>
      <c r="K54" s="670"/>
      <c r="L54" s="670"/>
      <c r="M54" s="671"/>
      <c r="N54" s="89"/>
      <c r="P54" s="505"/>
      <c r="Q54" s="505"/>
      <c r="R54" s="505"/>
      <c r="S54" s="505"/>
      <c r="T54" s="505"/>
    </row>
    <row r="55" spans="2:20" ht="65.099999999999994" customHeight="1">
      <c r="B55" s="70"/>
      <c r="C55" s="477"/>
      <c r="D55" s="473"/>
      <c r="E55" s="473"/>
      <c r="F55" s="473"/>
      <c r="G55" s="474"/>
      <c r="H55" s="166"/>
      <c r="I55" s="670" t="s">
        <v>1129</v>
      </c>
      <c r="J55" s="670"/>
      <c r="K55" s="670"/>
      <c r="L55" s="670"/>
      <c r="M55" s="671"/>
      <c r="N55" s="89"/>
      <c r="P55" s="505"/>
      <c r="Q55" s="505"/>
      <c r="R55" s="505"/>
      <c r="S55" s="505"/>
      <c r="T55" s="505"/>
    </row>
    <row r="56" spans="2:20" ht="26.1" customHeight="1">
      <c r="B56" s="70"/>
      <c r="C56" s="477"/>
      <c r="D56" s="473"/>
      <c r="E56" s="473"/>
      <c r="F56" s="473"/>
      <c r="G56" s="474"/>
      <c r="H56" s="166"/>
      <c r="I56" s="670" t="s">
        <v>1543</v>
      </c>
      <c r="J56" s="670"/>
      <c r="K56" s="670"/>
      <c r="L56" s="670"/>
      <c r="M56" s="671"/>
      <c r="N56" s="89"/>
      <c r="P56" s="505"/>
      <c r="Q56" s="505"/>
      <c r="R56" s="505"/>
      <c r="S56" s="505"/>
      <c r="T56" s="505"/>
    </row>
    <row r="57" spans="2:20" ht="26.1" customHeight="1">
      <c r="B57" s="70"/>
      <c r="C57" s="477"/>
      <c r="D57" s="473"/>
      <c r="E57" s="473"/>
      <c r="F57" s="473"/>
      <c r="G57" s="474"/>
      <c r="H57" s="166"/>
      <c r="I57" s="670" t="s">
        <v>1130</v>
      </c>
      <c r="J57" s="670"/>
      <c r="K57" s="670"/>
      <c r="L57" s="670"/>
      <c r="M57" s="671"/>
      <c r="N57" s="89"/>
      <c r="P57" s="505"/>
      <c r="Q57" s="505"/>
      <c r="R57" s="505"/>
      <c r="S57" s="505"/>
      <c r="T57" s="505"/>
    </row>
    <row r="58" spans="2:20" ht="26.1" customHeight="1">
      <c r="B58" s="70"/>
      <c r="C58" s="477"/>
      <c r="D58" s="473"/>
      <c r="E58" s="473"/>
      <c r="F58" s="473"/>
      <c r="G58" s="474"/>
      <c r="H58" s="166"/>
      <c r="I58" s="670" t="s">
        <v>612</v>
      </c>
      <c r="J58" s="670"/>
      <c r="K58" s="670"/>
      <c r="L58" s="670"/>
      <c r="M58" s="671"/>
      <c r="N58" s="89"/>
      <c r="P58" s="505"/>
      <c r="Q58" s="505"/>
      <c r="R58" s="505"/>
      <c r="S58" s="505"/>
      <c r="T58" s="505"/>
    </row>
    <row r="59" spans="2:20" ht="12.95" customHeight="1">
      <c r="B59" s="70"/>
      <c r="C59" s="477"/>
      <c r="D59" s="473"/>
      <c r="E59" s="473"/>
      <c r="F59" s="473"/>
      <c r="G59" s="474"/>
      <c r="H59" s="166"/>
      <c r="I59" s="678" t="s">
        <v>179</v>
      </c>
      <c r="J59" s="678"/>
      <c r="K59" s="678"/>
      <c r="L59" s="678"/>
      <c r="M59" s="679"/>
      <c r="N59" s="89"/>
      <c r="P59" s="505"/>
      <c r="Q59" s="505"/>
      <c r="R59" s="505"/>
      <c r="S59" s="505"/>
      <c r="T59" s="505"/>
    </row>
    <row r="60" spans="2:20" ht="39" customHeight="1">
      <c r="B60" s="70"/>
      <c r="C60" s="477"/>
      <c r="D60" s="473"/>
      <c r="E60" s="473"/>
      <c r="F60" s="473"/>
      <c r="G60" s="474"/>
      <c r="H60" s="166"/>
      <c r="I60" s="670" t="s">
        <v>1131</v>
      </c>
      <c r="J60" s="670"/>
      <c r="K60" s="670"/>
      <c r="L60" s="670"/>
      <c r="M60" s="671"/>
      <c r="N60" s="89"/>
      <c r="P60" s="505"/>
      <c r="Q60" s="505"/>
      <c r="R60" s="505"/>
      <c r="S60" s="505"/>
      <c r="T60" s="505"/>
    </row>
    <row r="61" spans="2:20" ht="12.95" customHeight="1">
      <c r="B61" s="70"/>
      <c r="C61" s="477"/>
      <c r="D61" s="473"/>
      <c r="E61" s="473"/>
      <c r="F61" s="473"/>
      <c r="G61" s="474"/>
      <c r="H61" s="166"/>
      <c r="I61" s="678" t="s">
        <v>180</v>
      </c>
      <c r="J61" s="678"/>
      <c r="K61" s="678"/>
      <c r="L61" s="678"/>
      <c r="M61" s="679"/>
      <c r="N61" s="89"/>
      <c r="P61" s="505"/>
      <c r="Q61" s="505"/>
      <c r="R61" s="505"/>
      <c r="S61" s="505"/>
      <c r="T61" s="505"/>
    </row>
    <row r="62" spans="2:20" ht="12.95" customHeight="1">
      <c r="B62" s="70"/>
      <c r="C62" s="477"/>
      <c r="D62" s="473"/>
      <c r="E62" s="473"/>
      <c r="F62" s="473"/>
      <c r="G62" s="474"/>
      <c r="H62" s="166"/>
      <c r="I62" s="670" t="s">
        <v>630</v>
      </c>
      <c r="J62" s="670"/>
      <c r="K62" s="670"/>
      <c r="L62" s="670"/>
      <c r="M62" s="671"/>
      <c r="N62" s="89"/>
      <c r="P62" s="505"/>
      <c r="Q62" s="505"/>
      <c r="R62" s="505"/>
      <c r="S62" s="505"/>
      <c r="T62" s="505"/>
    </row>
    <row r="63" spans="2:20" ht="39" customHeight="1">
      <c r="B63" s="70"/>
      <c r="C63" s="477"/>
      <c r="D63" s="473"/>
      <c r="E63" s="473"/>
      <c r="F63" s="473"/>
      <c r="G63" s="474"/>
      <c r="H63" s="166"/>
      <c r="I63" s="670" t="s">
        <v>1132</v>
      </c>
      <c r="J63" s="670"/>
      <c r="K63" s="670"/>
      <c r="L63" s="670"/>
      <c r="M63" s="671"/>
      <c r="N63" s="89"/>
      <c r="P63" s="505"/>
      <c r="Q63" s="505"/>
      <c r="R63" s="505"/>
      <c r="S63" s="505"/>
      <c r="T63" s="505"/>
    </row>
    <row r="64" spans="2:20" ht="12.95" customHeight="1">
      <c r="B64" s="70"/>
      <c r="C64" s="477"/>
      <c r="D64" s="473"/>
      <c r="E64" s="473"/>
      <c r="F64" s="473"/>
      <c r="G64" s="474"/>
      <c r="H64" s="166"/>
      <c r="I64" s="678" t="s">
        <v>181</v>
      </c>
      <c r="J64" s="678"/>
      <c r="K64" s="678"/>
      <c r="L64" s="678"/>
      <c r="M64" s="679"/>
      <c r="N64" s="89"/>
      <c r="P64" s="505"/>
      <c r="Q64" s="505"/>
      <c r="R64" s="505"/>
      <c r="S64" s="505"/>
      <c r="T64" s="505"/>
    </row>
    <row r="65" spans="2:20" ht="39" customHeight="1">
      <c r="B65" s="70"/>
      <c r="C65" s="477"/>
      <c r="D65" s="473"/>
      <c r="E65" s="473"/>
      <c r="F65" s="473"/>
      <c r="G65" s="474"/>
      <c r="H65" s="166"/>
      <c r="I65" s="670" t="s">
        <v>770</v>
      </c>
      <c r="J65" s="670"/>
      <c r="K65" s="670"/>
      <c r="L65" s="670"/>
      <c r="M65" s="671"/>
      <c r="N65" s="89"/>
      <c r="P65" s="505"/>
      <c r="Q65" s="505"/>
      <c r="R65" s="505"/>
      <c r="S65" s="505"/>
      <c r="T65" s="505"/>
    </row>
    <row r="66" spans="2:20" ht="39" customHeight="1">
      <c r="B66" s="70"/>
      <c r="C66" s="477"/>
      <c r="D66" s="473"/>
      <c r="E66" s="473"/>
      <c r="F66" s="473"/>
      <c r="G66" s="474"/>
      <c r="H66" s="166"/>
      <c r="I66" s="670" t="s">
        <v>1133</v>
      </c>
      <c r="J66" s="670"/>
      <c r="K66" s="670"/>
      <c r="L66" s="670"/>
      <c r="M66" s="671"/>
      <c r="N66" s="89"/>
      <c r="P66" s="505"/>
      <c r="Q66" s="505"/>
      <c r="R66" s="505"/>
      <c r="S66" s="505"/>
      <c r="T66" s="505"/>
    </row>
    <row r="67" spans="2:20" ht="51.95" customHeight="1">
      <c r="B67" s="70"/>
      <c r="C67" s="477"/>
      <c r="D67" s="473"/>
      <c r="E67" s="473"/>
      <c r="F67" s="473"/>
      <c r="G67" s="474"/>
      <c r="H67" s="166"/>
      <c r="I67" s="670" t="s">
        <v>631</v>
      </c>
      <c r="J67" s="670"/>
      <c r="K67" s="670"/>
      <c r="L67" s="670"/>
      <c r="M67" s="671"/>
      <c r="N67" s="89"/>
      <c r="P67" s="505"/>
      <c r="Q67" s="505"/>
      <c r="R67" s="505"/>
      <c r="S67" s="505"/>
      <c r="T67" s="505"/>
    </row>
    <row r="68" spans="2:20" ht="26.1" customHeight="1">
      <c r="B68" s="70"/>
      <c r="C68" s="477"/>
      <c r="D68" s="473"/>
      <c r="E68" s="473"/>
      <c r="F68" s="473"/>
      <c r="G68" s="474"/>
      <c r="H68" s="166"/>
      <c r="I68" s="670" t="s">
        <v>771</v>
      </c>
      <c r="J68" s="670"/>
      <c r="K68" s="670"/>
      <c r="L68" s="670"/>
      <c r="M68" s="671"/>
      <c r="N68" s="89"/>
      <c r="P68" s="505"/>
      <c r="Q68" s="505"/>
      <c r="R68" s="505"/>
      <c r="S68" s="505"/>
      <c r="T68" s="505"/>
    </row>
    <row r="69" spans="2:20" ht="51.95" customHeight="1">
      <c r="B69" s="70"/>
      <c r="C69" s="477"/>
      <c r="D69" s="473"/>
      <c r="E69" s="473"/>
      <c r="F69" s="473"/>
      <c r="G69" s="474"/>
      <c r="H69" s="166"/>
      <c r="I69" s="670" t="s">
        <v>772</v>
      </c>
      <c r="J69" s="670"/>
      <c r="K69" s="670"/>
      <c r="L69" s="670"/>
      <c r="M69" s="671"/>
      <c r="N69" s="89"/>
      <c r="P69" s="505"/>
      <c r="Q69" s="505"/>
      <c r="R69" s="505"/>
      <c r="S69" s="505"/>
      <c r="T69" s="505"/>
    </row>
    <row r="70" spans="2:20" ht="65.099999999999994" customHeight="1">
      <c r="B70" s="70"/>
      <c r="C70" s="477"/>
      <c r="D70" s="473"/>
      <c r="E70" s="473"/>
      <c r="F70" s="473"/>
      <c r="G70" s="474"/>
      <c r="H70" s="166"/>
      <c r="I70" s="670" t="s">
        <v>1134</v>
      </c>
      <c r="J70" s="670"/>
      <c r="K70" s="670"/>
      <c r="L70" s="670"/>
      <c r="M70" s="671"/>
      <c r="N70" s="89"/>
      <c r="P70" s="505"/>
      <c r="Q70" s="505"/>
      <c r="R70" s="505"/>
      <c r="S70" s="505"/>
      <c r="T70" s="505"/>
    </row>
    <row r="71" spans="2:20" ht="51.95" customHeight="1">
      <c r="B71" s="70"/>
      <c r="C71" s="477"/>
      <c r="D71" s="473"/>
      <c r="E71" s="473"/>
      <c r="F71" s="473"/>
      <c r="G71" s="474"/>
      <c r="H71" s="166"/>
      <c r="I71" s="670" t="s">
        <v>1135</v>
      </c>
      <c r="J71" s="670"/>
      <c r="K71" s="670"/>
      <c r="L71" s="670"/>
      <c r="M71" s="671"/>
      <c r="N71" s="89"/>
      <c r="P71" s="505"/>
      <c r="Q71" s="505"/>
      <c r="R71" s="505"/>
      <c r="S71" s="505"/>
      <c r="T71" s="505"/>
    </row>
    <row r="72" spans="2:20" ht="51.95" customHeight="1">
      <c r="B72" s="70"/>
      <c r="C72" s="477"/>
      <c r="D72" s="473"/>
      <c r="E72" s="473"/>
      <c r="F72" s="473"/>
      <c r="G72" s="474"/>
      <c r="H72" s="166"/>
      <c r="I72" s="670" t="s">
        <v>1136</v>
      </c>
      <c r="J72" s="670"/>
      <c r="K72" s="670"/>
      <c r="L72" s="670"/>
      <c r="M72" s="671"/>
      <c r="N72" s="89"/>
      <c r="P72" s="505"/>
      <c r="Q72" s="505"/>
      <c r="R72" s="505"/>
      <c r="S72" s="505"/>
      <c r="T72" s="505"/>
    </row>
    <row r="73" spans="2:20" ht="69" customHeight="1">
      <c r="B73" s="70"/>
      <c r="C73" s="477"/>
      <c r="D73" s="473"/>
      <c r="E73" s="473"/>
      <c r="F73" s="473"/>
      <c r="G73" s="474"/>
      <c r="H73" s="166"/>
      <c r="I73" s="670" t="s">
        <v>1528</v>
      </c>
      <c r="J73" s="670"/>
      <c r="K73" s="670"/>
      <c r="L73" s="670"/>
      <c r="M73" s="671"/>
      <c r="N73" s="89"/>
      <c r="P73" s="505"/>
      <c r="Q73" s="505"/>
      <c r="R73" s="505"/>
      <c r="S73" s="505"/>
      <c r="T73" s="505"/>
    </row>
    <row r="74" spans="2:20" ht="78" customHeight="1">
      <c r="B74" s="70"/>
      <c r="C74" s="477"/>
      <c r="D74" s="473"/>
      <c r="E74" s="473"/>
      <c r="F74" s="473"/>
      <c r="G74" s="474"/>
      <c r="H74" s="166"/>
      <c r="I74" s="670" t="s">
        <v>632</v>
      </c>
      <c r="J74" s="670"/>
      <c r="K74" s="670"/>
      <c r="L74" s="670"/>
      <c r="M74" s="671"/>
      <c r="N74" s="89"/>
      <c r="P74" s="505"/>
      <c r="Q74" s="505"/>
      <c r="R74" s="505"/>
      <c r="S74" s="505"/>
      <c r="T74" s="505"/>
    </row>
    <row r="75" spans="2:20" ht="39" customHeight="1">
      <c r="B75" s="70"/>
      <c r="C75" s="477"/>
      <c r="D75" s="473"/>
      <c r="E75" s="473"/>
      <c r="F75" s="473"/>
      <c r="G75" s="474"/>
      <c r="H75" s="166"/>
      <c r="I75" s="670" t="s">
        <v>1138</v>
      </c>
      <c r="J75" s="670"/>
      <c r="K75" s="670"/>
      <c r="L75" s="670"/>
      <c r="M75" s="671"/>
      <c r="N75" s="89"/>
      <c r="P75" s="505"/>
      <c r="Q75" s="505"/>
      <c r="R75" s="505"/>
      <c r="S75" s="505"/>
      <c r="T75" s="505"/>
    </row>
    <row r="76" spans="2:20" ht="39" customHeight="1">
      <c r="B76" s="70"/>
      <c r="C76" s="477"/>
      <c r="D76" s="473"/>
      <c r="E76" s="473"/>
      <c r="F76" s="473"/>
      <c r="G76" s="474"/>
      <c r="H76" s="166"/>
      <c r="I76" s="670" t="s">
        <v>1137</v>
      </c>
      <c r="J76" s="670"/>
      <c r="K76" s="670"/>
      <c r="L76" s="670"/>
      <c r="M76" s="671"/>
      <c r="N76" s="89"/>
      <c r="P76" s="505"/>
      <c r="Q76" s="505"/>
      <c r="R76" s="505"/>
      <c r="S76" s="505"/>
      <c r="T76" s="505"/>
    </row>
    <row r="77" spans="2:20" ht="51.95" customHeight="1">
      <c r="B77" s="70"/>
      <c r="C77" s="477"/>
      <c r="D77" s="473"/>
      <c r="E77" s="473"/>
      <c r="F77" s="473"/>
      <c r="G77" s="474"/>
      <c r="H77" s="166"/>
      <c r="I77" s="670" t="s">
        <v>633</v>
      </c>
      <c r="J77" s="670"/>
      <c r="K77" s="670"/>
      <c r="L77" s="670"/>
      <c r="M77" s="671"/>
      <c r="N77" s="89"/>
      <c r="P77" s="505"/>
      <c r="Q77" s="505"/>
      <c r="R77" s="505"/>
      <c r="S77" s="505"/>
      <c r="T77" s="505"/>
    </row>
    <row r="78" spans="2:20" ht="65.099999999999994" customHeight="1">
      <c r="B78" s="70"/>
      <c r="C78" s="477"/>
      <c r="D78" s="473"/>
      <c r="E78" s="473"/>
      <c r="F78" s="473"/>
      <c r="G78" s="474"/>
      <c r="H78" s="166"/>
      <c r="I78" s="670" t="s">
        <v>1139</v>
      </c>
      <c r="J78" s="670"/>
      <c r="K78" s="670"/>
      <c r="L78" s="670"/>
      <c r="M78" s="671"/>
      <c r="N78" s="89"/>
      <c r="P78" s="505"/>
      <c r="Q78" s="505"/>
      <c r="R78" s="505"/>
      <c r="S78" s="505"/>
      <c r="T78" s="505"/>
    </row>
    <row r="79" spans="2:20" ht="65.099999999999994" customHeight="1">
      <c r="B79" s="70"/>
      <c r="C79" s="477"/>
      <c r="D79" s="473"/>
      <c r="E79" s="473"/>
      <c r="F79" s="473"/>
      <c r="G79" s="474"/>
      <c r="H79" s="166"/>
      <c r="I79" s="670" t="s">
        <v>1140</v>
      </c>
      <c r="J79" s="670"/>
      <c r="K79" s="670"/>
      <c r="L79" s="670"/>
      <c r="M79" s="671"/>
      <c r="N79" s="89"/>
      <c r="P79" s="505"/>
      <c r="Q79" s="505"/>
      <c r="R79" s="505"/>
      <c r="S79" s="505"/>
      <c r="T79" s="505"/>
    </row>
    <row r="80" spans="2:20" ht="18" customHeight="1">
      <c r="B80" s="70"/>
      <c r="C80" s="477"/>
      <c r="D80" s="473"/>
      <c r="E80" s="473"/>
      <c r="F80" s="473"/>
      <c r="G80" s="474"/>
      <c r="H80" s="166"/>
      <c r="I80" s="670" t="s">
        <v>1530</v>
      </c>
      <c r="J80" s="670"/>
      <c r="K80" s="670"/>
      <c r="L80" s="670"/>
      <c r="M80" s="671"/>
      <c r="N80" s="89"/>
      <c r="P80" s="505"/>
      <c r="Q80" s="505"/>
      <c r="R80" s="505"/>
      <c r="S80" s="505"/>
      <c r="T80" s="505"/>
    </row>
    <row r="81" spans="2:20" ht="26.1" customHeight="1">
      <c r="B81" s="70"/>
      <c r="C81" s="477"/>
      <c r="D81" s="473"/>
      <c r="E81" s="473"/>
      <c r="F81" s="473"/>
      <c r="G81" s="474"/>
      <c r="H81" s="166"/>
      <c r="I81" s="670" t="s">
        <v>634</v>
      </c>
      <c r="J81" s="670"/>
      <c r="K81" s="670"/>
      <c r="L81" s="670"/>
      <c r="M81" s="671"/>
      <c r="N81" s="89"/>
      <c r="P81" s="505"/>
      <c r="Q81" s="505"/>
      <c r="R81" s="505"/>
      <c r="S81" s="505"/>
      <c r="T81" s="505"/>
    </row>
    <row r="82" spans="2:20" ht="26.1" customHeight="1">
      <c r="B82" s="70"/>
      <c r="C82" s="477"/>
      <c r="D82" s="473"/>
      <c r="E82" s="473"/>
      <c r="F82" s="473"/>
      <c r="G82" s="474"/>
      <c r="H82" s="166"/>
      <c r="I82" s="670" t="s">
        <v>635</v>
      </c>
      <c r="J82" s="670"/>
      <c r="K82" s="670"/>
      <c r="L82" s="670"/>
      <c r="M82" s="671"/>
      <c r="N82" s="89"/>
      <c r="P82" s="505"/>
      <c r="Q82" s="505"/>
      <c r="R82" s="505"/>
      <c r="S82" s="505"/>
      <c r="T82" s="505"/>
    </row>
    <row r="83" spans="2:20" ht="39" customHeight="1">
      <c r="B83" s="70"/>
      <c r="C83" s="477"/>
      <c r="D83" s="473"/>
      <c r="E83" s="473"/>
      <c r="F83" s="473"/>
      <c r="G83" s="474"/>
      <c r="H83" s="166"/>
      <c r="I83" s="670" t="s">
        <v>1459</v>
      </c>
      <c r="J83" s="670"/>
      <c r="K83" s="670"/>
      <c r="L83" s="670"/>
      <c r="M83" s="671"/>
      <c r="N83" s="89"/>
      <c r="P83" s="505"/>
      <c r="Q83" s="505"/>
      <c r="R83" s="505"/>
      <c r="S83" s="505"/>
      <c r="T83" s="505"/>
    </row>
    <row r="84" spans="2:20" ht="39" customHeight="1">
      <c r="B84" s="70"/>
      <c r="C84" s="477"/>
      <c r="D84" s="473"/>
      <c r="E84" s="473"/>
      <c r="F84" s="473"/>
      <c r="G84" s="474"/>
      <c r="H84" s="166"/>
      <c r="I84" s="670" t="s">
        <v>1141</v>
      </c>
      <c r="J84" s="670"/>
      <c r="K84" s="670"/>
      <c r="L84" s="670"/>
      <c r="M84" s="671"/>
      <c r="N84" s="89"/>
      <c r="P84" s="505"/>
      <c r="Q84" s="505"/>
      <c r="R84" s="505"/>
      <c r="S84" s="505"/>
      <c r="T84" s="505"/>
    </row>
    <row r="85" spans="2:20" ht="26.1" customHeight="1">
      <c r="B85" s="70"/>
      <c r="C85" s="477"/>
      <c r="D85" s="473"/>
      <c r="E85" s="473"/>
      <c r="F85" s="473"/>
      <c r="G85" s="474"/>
      <c r="H85" s="166"/>
      <c r="I85" s="670" t="s">
        <v>1531</v>
      </c>
      <c r="J85" s="670"/>
      <c r="K85" s="670"/>
      <c r="L85" s="670"/>
      <c r="M85" s="671"/>
      <c r="N85" s="89"/>
      <c r="P85" s="505"/>
      <c r="Q85" s="505"/>
      <c r="R85" s="505"/>
      <c r="S85" s="505"/>
      <c r="T85" s="505"/>
    </row>
    <row r="86" spans="2:20" ht="26.1" customHeight="1">
      <c r="B86" s="70"/>
      <c r="C86" s="477"/>
      <c r="D86" s="473"/>
      <c r="E86" s="473"/>
      <c r="F86" s="473"/>
      <c r="G86" s="474"/>
      <c r="H86" s="166"/>
      <c r="I86" s="670" t="s">
        <v>1460</v>
      </c>
      <c r="J86" s="670"/>
      <c r="K86" s="670"/>
      <c r="L86" s="670"/>
      <c r="M86" s="671"/>
      <c r="N86" s="89"/>
      <c r="P86" s="505"/>
      <c r="Q86" s="505"/>
      <c r="R86" s="505"/>
      <c r="S86" s="505"/>
      <c r="T86" s="505"/>
    </row>
    <row r="87" spans="2:20" ht="65.099999999999994" customHeight="1">
      <c r="B87" s="70"/>
      <c r="C87" s="477"/>
      <c r="D87" s="473"/>
      <c r="E87" s="473"/>
      <c r="F87" s="473"/>
      <c r="G87" s="474"/>
      <c r="H87" s="166"/>
      <c r="I87" s="670" t="s">
        <v>1142</v>
      </c>
      <c r="J87" s="670"/>
      <c r="K87" s="670"/>
      <c r="L87" s="670"/>
      <c r="M87" s="671"/>
      <c r="N87" s="89"/>
      <c r="P87" s="505"/>
      <c r="Q87" s="505"/>
      <c r="R87" s="505"/>
      <c r="S87" s="505"/>
      <c r="T87" s="505"/>
    </row>
    <row r="88" spans="2:20" ht="51.95" customHeight="1">
      <c r="B88" s="70"/>
      <c r="C88" s="477"/>
      <c r="D88" s="473"/>
      <c r="E88" s="473"/>
      <c r="F88" s="473"/>
      <c r="G88" s="474"/>
      <c r="H88" s="166"/>
      <c r="I88" s="670" t="s">
        <v>1461</v>
      </c>
      <c r="J88" s="670"/>
      <c r="K88" s="670"/>
      <c r="L88" s="670"/>
      <c r="M88" s="671"/>
      <c r="N88" s="89"/>
      <c r="P88" s="505"/>
      <c r="Q88" s="505"/>
      <c r="R88" s="505"/>
      <c r="S88" s="505"/>
      <c r="T88" s="505"/>
    </row>
    <row r="89" spans="2:20" ht="26.1" customHeight="1">
      <c r="B89" s="70"/>
      <c r="C89" s="477"/>
      <c r="D89" s="473"/>
      <c r="E89" s="473"/>
      <c r="F89" s="473"/>
      <c r="G89" s="474"/>
      <c r="H89" s="166"/>
      <c r="I89" s="670" t="s">
        <v>636</v>
      </c>
      <c r="J89" s="670"/>
      <c r="K89" s="670"/>
      <c r="L89" s="670"/>
      <c r="M89" s="671"/>
      <c r="N89" s="89"/>
      <c r="P89" s="505"/>
      <c r="Q89" s="505"/>
      <c r="R89" s="505"/>
      <c r="S89" s="505"/>
      <c r="T89" s="505"/>
    </row>
    <row r="90" spans="2:20" ht="16.5">
      <c r="B90" s="70"/>
      <c r="C90" s="477"/>
      <c r="D90" s="473"/>
      <c r="E90" s="473"/>
      <c r="F90" s="473"/>
      <c r="G90" s="474"/>
      <c r="H90" s="166"/>
      <c r="I90" s="670" t="s">
        <v>637</v>
      </c>
      <c r="J90" s="670"/>
      <c r="K90" s="670"/>
      <c r="L90" s="670"/>
      <c r="M90" s="671"/>
      <c r="N90" s="89"/>
      <c r="P90" s="505"/>
      <c r="Q90" s="505"/>
      <c r="R90" s="505"/>
      <c r="S90" s="505"/>
      <c r="T90" s="505"/>
    </row>
    <row r="91" spans="2:20" ht="39" customHeight="1">
      <c r="B91" s="70"/>
      <c r="C91" s="477"/>
      <c r="D91" s="473"/>
      <c r="E91" s="473"/>
      <c r="F91" s="473"/>
      <c r="G91" s="474"/>
      <c r="H91" s="166"/>
      <c r="I91" s="670" t="s">
        <v>1143</v>
      </c>
      <c r="J91" s="670"/>
      <c r="K91" s="670"/>
      <c r="L91" s="670"/>
      <c r="M91" s="671"/>
      <c r="N91" s="89"/>
      <c r="P91" s="505"/>
      <c r="Q91" s="505"/>
      <c r="R91" s="505"/>
      <c r="S91" s="505"/>
      <c r="T91" s="505"/>
    </row>
    <row r="92" spans="2:20" ht="26.1" customHeight="1">
      <c r="B92" s="70"/>
      <c r="C92" s="477"/>
      <c r="D92" s="473"/>
      <c r="E92" s="473"/>
      <c r="F92" s="473"/>
      <c r="G92" s="474"/>
      <c r="H92" s="166"/>
      <c r="I92" s="670" t="s">
        <v>1529</v>
      </c>
      <c r="J92" s="670"/>
      <c r="K92" s="670"/>
      <c r="L92" s="670"/>
      <c r="M92" s="671"/>
      <c r="N92" s="89"/>
      <c r="P92" s="505"/>
      <c r="Q92" s="505"/>
      <c r="R92" s="505"/>
      <c r="S92" s="505"/>
      <c r="T92" s="505"/>
    </row>
    <row r="93" spans="2:20" ht="26.1" customHeight="1">
      <c r="B93" s="70"/>
      <c r="C93" s="477"/>
      <c r="D93" s="473"/>
      <c r="E93" s="473"/>
      <c r="F93" s="473"/>
      <c r="G93" s="474"/>
      <c r="H93" s="166"/>
      <c r="I93" s="670" t="s">
        <v>638</v>
      </c>
      <c r="J93" s="670"/>
      <c r="K93" s="670"/>
      <c r="L93" s="670"/>
      <c r="M93" s="671"/>
      <c r="N93" s="89"/>
      <c r="P93" s="505"/>
      <c r="Q93" s="505"/>
      <c r="R93" s="505"/>
      <c r="S93" s="505"/>
      <c r="T93" s="505"/>
    </row>
    <row r="94" spans="2:20" ht="26.1" customHeight="1">
      <c r="B94" s="70"/>
      <c r="C94" s="477"/>
      <c r="D94" s="473"/>
      <c r="E94" s="473"/>
      <c r="F94" s="473"/>
      <c r="G94" s="474"/>
      <c r="H94" s="166"/>
      <c r="I94" s="670" t="s">
        <v>639</v>
      </c>
      <c r="J94" s="670"/>
      <c r="K94" s="670"/>
      <c r="L94" s="670"/>
      <c r="M94" s="671"/>
      <c r="N94" s="89"/>
      <c r="P94" s="505"/>
      <c r="Q94" s="505"/>
      <c r="R94" s="505"/>
      <c r="S94" s="505"/>
      <c r="T94" s="505"/>
    </row>
    <row r="95" spans="2:20" ht="39" customHeight="1">
      <c r="B95" s="70"/>
      <c r="C95" s="477"/>
      <c r="D95" s="473"/>
      <c r="E95" s="473"/>
      <c r="F95" s="473"/>
      <c r="G95" s="474"/>
      <c r="H95" s="166"/>
      <c r="I95" s="670" t="s">
        <v>640</v>
      </c>
      <c r="J95" s="670"/>
      <c r="K95" s="670"/>
      <c r="L95" s="670"/>
      <c r="M95" s="671"/>
      <c r="N95" s="89"/>
      <c r="P95" s="505"/>
      <c r="Q95" s="505"/>
      <c r="R95" s="505"/>
      <c r="S95" s="505"/>
      <c r="T95" s="505"/>
    </row>
    <row r="96" spans="2:20" ht="12.95" customHeight="1">
      <c r="B96" s="70"/>
      <c r="C96" s="477"/>
      <c r="D96" s="473"/>
      <c r="E96" s="473"/>
      <c r="F96" s="473"/>
      <c r="G96" s="474"/>
      <c r="H96" s="166"/>
      <c r="I96" s="670" t="s">
        <v>773</v>
      </c>
      <c r="J96" s="670"/>
      <c r="K96" s="670"/>
      <c r="L96" s="670"/>
      <c r="M96" s="671"/>
      <c r="N96" s="89"/>
      <c r="P96" s="505"/>
      <c r="Q96" s="505"/>
      <c r="R96" s="505"/>
      <c r="S96" s="505"/>
      <c r="T96" s="505"/>
    </row>
    <row r="97" spans="2:20" ht="78" customHeight="1">
      <c r="B97" s="70"/>
      <c r="C97" s="477"/>
      <c r="D97" s="473"/>
      <c r="E97" s="473"/>
      <c r="F97" s="473"/>
      <c r="G97" s="474"/>
      <c r="H97" s="166"/>
      <c r="I97" s="670" t="s">
        <v>1144</v>
      </c>
      <c r="J97" s="670"/>
      <c r="K97" s="670"/>
      <c r="L97" s="670"/>
      <c r="M97" s="671"/>
      <c r="N97" s="89"/>
      <c r="P97" s="505"/>
      <c r="Q97" s="505"/>
      <c r="R97" s="505"/>
      <c r="S97" s="505"/>
      <c r="T97" s="505"/>
    </row>
    <row r="98" spans="2:20" ht="78" customHeight="1">
      <c r="B98" s="70"/>
      <c r="C98" s="477"/>
      <c r="D98" s="473"/>
      <c r="E98" s="473"/>
      <c r="F98" s="473"/>
      <c r="G98" s="474"/>
      <c r="H98" s="166"/>
      <c r="I98" s="670" t="s">
        <v>1145</v>
      </c>
      <c r="J98" s="670"/>
      <c r="K98" s="670"/>
      <c r="L98" s="670"/>
      <c r="M98" s="671"/>
      <c r="N98" s="89"/>
      <c r="P98" s="505"/>
      <c r="Q98" s="505"/>
      <c r="R98" s="505"/>
      <c r="S98" s="505"/>
      <c r="T98" s="505"/>
    </row>
    <row r="99" spans="2:20" ht="65.099999999999994" customHeight="1">
      <c r="B99" s="70"/>
      <c r="C99" s="477"/>
      <c r="D99" s="473"/>
      <c r="E99" s="473"/>
      <c r="F99" s="473"/>
      <c r="G99" s="474"/>
      <c r="H99" s="166"/>
      <c r="I99" s="670" t="s">
        <v>1146</v>
      </c>
      <c r="J99" s="670"/>
      <c r="K99" s="670"/>
      <c r="L99" s="670"/>
      <c r="M99" s="671"/>
      <c r="N99" s="89"/>
      <c r="P99" s="505"/>
      <c r="Q99" s="505"/>
      <c r="R99" s="505"/>
      <c r="S99" s="505"/>
      <c r="T99" s="505"/>
    </row>
    <row r="100" spans="2:20" ht="39" customHeight="1">
      <c r="B100" s="70"/>
      <c r="C100" s="477"/>
      <c r="D100" s="473"/>
      <c r="E100" s="473"/>
      <c r="F100" s="473"/>
      <c r="G100" s="474"/>
      <c r="H100" s="166"/>
      <c r="I100" s="670" t="s">
        <v>641</v>
      </c>
      <c r="J100" s="670"/>
      <c r="K100" s="670"/>
      <c r="L100" s="670"/>
      <c r="M100" s="671"/>
      <c r="N100" s="89"/>
      <c r="P100" s="505"/>
      <c r="Q100" s="505"/>
      <c r="R100" s="505"/>
      <c r="S100" s="505"/>
      <c r="T100" s="505"/>
    </row>
    <row r="101" spans="2:20" ht="16.5">
      <c r="B101" s="70"/>
      <c r="C101" s="477"/>
      <c r="D101" s="473"/>
      <c r="E101" s="473"/>
      <c r="F101" s="473"/>
      <c r="G101" s="474"/>
      <c r="H101" s="166"/>
      <c r="I101" s="726"/>
      <c r="J101" s="726"/>
      <c r="K101" s="726"/>
      <c r="L101" s="726"/>
      <c r="M101" s="727"/>
      <c r="N101" s="89"/>
      <c r="P101" s="505"/>
      <c r="Q101" s="505"/>
      <c r="R101" s="505"/>
      <c r="S101" s="505"/>
      <c r="T101" s="505"/>
    </row>
    <row r="102" spans="2:20" ht="16.5" customHeight="1">
      <c r="B102" s="39"/>
      <c r="C102" s="39"/>
      <c r="D102" s="39"/>
      <c r="E102" s="39"/>
      <c r="F102" s="39"/>
      <c r="G102" s="526"/>
      <c r="H102" s="531" t="s">
        <v>642</v>
      </c>
      <c r="I102" s="674" t="s">
        <v>643</v>
      </c>
      <c r="J102" s="674"/>
      <c r="K102" s="674"/>
      <c r="L102" s="674"/>
      <c r="M102" s="675"/>
      <c r="N102" s="89"/>
      <c r="O102" s="505" t="b">
        <v>0</v>
      </c>
      <c r="P102" s="505" t="b">
        <v>0</v>
      </c>
      <c r="Q102" s="505" t="b">
        <v>0</v>
      </c>
      <c r="R102" s="505" t="b">
        <v>1</v>
      </c>
      <c r="S102" s="505" t="b">
        <v>1</v>
      </c>
      <c r="T102" s="505" t="b">
        <v>0</v>
      </c>
    </row>
    <row r="103" spans="2:20" ht="16.5">
      <c r="B103" s="70"/>
      <c r="C103" s="477"/>
      <c r="D103" s="473"/>
      <c r="E103" s="473"/>
      <c r="F103" s="473"/>
      <c r="G103" s="474"/>
      <c r="H103" s="166"/>
      <c r="I103" s="676" t="s">
        <v>644</v>
      </c>
      <c r="J103" s="676"/>
      <c r="K103" s="676"/>
      <c r="L103" s="676"/>
      <c r="M103" s="677"/>
      <c r="N103" s="89"/>
      <c r="P103" s="505"/>
      <c r="Q103" s="505"/>
      <c r="R103" s="505"/>
      <c r="S103" s="505"/>
      <c r="T103" s="505"/>
    </row>
    <row r="104" spans="2:20" ht="12.95" customHeight="1">
      <c r="B104" s="70"/>
      <c r="C104" s="477"/>
      <c r="D104" s="473"/>
      <c r="E104" s="473"/>
      <c r="F104" s="473"/>
      <c r="G104" s="474"/>
      <c r="H104" s="166"/>
      <c r="I104" s="678" t="s">
        <v>178</v>
      </c>
      <c r="J104" s="678"/>
      <c r="K104" s="678"/>
      <c r="L104" s="678"/>
      <c r="M104" s="679"/>
      <c r="N104" s="89"/>
      <c r="P104" s="505"/>
      <c r="Q104" s="505"/>
      <c r="R104" s="505"/>
      <c r="S104" s="505"/>
      <c r="T104" s="505"/>
    </row>
    <row r="105" spans="2:20" ht="16.5">
      <c r="B105" s="70"/>
      <c r="C105" s="477"/>
      <c r="D105" s="473"/>
      <c r="E105" s="473"/>
      <c r="F105" s="473"/>
      <c r="G105" s="474"/>
      <c r="H105" s="166"/>
      <c r="I105" s="670" t="s">
        <v>812</v>
      </c>
      <c r="J105" s="670"/>
      <c r="K105" s="670"/>
      <c r="L105" s="670"/>
      <c r="M105" s="671"/>
      <c r="N105" s="89"/>
      <c r="P105" s="505"/>
      <c r="Q105" s="505"/>
      <c r="R105" s="505"/>
      <c r="S105" s="505"/>
      <c r="T105" s="505"/>
    </row>
    <row r="106" spans="2:20" ht="78" customHeight="1">
      <c r="B106" s="70"/>
      <c r="C106" s="477"/>
      <c r="D106" s="473"/>
      <c r="E106" s="473"/>
      <c r="F106" s="473"/>
      <c r="G106" s="474"/>
      <c r="H106" s="166"/>
      <c r="I106" s="670" t="s">
        <v>1147</v>
      </c>
      <c r="J106" s="670"/>
      <c r="K106" s="670"/>
      <c r="L106" s="670"/>
      <c r="M106" s="671"/>
      <c r="N106" s="89"/>
      <c r="P106" s="505"/>
      <c r="Q106" s="505"/>
      <c r="R106" s="505"/>
      <c r="S106" s="505"/>
      <c r="T106" s="505"/>
    </row>
    <row r="107" spans="2:20" ht="12.95" customHeight="1">
      <c r="B107" s="70"/>
      <c r="C107" s="477"/>
      <c r="D107" s="473"/>
      <c r="E107" s="473"/>
      <c r="F107" s="473"/>
      <c r="G107" s="474"/>
      <c r="H107" s="166"/>
      <c r="I107" s="678" t="s">
        <v>179</v>
      </c>
      <c r="J107" s="678"/>
      <c r="K107" s="678"/>
      <c r="L107" s="678"/>
      <c r="M107" s="679"/>
      <c r="N107" s="89"/>
      <c r="P107" s="505"/>
      <c r="Q107" s="505"/>
      <c r="R107" s="505"/>
      <c r="S107" s="505"/>
      <c r="T107" s="505"/>
    </row>
    <row r="108" spans="2:20" ht="26.1" customHeight="1">
      <c r="B108" s="70"/>
      <c r="C108" s="477"/>
      <c r="D108" s="473"/>
      <c r="E108" s="473"/>
      <c r="F108" s="473"/>
      <c r="G108" s="474"/>
      <c r="H108" s="166"/>
      <c r="I108" s="670" t="s">
        <v>1148</v>
      </c>
      <c r="J108" s="670"/>
      <c r="K108" s="670"/>
      <c r="L108" s="670"/>
      <c r="M108" s="671"/>
      <c r="N108" s="89"/>
      <c r="P108" s="505"/>
      <c r="Q108" s="505"/>
      <c r="R108" s="505"/>
      <c r="S108" s="505"/>
      <c r="T108" s="505"/>
    </row>
    <row r="109" spans="2:20" ht="39" customHeight="1">
      <c r="B109" s="70"/>
      <c r="C109" s="477"/>
      <c r="D109" s="473"/>
      <c r="E109" s="473"/>
      <c r="F109" s="473"/>
      <c r="G109" s="474"/>
      <c r="H109" s="166"/>
      <c r="I109" s="670" t="s">
        <v>1149</v>
      </c>
      <c r="J109" s="670"/>
      <c r="K109" s="670"/>
      <c r="L109" s="670"/>
      <c r="M109" s="671"/>
      <c r="N109" s="89"/>
      <c r="P109" s="505"/>
      <c r="Q109" s="505"/>
      <c r="R109" s="505"/>
      <c r="S109" s="505"/>
      <c r="T109" s="505"/>
    </row>
    <row r="110" spans="2:20" ht="26.1" customHeight="1">
      <c r="B110" s="70"/>
      <c r="C110" s="477"/>
      <c r="D110" s="473"/>
      <c r="E110" s="473"/>
      <c r="F110" s="473"/>
      <c r="G110" s="474"/>
      <c r="H110" s="166"/>
      <c r="I110" s="670" t="s">
        <v>645</v>
      </c>
      <c r="J110" s="670"/>
      <c r="K110" s="670"/>
      <c r="L110" s="670"/>
      <c r="M110" s="671"/>
      <c r="N110" s="89"/>
      <c r="P110" s="505"/>
      <c r="Q110" s="505"/>
      <c r="R110" s="505"/>
      <c r="S110" s="505"/>
      <c r="T110" s="505"/>
    </row>
    <row r="111" spans="2:20" ht="39" customHeight="1">
      <c r="B111" s="70"/>
      <c r="C111" s="477"/>
      <c r="D111" s="473"/>
      <c r="E111" s="473"/>
      <c r="F111" s="473"/>
      <c r="G111" s="474"/>
      <c r="H111" s="166"/>
      <c r="I111" s="670" t="s">
        <v>646</v>
      </c>
      <c r="J111" s="670"/>
      <c r="K111" s="670"/>
      <c r="L111" s="670"/>
      <c r="M111" s="671"/>
      <c r="N111" s="89"/>
      <c r="P111" s="505"/>
      <c r="Q111" s="505"/>
      <c r="R111" s="505"/>
      <c r="S111" s="505"/>
      <c r="T111" s="505"/>
    </row>
    <row r="112" spans="2:20" ht="12.95" customHeight="1">
      <c r="B112" s="70"/>
      <c r="C112" s="477"/>
      <c r="D112" s="473"/>
      <c r="E112" s="473"/>
      <c r="F112" s="473"/>
      <c r="G112" s="474"/>
      <c r="H112" s="166"/>
      <c r="I112" s="678" t="s">
        <v>180</v>
      </c>
      <c r="J112" s="678"/>
      <c r="K112" s="678"/>
      <c r="L112" s="678"/>
      <c r="M112" s="679"/>
      <c r="N112" s="89"/>
      <c r="P112" s="505"/>
      <c r="Q112" s="505"/>
      <c r="R112" s="505"/>
      <c r="S112" s="505"/>
      <c r="T112" s="505"/>
    </row>
    <row r="113" spans="2:20" ht="39" customHeight="1">
      <c r="B113" s="70"/>
      <c r="C113" s="477"/>
      <c r="D113" s="473"/>
      <c r="E113" s="473"/>
      <c r="F113" s="473"/>
      <c r="G113" s="474"/>
      <c r="H113" s="166"/>
      <c r="I113" s="670" t="s">
        <v>774</v>
      </c>
      <c r="J113" s="670"/>
      <c r="K113" s="670"/>
      <c r="L113" s="670"/>
      <c r="M113" s="671"/>
      <c r="N113" s="89"/>
      <c r="P113" s="505"/>
      <c r="Q113" s="505"/>
      <c r="R113" s="505"/>
      <c r="S113" s="505"/>
      <c r="T113" s="505"/>
    </row>
    <row r="114" spans="2:20" ht="12.95" customHeight="1">
      <c r="B114" s="70"/>
      <c r="C114" s="477"/>
      <c r="D114" s="473"/>
      <c r="E114" s="473"/>
      <c r="F114" s="473"/>
      <c r="G114" s="474"/>
      <c r="H114" s="166"/>
      <c r="I114" s="678" t="s">
        <v>181</v>
      </c>
      <c r="J114" s="678"/>
      <c r="K114" s="678"/>
      <c r="L114" s="678"/>
      <c r="M114" s="679"/>
      <c r="N114" s="89"/>
      <c r="P114" s="505"/>
      <c r="Q114" s="505"/>
      <c r="R114" s="505"/>
      <c r="S114" s="505"/>
      <c r="T114" s="505"/>
    </row>
    <row r="115" spans="2:20" ht="12.95" customHeight="1">
      <c r="B115" s="70"/>
      <c r="C115" s="477"/>
      <c r="D115" s="473"/>
      <c r="E115" s="473"/>
      <c r="F115" s="473"/>
      <c r="G115" s="474"/>
      <c r="H115" s="166"/>
      <c r="I115" s="670" t="s">
        <v>620</v>
      </c>
      <c r="J115" s="670"/>
      <c r="K115" s="670"/>
      <c r="L115" s="670"/>
      <c r="M115" s="671"/>
      <c r="N115" s="89"/>
      <c r="P115" s="505"/>
      <c r="Q115" s="505"/>
      <c r="R115" s="505"/>
      <c r="S115" s="505"/>
      <c r="T115" s="505"/>
    </row>
    <row r="116" spans="2:20" ht="26.1" customHeight="1">
      <c r="B116" s="70"/>
      <c r="C116" s="477"/>
      <c r="D116" s="473"/>
      <c r="E116" s="473"/>
      <c r="F116" s="473"/>
      <c r="G116" s="474"/>
      <c r="H116" s="166"/>
      <c r="I116" s="670" t="s">
        <v>647</v>
      </c>
      <c r="J116" s="670"/>
      <c r="K116" s="670"/>
      <c r="L116" s="670"/>
      <c r="M116" s="671"/>
      <c r="N116" s="89"/>
      <c r="P116" s="505"/>
      <c r="Q116" s="505"/>
      <c r="R116" s="505"/>
      <c r="S116" s="505"/>
      <c r="T116" s="505"/>
    </row>
    <row r="117" spans="2:20" ht="26.1" customHeight="1">
      <c r="B117" s="70"/>
      <c r="C117" s="477"/>
      <c r="D117" s="473"/>
      <c r="E117" s="473"/>
      <c r="F117" s="473"/>
      <c r="G117" s="474"/>
      <c r="H117" s="166"/>
      <c r="I117" s="680" t="s">
        <v>648</v>
      </c>
      <c r="J117" s="680"/>
      <c r="K117" s="680"/>
      <c r="L117" s="680"/>
      <c r="M117" s="681"/>
      <c r="N117" s="89"/>
      <c r="P117" s="505"/>
      <c r="Q117" s="505"/>
      <c r="R117" s="505"/>
      <c r="S117" s="505"/>
      <c r="T117" s="505"/>
    </row>
    <row r="118" spans="2:20" ht="26.1" customHeight="1">
      <c r="B118" s="70"/>
      <c r="C118" s="477"/>
      <c r="D118" s="473"/>
      <c r="E118" s="473"/>
      <c r="F118" s="473"/>
      <c r="G118" s="474"/>
      <c r="H118" s="166"/>
      <c r="I118" s="680" t="s">
        <v>649</v>
      </c>
      <c r="J118" s="680"/>
      <c r="K118" s="680"/>
      <c r="L118" s="680"/>
      <c r="M118" s="681"/>
      <c r="N118" s="89"/>
      <c r="P118" s="505"/>
      <c r="Q118" s="505"/>
      <c r="R118" s="505"/>
      <c r="S118" s="505"/>
      <c r="T118" s="505"/>
    </row>
    <row r="119" spans="2:20" ht="39" customHeight="1">
      <c r="B119" s="70"/>
      <c r="C119" s="477"/>
      <c r="D119" s="473"/>
      <c r="E119" s="473"/>
      <c r="F119" s="473"/>
      <c r="G119" s="474"/>
      <c r="H119" s="166"/>
      <c r="I119" s="680" t="s">
        <v>650</v>
      </c>
      <c r="J119" s="680"/>
      <c r="K119" s="680"/>
      <c r="L119" s="680"/>
      <c r="M119" s="681"/>
      <c r="N119" s="89"/>
      <c r="P119" s="505"/>
      <c r="Q119" s="505"/>
      <c r="R119" s="505"/>
      <c r="S119" s="505"/>
      <c r="T119" s="505"/>
    </row>
    <row r="120" spans="2:20" ht="39" customHeight="1">
      <c r="B120" s="70"/>
      <c r="C120" s="477"/>
      <c r="D120" s="473"/>
      <c r="E120" s="473"/>
      <c r="F120" s="473"/>
      <c r="G120" s="474"/>
      <c r="H120" s="166"/>
      <c r="I120" s="670" t="s">
        <v>651</v>
      </c>
      <c r="J120" s="670"/>
      <c r="K120" s="670"/>
      <c r="L120" s="670"/>
      <c r="M120" s="671"/>
      <c r="N120" s="89"/>
      <c r="P120" s="505"/>
      <c r="Q120" s="505"/>
      <c r="R120" s="505"/>
      <c r="S120" s="505"/>
      <c r="T120" s="505"/>
    </row>
    <row r="121" spans="2:20" ht="51.95" customHeight="1">
      <c r="B121" s="70"/>
      <c r="C121" s="477"/>
      <c r="D121" s="473"/>
      <c r="E121" s="473"/>
      <c r="F121" s="473"/>
      <c r="G121" s="474"/>
      <c r="H121" s="166"/>
      <c r="I121" s="670" t="s">
        <v>652</v>
      </c>
      <c r="J121" s="670"/>
      <c r="K121" s="670"/>
      <c r="L121" s="670"/>
      <c r="M121" s="671"/>
      <c r="N121" s="89"/>
      <c r="P121" s="505"/>
      <c r="Q121" s="505"/>
      <c r="R121" s="505"/>
      <c r="S121" s="505"/>
      <c r="T121" s="505"/>
    </row>
    <row r="122" spans="2:20" ht="16.5">
      <c r="B122" s="70"/>
      <c r="C122" s="477"/>
      <c r="D122" s="473"/>
      <c r="E122" s="473"/>
      <c r="F122" s="473"/>
      <c r="G122" s="474"/>
      <c r="H122" s="166"/>
      <c r="I122" s="670" t="s">
        <v>1150</v>
      </c>
      <c r="J122" s="670"/>
      <c r="K122" s="670"/>
      <c r="L122" s="670"/>
      <c r="M122" s="671"/>
      <c r="N122" s="89"/>
      <c r="P122" s="505"/>
      <c r="Q122" s="505"/>
      <c r="R122" s="505"/>
      <c r="S122" s="505"/>
      <c r="T122" s="505"/>
    </row>
    <row r="123" spans="2:20" ht="26.1" customHeight="1">
      <c r="B123" s="70"/>
      <c r="C123" s="477"/>
      <c r="D123" s="473"/>
      <c r="E123" s="473"/>
      <c r="F123" s="473"/>
      <c r="G123" s="474"/>
      <c r="H123" s="166"/>
      <c r="I123" s="670" t="s">
        <v>653</v>
      </c>
      <c r="J123" s="670"/>
      <c r="K123" s="670"/>
      <c r="L123" s="670"/>
      <c r="M123" s="671"/>
      <c r="N123" s="89"/>
      <c r="P123" s="505"/>
      <c r="Q123" s="505"/>
      <c r="R123" s="505"/>
      <c r="S123" s="505"/>
      <c r="T123" s="505"/>
    </row>
    <row r="124" spans="2:20" ht="26.1" customHeight="1">
      <c r="B124" s="70"/>
      <c r="C124" s="477"/>
      <c r="D124" s="473"/>
      <c r="E124" s="473"/>
      <c r="F124" s="473"/>
      <c r="G124" s="474"/>
      <c r="H124" s="166"/>
      <c r="I124" s="670" t="s">
        <v>654</v>
      </c>
      <c r="J124" s="670"/>
      <c r="K124" s="670"/>
      <c r="L124" s="670"/>
      <c r="M124" s="671"/>
      <c r="N124" s="89"/>
      <c r="P124" s="505"/>
      <c r="Q124" s="505"/>
      <c r="R124" s="505"/>
      <c r="S124" s="505"/>
      <c r="T124" s="505"/>
    </row>
    <row r="125" spans="2:20" ht="26.1" customHeight="1">
      <c r="B125" s="70"/>
      <c r="C125" s="477"/>
      <c r="D125" s="473"/>
      <c r="E125" s="473"/>
      <c r="F125" s="473"/>
      <c r="G125" s="474"/>
      <c r="H125" s="166"/>
      <c r="I125" s="670" t="s">
        <v>655</v>
      </c>
      <c r="J125" s="670"/>
      <c r="K125" s="670"/>
      <c r="L125" s="670"/>
      <c r="M125" s="671"/>
      <c r="N125" s="89"/>
      <c r="P125" s="505"/>
      <c r="Q125" s="505"/>
      <c r="R125" s="505"/>
      <c r="S125" s="505"/>
      <c r="T125" s="505"/>
    </row>
    <row r="126" spans="2:20" ht="26.1" customHeight="1">
      <c r="B126" s="70"/>
      <c r="C126" s="477"/>
      <c r="D126" s="473"/>
      <c r="E126" s="473"/>
      <c r="F126" s="473"/>
      <c r="G126" s="474"/>
      <c r="H126" s="166"/>
      <c r="I126" s="670" t="s">
        <v>656</v>
      </c>
      <c r="J126" s="670"/>
      <c r="K126" s="670"/>
      <c r="L126" s="670"/>
      <c r="M126" s="671"/>
      <c r="N126" s="89"/>
      <c r="P126" s="505"/>
      <c r="Q126" s="505"/>
      <c r="R126" s="505"/>
      <c r="S126" s="505"/>
      <c r="T126" s="505"/>
    </row>
    <row r="127" spans="2:20" ht="26.1" customHeight="1">
      <c r="B127" s="70"/>
      <c r="C127" s="477"/>
      <c r="D127" s="473"/>
      <c r="E127" s="473"/>
      <c r="F127" s="473"/>
      <c r="G127" s="474"/>
      <c r="H127" s="166"/>
      <c r="I127" s="670" t="s">
        <v>1462</v>
      </c>
      <c r="J127" s="670"/>
      <c r="K127" s="670"/>
      <c r="L127" s="670"/>
      <c r="M127" s="671"/>
      <c r="N127" s="89"/>
      <c r="P127" s="505"/>
      <c r="Q127" s="505"/>
      <c r="R127" s="505"/>
      <c r="S127" s="505"/>
      <c r="T127" s="505"/>
    </row>
    <row r="128" spans="2:20" ht="26.1" customHeight="1">
      <c r="B128" s="70"/>
      <c r="C128" s="477"/>
      <c r="D128" s="473"/>
      <c r="E128" s="473"/>
      <c r="F128" s="473"/>
      <c r="G128" s="474"/>
      <c r="H128" s="166"/>
      <c r="I128" s="670" t="s">
        <v>658</v>
      </c>
      <c r="J128" s="670"/>
      <c r="K128" s="670"/>
      <c r="L128" s="670"/>
      <c r="M128" s="671"/>
      <c r="N128" s="89"/>
      <c r="P128" s="505"/>
      <c r="Q128" s="505"/>
      <c r="R128" s="505"/>
      <c r="S128" s="505"/>
      <c r="T128" s="505"/>
    </row>
    <row r="129" spans="2:20" ht="39" customHeight="1">
      <c r="B129" s="70"/>
      <c r="C129" s="477"/>
      <c r="D129" s="473"/>
      <c r="E129" s="473"/>
      <c r="F129" s="473"/>
      <c r="G129" s="474"/>
      <c r="H129" s="166"/>
      <c r="I129" s="670" t="s">
        <v>659</v>
      </c>
      <c r="J129" s="670"/>
      <c r="K129" s="670"/>
      <c r="L129" s="670"/>
      <c r="M129" s="671"/>
      <c r="N129" s="89"/>
      <c r="P129" s="505"/>
      <c r="Q129" s="505"/>
      <c r="R129" s="505"/>
      <c r="S129" s="505"/>
      <c r="T129" s="505"/>
    </row>
    <row r="130" spans="2:20" ht="16.5">
      <c r="B130" s="70"/>
      <c r="C130" s="477"/>
      <c r="D130" s="473"/>
      <c r="E130" s="473"/>
      <c r="F130" s="473"/>
      <c r="G130" s="474"/>
      <c r="H130" s="166"/>
      <c r="I130" s="670" t="s">
        <v>1151</v>
      </c>
      <c r="J130" s="670"/>
      <c r="K130" s="670"/>
      <c r="L130" s="670"/>
      <c r="M130" s="671"/>
      <c r="N130" s="89"/>
      <c r="P130" s="505"/>
      <c r="Q130" s="505"/>
      <c r="R130" s="505"/>
      <c r="S130" s="505"/>
      <c r="T130" s="505"/>
    </row>
    <row r="131" spans="2:20" ht="26.1" customHeight="1">
      <c r="B131" s="70"/>
      <c r="C131" s="477"/>
      <c r="D131" s="473"/>
      <c r="E131" s="473"/>
      <c r="F131" s="473"/>
      <c r="G131" s="474"/>
      <c r="H131" s="166"/>
      <c r="I131" s="680" t="s">
        <v>1152</v>
      </c>
      <c r="J131" s="680"/>
      <c r="K131" s="680"/>
      <c r="L131" s="680"/>
      <c r="M131" s="681"/>
      <c r="N131" s="89"/>
      <c r="P131" s="505"/>
      <c r="Q131" s="505"/>
      <c r="R131" s="505"/>
      <c r="S131" s="505"/>
      <c r="T131" s="505"/>
    </row>
    <row r="132" spans="2:20" ht="26.1" customHeight="1">
      <c r="B132" s="70"/>
      <c r="C132" s="477"/>
      <c r="D132" s="473"/>
      <c r="E132" s="473"/>
      <c r="F132" s="473"/>
      <c r="G132" s="474"/>
      <c r="H132" s="166"/>
      <c r="I132" s="680" t="s">
        <v>1463</v>
      </c>
      <c r="J132" s="680"/>
      <c r="K132" s="680"/>
      <c r="L132" s="680"/>
      <c r="M132" s="681"/>
      <c r="N132" s="89"/>
      <c r="P132" s="505"/>
      <c r="Q132" s="505"/>
      <c r="R132" s="505"/>
      <c r="S132" s="505"/>
      <c r="T132" s="505"/>
    </row>
    <row r="133" spans="2:20" ht="26.1" customHeight="1">
      <c r="B133" s="70"/>
      <c r="C133" s="477"/>
      <c r="D133" s="473"/>
      <c r="E133" s="473"/>
      <c r="F133" s="473"/>
      <c r="G133" s="474"/>
      <c r="H133" s="166"/>
      <c r="I133" s="670" t="s">
        <v>657</v>
      </c>
      <c r="J133" s="670"/>
      <c r="K133" s="670"/>
      <c r="L133" s="670"/>
      <c r="M133" s="671"/>
      <c r="N133" s="89"/>
      <c r="P133" s="505"/>
      <c r="Q133" s="505"/>
      <c r="R133" s="505"/>
      <c r="S133" s="505"/>
      <c r="T133" s="505"/>
    </row>
    <row r="134" spans="2:20" ht="26.1" customHeight="1">
      <c r="B134" s="70"/>
      <c r="C134" s="477"/>
      <c r="D134" s="473"/>
      <c r="E134" s="473"/>
      <c r="F134" s="473"/>
      <c r="G134" s="474"/>
      <c r="H134" s="166"/>
      <c r="I134" s="670" t="s">
        <v>660</v>
      </c>
      <c r="J134" s="670"/>
      <c r="K134" s="670"/>
      <c r="L134" s="670"/>
      <c r="M134" s="671"/>
      <c r="N134" s="89"/>
      <c r="P134" s="505"/>
      <c r="Q134" s="505"/>
      <c r="R134" s="505"/>
      <c r="S134" s="505"/>
      <c r="T134" s="505"/>
    </row>
    <row r="135" spans="2:20" ht="39" customHeight="1">
      <c r="B135" s="70"/>
      <c r="C135" s="477"/>
      <c r="D135" s="473"/>
      <c r="E135" s="473"/>
      <c r="F135" s="473"/>
      <c r="G135" s="474"/>
      <c r="H135" s="166"/>
      <c r="I135" s="670" t="s">
        <v>661</v>
      </c>
      <c r="J135" s="670"/>
      <c r="K135" s="670"/>
      <c r="L135" s="670"/>
      <c r="M135" s="671"/>
      <c r="N135" s="89"/>
      <c r="P135" s="505"/>
      <c r="Q135" s="505"/>
      <c r="R135" s="505"/>
      <c r="S135" s="505"/>
      <c r="T135" s="505"/>
    </row>
    <row r="136" spans="2:20" ht="26.1" customHeight="1">
      <c r="B136" s="70"/>
      <c r="C136" s="477"/>
      <c r="D136" s="473"/>
      <c r="E136" s="473"/>
      <c r="F136" s="473"/>
      <c r="G136" s="474"/>
      <c r="H136" s="166"/>
      <c r="I136" s="670" t="s">
        <v>662</v>
      </c>
      <c r="J136" s="670"/>
      <c r="K136" s="670"/>
      <c r="L136" s="670"/>
      <c r="M136" s="671"/>
      <c r="N136" s="89"/>
      <c r="P136" s="505"/>
      <c r="Q136" s="505"/>
      <c r="R136" s="505"/>
      <c r="S136" s="505"/>
      <c r="T136" s="505"/>
    </row>
    <row r="137" spans="2:20" ht="39" customHeight="1">
      <c r="B137" s="70"/>
      <c r="C137" s="477"/>
      <c r="D137" s="473"/>
      <c r="E137" s="473"/>
      <c r="F137" s="473"/>
      <c r="G137" s="474"/>
      <c r="H137" s="166"/>
      <c r="I137" s="670" t="s">
        <v>663</v>
      </c>
      <c r="J137" s="670"/>
      <c r="K137" s="670"/>
      <c r="L137" s="670"/>
      <c r="M137" s="671"/>
      <c r="N137" s="89"/>
      <c r="P137" s="505"/>
      <c r="Q137" s="505"/>
      <c r="R137" s="505"/>
      <c r="S137" s="505"/>
      <c r="T137" s="505"/>
    </row>
    <row r="138" spans="2:20" ht="26.1" customHeight="1">
      <c r="B138" s="70"/>
      <c r="C138" s="477"/>
      <c r="D138" s="473"/>
      <c r="E138" s="473"/>
      <c r="F138" s="473"/>
      <c r="G138" s="474"/>
      <c r="H138" s="166"/>
      <c r="I138" s="670" t="s">
        <v>664</v>
      </c>
      <c r="J138" s="670"/>
      <c r="K138" s="670"/>
      <c r="L138" s="670"/>
      <c r="M138" s="671"/>
      <c r="N138" s="89"/>
      <c r="P138" s="505"/>
      <c r="Q138" s="505"/>
      <c r="R138" s="505"/>
      <c r="S138" s="505"/>
      <c r="T138" s="505"/>
    </row>
    <row r="139" spans="2:20" ht="26.1" customHeight="1">
      <c r="B139" s="70"/>
      <c r="C139" s="477"/>
      <c r="D139" s="473"/>
      <c r="E139" s="473"/>
      <c r="F139" s="473"/>
      <c r="G139" s="474"/>
      <c r="H139" s="166"/>
      <c r="I139" s="670" t="s">
        <v>665</v>
      </c>
      <c r="J139" s="670"/>
      <c r="K139" s="670"/>
      <c r="L139" s="670"/>
      <c r="M139" s="671"/>
      <c r="N139" s="89"/>
      <c r="P139" s="505"/>
      <c r="Q139" s="505"/>
      <c r="R139" s="505"/>
      <c r="S139" s="505"/>
      <c r="T139" s="505"/>
    </row>
    <row r="140" spans="2:20" ht="26.1" customHeight="1">
      <c r="B140" s="70"/>
      <c r="C140" s="477"/>
      <c r="D140" s="473"/>
      <c r="E140" s="473"/>
      <c r="F140" s="473"/>
      <c r="G140" s="474"/>
      <c r="H140" s="166"/>
      <c r="I140" s="670" t="s">
        <v>1153</v>
      </c>
      <c r="J140" s="670"/>
      <c r="K140" s="670"/>
      <c r="L140" s="670"/>
      <c r="M140" s="671"/>
      <c r="N140" s="89"/>
      <c r="P140" s="505"/>
      <c r="Q140" s="505"/>
      <c r="R140" s="505"/>
      <c r="S140" s="505"/>
      <c r="T140" s="505"/>
    </row>
    <row r="141" spans="2:20" ht="16.5">
      <c r="B141" s="70"/>
      <c r="C141" s="477"/>
      <c r="D141" s="473"/>
      <c r="E141" s="473"/>
      <c r="F141" s="473"/>
      <c r="G141" s="474"/>
      <c r="H141" s="166"/>
      <c r="I141" s="726"/>
      <c r="J141" s="726"/>
      <c r="K141" s="726"/>
      <c r="L141" s="726"/>
      <c r="M141" s="727"/>
      <c r="N141" s="89"/>
      <c r="P141" s="505"/>
      <c r="Q141" s="505"/>
      <c r="R141" s="505"/>
      <c r="S141" s="505"/>
      <c r="T141" s="505"/>
    </row>
    <row r="142" spans="2:20" ht="16.5" customHeight="1">
      <c r="B142" s="526"/>
      <c r="C142" s="39"/>
      <c r="D142" s="39"/>
      <c r="E142" s="39"/>
      <c r="F142" s="39"/>
      <c r="G142" s="526"/>
      <c r="H142" s="531" t="s">
        <v>666</v>
      </c>
      <c r="I142" s="674" t="s">
        <v>667</v>
      </c>
      <c r="J142" s="674"/>
      <c r="K142" s="674"/>
      <c r="L142" s="674"/>
      <c r="M142" s="675"/>
      <c r="N142" s="89"/>
      <c r="O142" s="505" t="b">
        <v>0</v>
      </c>
      <c r="P142" s="505" t="b">
        <v>0</v>
      </c>
      <c r="Q142" s="505" t="b">
        <v>0</v>
      </c>
      <c r="R142" s="505" t="b">
        <v>1</v>
      </c>
      <c r="S142" s="505" t="b">
        <v>1</v>
      </c>
      <c r="T142" s="505" t="b">
        <v>0</v>
      </c>
    </row>
    <row r="143" spans="2:20" ht="16.5" customHeight="1">
      <c r="B143" s="70"/>
      <c r="C143" s="477"/>
      <c r="D143" s="473"/>
      <c r="E143" s="473"/>
      <c r="F143" s="473"/>
      <c r="G143" s="474"/>
      <c r="H143" s="166"/>
      <c r="I143" s="676" t="s">
        <v>668</v>
      </c>
      <c r="J143" s="676"/>
      <c r="K143" s="676"/>
      <c r="L143" s="676"/>
      <c r="M143" s="677"/>
      <c r="N143" s="89"/>
      <c r="P143" s="505"/>
      <c r="Q143" s="505"/>
      <c r="R143" s="505"/>
      <c r="S143" s="505"/>
      <c r="T143" s="505"/>
    </row>
    <row r="144" spans="2:20" ht="12.95" customHeight="1">
      <c r="B144" s="70"/>
      <c r="C144" s="477"/>
      <c r="D144" s="473"/>
      <c r="E144" s="473"/>
      <c r="F144" s="473"/>
      <c r="G144" s="474"/>
      <c r="H144" s="166"/>
      <c r="I144" s="678" t="s">
        <v>178</v>
      </c>
      <c r="J144" s="678"/>
      <c r="K144" s="678"/>
      <c r="L144" s="678"/>
      <c r="M144" s="679"/>
      <c r="N144" s="89"/>
      <c r="P144" s="505"/>
      <c r="Q144" s="505"/>
      <c r="R144" s="505"/>
      <c r="S144" s="505"/>
      <c r="T144" s="505"/>
    </row>
    <row r="145" spans="2:20" ht="16.5">
      <c r="B145" s="70"/>
      <c r="C145" s="477"/>
      <c r="D145" s="473"/>
      <c r="E145" s="473"/>
      <c r="F145" s="473"/>
      <c r="G145" s="474"/>
      <c r="H145" s="166"/>
      <c r="I145" s="670" t="s">
        <v>1154</v>
      </c>
      <c r="J145" s="670"/>
      <c r="K145" s="670"/>
      <c r="L145" s="670"/>
      <c r="M145" s="671"/>
      <c r="N145" s="89"/>
      <c r="P145" s="505"/>
      <c r="Q145" s="505"/>
      <c r="R145" s="505"/>
      <c r="S145" s="505"/>
      <c r="T145" s="505"/>
    </row>
    <row r="146" spans="2:20" ht="26.1" customHeight="1">
      <c r="B146" s="70"/>
      <c r="C146" s="477"/>
      <c r="D146" s="473"/>
      <c r="E146" s="473"/>
      <c r="F146" s="473"/>
      <c r="G146" s="474"/>
      <c r="H146" s="166"/>
      <c r="I146" s="680" t="s">
        <v>1155</v>
      </c>
      <c r="J146" s="680"/>
      <c r="K146" s="680"/>
      <c r="L146" s="680"/>
      <c r="M146" s="681"/>
      <c r="N146" s="89"/>
      <c r="P146" s="505"/>
      <c r="Q146" s="505"/>
      <c r="R146" s="505"/>
      <c r="S146" s="505"/>
      <c r="T146" s="505"/>
    </row>
    <row r="147" spans="2:20" ht="26.1" customHeight="1">
      <c r="B147" s="70"/>
      <c r="C147" s="477"/>
      <c r="D147" s="473"/>
      <c r="E147" s="473"/>
      <c r="F147" s="473"/>
      <c r="G147" s="474"/>
      <c r="H147" s="166"/>
      <c r="I147" s="686" t="s">
        <v>1156</v>
      </c>
      <c r="J147" s="686"/>
      <c r="K147" s="686"/>
      <c r="L147" s="686"/>
      <c r="M147" s="687"/>
      <c r="N147" s="89"/>
      <c r="P147" s="505"/>
      <c r="Q147" s="505"/>
      <c r="R147" s="505"/>
      <c r="S147" s="505"/>
      <c r="T147" s="505"/>
    </row>
    <row r="148" spans="2:20" ht="39" customHeight="1">
      <c r="B148" s="70"/>
      <c r="C148" s="477"/>
      <c r="D148" s="473"/>
      <c r="E148" s="473"/>
      <c r="F148" s="473"/>
      <c r="G148" s="474"/>
      <c r="H148" s="166"/>
      <c r="I148" s="670" t="s">
        <v>775</v>
      </c>
      <c r="J148" s="670"/>
      <c r="K148" s="670"/>
      <c r="L148" s="670"/>
      <c r="M148" s="671"/>
      <c r="N148" s="89"/>
      <c r="P148" s="505"/>
      <c r="Q148" s="505"/>
      <c r="R148" s="505"/>
      <c r="S148" s="505"/>
      <c r="T148" s="505"/>
    </row>
    <row r="149" spans="2:20" ht="12.95" customHeight="1">
      <c r="B149" s="70"/>
      <c r="C149" s="477"/>
      <c r="D149" s="473"/>
      <c r="E149" s="473"/>
      <c r="F149" s="473"/>
      <c r="G149" s="474"/>
      <c r="H149" s="166"/>
      <c r="I149" s="678" t="s">
        <v>179</v>
      </c>
      <c r="J149" s="678"/>
      <c r="K149" s="678"/>
      <c r="L149" s="678"/>
      <c r="M149" s="679"/>
      <c r="N149" s="89"/>
      <c r="P149" s="505"/>
      <c r="Q149" s="505"/>
      <c r="R149" s="505"/>
      <c r="S149" s="505"/>
      <c r="T149" s="505"/>
    </row>
    <row r="150" spans="2:20" ht="26.1" customHeight="1">
      <c r="B150" s="70"/>
      <c r="C150" s="477"/>
      <c r="D150" s="473"/>
      <c r="E150" s="473"/>
      <c r="F150" s="473"/>
      <c r="G150" s="474"/>
      <c r="H150" s="166"/>
      <c r="I150" s="670" t="s">
        <v>669</v>
      </c>
      <c r="J150" s="670"/>
      <c r="K150" s="670"/>
      <c r="L150" s="670"/>
      <c r="M150" s="671"/>
      <c r="N150" s="89"/>
      <c r="P150" s="505"/>
      <c r="Q150" s="505"/>
      <c r="R150" s="505"/>
      <c r="S150" s="505"/>
      <c r="T150" s="505"/>
    </row>
    <row r="151" spans="2:20" ht="26.1" customHeight="1">
      <c r="B151" s="70"/>
      <c r="C151" s="477"/>
      <c r="D151" s="473"/>
      <c r="E151" s="473"/>
      <c r="F151" s="473"/>
      <c r="G151" s="474"/>
      <c r="H151" s="166"/>
      <c r="I151" s="670" t="s">
        <v>670</v>
      </c>
      <c r="J151" s="670"/>
      <c r="K151" s="670"/>
      <c r="L151" s="670"/>
      <c r="M151" s="671"/>
      <c r="N151" s="89"/>
      <c r="P151" s="505"/>
      <c r="Q151" s="505"/>
      <c r="R151" s="505"/>
      <c r="S151" s="505"/>
      <c r="T151" s="505"/>
    </row>
    <row r="152" spans="2:20" ht="26.1" customHeight="1">
      <c r="B152" s="70"/>
      <c r="C152" s="477"/>
      <c r="D152" s="473"/>
      <c r="E152" s="473"/>
      <c r="F152" s="473"/>
      <c r="G152" s="474"/>
      <c r="H152" s="166"/>
      <c r="I152" s="670" t="s">
        <v>671</v>
      </c>
      <c r="J152" s="670"/>
      <c r="K152" s="670"/>
      <c r="L152" s="670"/>
      <c r="M152" s="671"/>
      <c r="N152" s="89"/>
      <c r="P152" s="505"/>
      <c r="Q152" s="505"/>
      <c r="R152" s="505"/>
      <c r="S152" s="505"/>
      <c r="T152" s="505"/>
    </row>
    <row r="153" spans="2:20" ht="12.95" customHeight="1">
      <c r="B153" s="70"/>
      <c r="C153" s="477"/>
      <c r="D153" s="473"/>
      <c r="E153" s="473"/>
      <c r="F153" s="473"/>
      <c r="G153" s="474"/>
      <c r="H153" s="166"/>
      <c r="I153" s="670" t="s">
        <v>672</v>
      </c>
      <c r="J153" s="670"/>
      <c r="K153" s="670"/>
      <c r="L153" s="670"/>
      <c r="M153" s="671"/>
      <c r="N153" s="89"/>
      <c r="P153" s="505"/>
      <c r="Q153" s="505"/>
      <c r="R153" s="505"/>
      <c r="S153" s="505"/>
      <c r="T153" s="505"/>
    </row>
    <row r="154" spans="2:20" ht="12.95" customHeight="1">
      <c r="B154" s="70"/>
      <c r="C154" s="477"/>
      <c r="D154" s="473"/>
      <c r="E154" s="473"/>
      <c r="F154" s="473"/>
      <c r="G154" s="474"/>
      <c r="H154" s="166"/>
      <c r="I154" s="678" t="s">
        <v>180</v>
      </c>
      <c r="J154" s="678"/>
      <c r="K154" s="678"/>
      <c r="L154" s="678"/>
      <c r="M154" s="679"/>
      <c r="N154" s="89"/>
      <c r="P154" s="505"/>
      <c r="Q154" s="505"/>
      <c r="R154" s="505"/>
      <c r="S154" s="505"/>
      <c r="T154" s="505"/>
    </row>
    <row r="155" spans="2:20" ht="26.1" customHeight="1">
      <c r="B155" s="70"/>
      <c r="C155" s="477"/>
      <c r="D155" s="473"/>
      <c r="E155" s="473"/>
      <c r="F155" s="473"/>
      <c r="G155" s="474"/>
      <c r="H155" s="166"/>
      <c r="I155" s="670" t="s">
        <v>673</v>
      </c>
      <c r="J155" s="670"/>
      <c r="K155" s="670"/>
      <c r="L155" s="670"/>
      <c r="M155" s="671"/>
      <c r="N155" s="89"/>
      <c r="P155" s="505"/>
      <c r="Q155" s="505"/>
      <c r="R155" s="505"/>
      <c r="S155" s="505"/>
      <c r="T155" s="505"/>
    </row>
    <row r="156" spans="2:20" ht="12.95" customHeight="1">
      <c r="B156" s="70"/>
      <c r="C156" s="477"/>
      <c r="D156" s="473"/>
      <c r="E156" s="473"/>
      <c r="F156" s="473"/>
      <c r="G156" s="474"/>
      <c r="H156" s="166"/>
      <c r="I156" s="721" t="s">
        <v>674</v>
      </c>
      <c r="J156" s="721"/>
      <c r="K156" s="721"/>
      <c r="L156" s="721"/>
      <c r="M156" s="722"/>
      <c r="N156" s="89"/>
      <c r="P156" s="505"/>
      <c r="Q156" s="505"/>
      <c r="R156" s="505"/>
      <c r="S156" s="505"/>
      <c r="T156" s="505"/>
    </row>
    <row r="157" spans="2:20" ht="12.95" customHeight="1">
      <c r="B157" s="70"/>
      <c r="C157" s="477"/>
      <c r="D157" s="473"/>
      <c r="E157" s="473"/>
      <c r="F157" s="473"/>
      <c r="G157" s="474"/>
      <c r="H157" s="166"/>
      <c r="I157" s="678" t="s">
        <v>181</v>
      </c>
      <c r="J157" s="678"/>
      <c r="K157" s="678"/>
      <c r="L157" s="678"/>
      <c r="M157" s="679"/>
      <c r="N157" s="89"/>
      <c r="P157" s="505"/>
      <c r="Q157" s="505"/>
      <c r="R157" s="505"/>
      <c r="S157" s="505"/>
      <c r="T157" s="505"/>
    </row>
    <row r="158" spans="2:20" ht="26.1" customHeight="1">
      <c r="B158" s="70"/>
      <c r="C158" s="477"/>
      <c r="D158" s="473"/>
      <c r="E158" s="473"/>
      <c r="F158" s="473"/>
      <c r="G158" s="474"/>
      <c r="H158" s="166"/>
      <c r="I158" s="670" t="s">
        <v>675</v>
      </c>
      <c r="J158" s="670"/>
      <c r="K158" s="670"/>
      <c r="L158" s="670"/>
      <c r="M158" s="671"/>
      <c r="N158" s="89"/>
      <c r="P158" s="505"/>
      <c r="Q158" s="505"/>
      <c r="R158" s="505"/>
      <c r="S158" s="505"/>
      <c r="T158" s="505"/>
    </row>
    <row r="159" spans="2:20" ht="39" customHeight="1">
      <c r="B159" s="70"/>
      <c r="C159" s="477"/>
      <c r="D159" s="473"/>
      <c r="E159" s="473"/>
      <c r="F159" s="473"/>
      <c r="G159" s="474"/>
      <c r="H159" s="166"/>
      <c r="I159" s="670" t="s">
        <v>1157</v>
      </c>
      <c r="J159" s="670"/>
      <c r="K159" s="670"/>
      <c r="L159" s="670"/>
      <c r="M159" s="671"/>
      <c r="N159" s="89"/>
      <c r="P159" s="505"/>
      <c r="Q159" s="505"/>
      <c r="R159" s="505"/>
      <c r="S159" s="505"/>
      <c r="T159" s="505"/>
    </row>
    <row r="160" spans="2:20" ht="26.1" customHeight="1">
      <c r="B160" s="70"/>
      <c r="C160" s="477"/>
      <c r="D160" s="473"/>
      <c r="E160" s="473"/>
      <c r="F160" s="473"/>
      <c r="G160" s="474"/>
      <c r="H160" s="166"/>
      <c r="I160" s="670" t="s">
        <v>1626</v>
      </c>
      <c r="J160" s="670"/>
      <c r="K160" s="670"/>
      <c r="L160" s="670"/>
      <c r="M160" s="671"/>
      <c r="N160" s="89"/>
      <c r="P160" s="505"/>
      <c r="Q160" s="505"/>
      <c r="R160" s="505"/>
      <c r="S160" s="505"/>
      <c r="T160" s="505"/>
    </row>
    <row r="161" spans="2:20" ht="16.5">
      <c r="B161" s="70"/>
      <c r="C161" s="477"/>
      <c r="D161" s="473"/>
      <c r="E161" s="473"/>
      <c r="F161" s="473"/>
      <c r="G161" s="474"/>
      <c r="H161" s="166"/>
      <c r="I161" s="670" t="s">
        <v>1158</v>
      </c>
      <c r="J161" s="670"/>
      <c r="K161" s="670"/>
      <c r="L161" s="670"/>
      <c r="M161" s="671"/>
      <c r="N161" s="89"/>
      <c r="P161" s="505"/>
      <c r="Q161" s="505"/>
      <c r="R161" s="505"/>
      <c r="S161" s="505"/>
      <c r="T161" s="505"/>
    </row>
    <row r="162" spans="2:20" ht="51.95" customHeight="1">
      <c r="B162" s="70"/>
      <c r="C162" s="477"/>
      <c r="D162" s="473"/>
      <c r="E162" s="473"/>
      <c r="F162" s="473"/>
      <c r="G162" s="474"/>
      <c r="H162" s="166"/>
      <c r="I162" s="680" t="s">
        <v>1613</v>
      </c>
      <c r="J162" s="680"/>
      <c r="K162" s="680"/>
      <c r="L162" s="680"/>
      <c r="M162" s="681"/>
      <c r="N162" s="89"/>
      <c r="P162" s="505"/>
      <c r="Q162" s="505"/>
      <c r="R162" s="505"/>
      <c r="S162" s="505"/>
      <c r="T162" s="505"/>
    </row>
    <row r="163" spans="2:20" ht="39" customHeight="1">
      <c r="B163" s="70"/>
      <c r="C163" s="477"/>
      <c r="D163" s="473"/>
      <c r="E163" s="473"/>
      <c r="F163" s="473"/>
      <c r="G163" s="474"/>
      <c r="H163" s="166"/>
      <c r="I163" s="680" t="s">
        <v>1159</v>
      </c>
      <c r="J163" s="680"/>
      <c r="K163" s="680"/>
      <c r="L163" s="680"/>
      <c r="M163" s="681"/>
      <c r="N163" s="89"/>
      <c r="P163" s="505"/>
      <c r="Q163" s="505"/>
      <c r="R163" s="505"/>
      <c r="S163" s="505"/>
      <c r="T163" s="505"/>
    </row>
    <row r="164" spans="2:20" ht="26.1" customHeight="1">
      <c r="B164" s="70"/>
      <c r="C164" s="477"/>
      <c r="D164" s="473"/>
      <c r="E164" s="473"/>
      <c r="F164" s="473"/>
      <c r="G164" s="474"/>
      <c r="H164" s="166"/>
      <c r="I164" s="680" t="s">
        <v>1160</v>
      </c>
      <c r="J164" s="680"/>
      <c r="K164" s="680"/>
      <c r="L164" s="680"/>
      <c r="M164" s="681"/>
      <c r="N164" s="89"/>
      <c r="P164" s="505"/>
      <c r="Q164" s="505"/>
      <c r="R164" s="505"/>
      <c r="S164" s="505"/>
      <c r="T164" s="505"/>
    </row>
    <row r="165" spans="2:20" ht="16.5">
      <c r="B165" s="70"/>
      <c r="C165" s="477"/>
      <c r="D165" s="473"/>
      <c r="E165" s="473"/>
      <c r="F165" s="473"/>
      <c r="G165" s="474"/>
      <c r="H165" s="166"/>
      <c r="I165" s="670" t="s">
        <v>1161</v>
      </c>
      <c r="J165" s="670"/>
      <c r="K165" s="670"/>
      <c r="L165" s="670"/>
      <c r="M165" s="671"/>
      <c r="N165" s="89"/>
      <c r="P165" s="505"/>
      <c r="Q165" s="505"/>
      <c r="R165" s="505"/>
      <c r="S165" s="505"/>
      <c r="T165" s="505"/>
    </row>
    <row r="166" spans="2:20" ht="51.95" customHeight="1">
      <c r="B166" s="70"/>
      <c r="C166" s="477"/>
      <c r="D166" s="473"/>
      <c r="E166" s="473"/>
      <c r="F166" s="473"/>
      <c r="G166" s="474"/>
      <c r="H166" s="166"/>
      <c r="I166" s="680" t="s">
        <v>1162</v>
      </c>
      <c r="J166" s="680"/>
      <c r="K166" s="680"/>
      <c r="L166" s="680"/>
      <c r="M166" s="681"/>
      <c r="N166" s="89"/>
      <c r="P166" s="505"/>
      <c r="Q166" s="505"/>
      <c r="R166" s="505"/>
      <c r="S166" s="505"/>
      <c r="T166" s="505"/>
    </row>
    <row r="167" spans="2:20" ht="26.1" customHeight="1">
      <c r="B167" s="70"/>
      <c r="C167" s="477"/>
      <c r="D167" s="473"/>
      <c r="E167" s="473"/>
      <c r="F167" s="473"/>
      <c r="G167" s="474"/>
      <c r="H167" s="166"/>
      <c r="I167" s="680" t="s">
        <v>1163</v>
      </c>
      <c r="J167" s="680"/>
      <c r="K167" s="680"/>
      <c r="L167" s="680"/>
      <c r="M167" s="681"/>
      <c r="N167" s="89"/>
      <c r="P167" s="505"/>
      <c r="Q167" s="505"/>
      <c r="R167" s="505"/>
      <c r="S167" s="505"/>
      <c r="T167" s="505"/>
    </row>
    <row r="168" spans="2:20" ht="16.5">
      <c r="B168" s="70"/>
      <c r="C168" s="477"/>
      <c r="D168" s="473"/>
      <c r="E168" s="473"/>
      <c r="F168" s="473"/>
      <c r="G168" s="474"/>
      <c r="H168" s="166"/>
      <c r="I168" s="670" t="s">
        <v>1164</v>
      </c>
      <c r="J168" s="670"/>
      <c r="K168" s="670"/>
      <c r="L168" s="670"/>
      <c r="M168" s="671"/>
      <c r="N168" s="89"/>
      <c r="P168" s="505"/>
      <c r="Q168" s="505"/>
      <c r="R168" s="505"/>
      <c r="S168" s="505"/>
      <c r="T168" s="505"/>
    </row>
    <row r="169" spans="2:20" ht="26.1" customHeight="1">
      <c r="B169" s="70"/>
      <c r="C169" s="477"/>
      <c r="D169" s="473"/>
      <c r="E169" s="473"/>
      <c r="F169" s="473"/>
      <c r="G169" s="474"/>
      <c r="H169" s="166"/>
      <c r="I169" s="670" t="s">
        <v>676</v>
      </c>
      <c r="J169" s="670"/>
      <c r="K169" s="670"/>
      <c r="L169" s="670"/>
      <c r="M169" s="671"/>
      <c r="N169" s="89"/>
      <c r="P169" s="505"/>
      <c r="Q169" s="505"/>
      <c r="R169" s="505"/>
      <c r="S169" s="505"/>
      <c r="T169" s="505"/>
    </row>
    <row r="170" spans="2:20" ht="26.1" customHeight="1">
      <c r="B170" s="70"/>
      <c r="C170" s="477"/>
      <c r="D170" s="473"/>
      <c r="E170" s="473"/>
      <c r="F170" s="473"/>
      <c r="G170" s="474"/>
      <c r="H170" s="166"/>
      <c r="I170" s="670" t="s">
        <v>677</v>
      </c>
      <c r="J170" s="670"/>
      <c r="K170" s="670"/>
      <c r="L170" s="670"/>
      <c r="M170" s="671"/>
      <c r="N170" s="89"/>
      <c r="P170" s="505"/>
      <c r="Q170" s="505"/>
      <c r="R170" s="505"/>
      <c r="S170" s="505"/>
      <c r="T170" s="505"/>
    </row>
    <row r="171" spans="2:20" ht="26.1" customHeight="1">
      <c r="B171" s="70"/>
      <c r="C171" s="477"/>
      <c r="D171" s="473"/>
      <c r="E171" s="473"/>
      <c r="F171" s="473"/>
      <c r="G171" s="474"/>
      <c r="H171" s="166"/>
      <c r="I171" s="680" t="s">
        <v>1165</v>
      </c>
      <c r="J171" s="680"/>
      <c r="K171" s="680"/>
      <c r="L171" s="680"/>
      <c r="M171" s="681"/>
      <c r="N171" s="89"/>
      <c r="P171" s="505"/>
      <c r="Q171" s="505"/>
      <c r="R171" s="505"/>
      <c r="S171" s="505"/>
      <c r="T171" s="505"/>
    </row>
    <row r="172" spans="2:20" ht="39" customHeight="1">
      <c r="B172" s="70"/>
      <c r="C172" s="477"/>
      <c r="D172" s="473"/>
      <c r="E172" s="473"/>
      <c r="F172" s="473"/>
      <c r="G172" s="474"/>
      <c r="H172" s="166"/>
      <c r="I172" s="680" t="s">
        <v>776</v>
      </c>
      <c r="J172" s="680"/>
      <c r="K172" s="680"/>
      <c r="L172" s="680"/>
      <c r="M172" s="681"/>
      <c r="N172" s="89"/>
      <c r="P172" s="505"/>
      <c r="Q172" s="505"/>
      <c r="R172" s="505"/>
      <c r="S172" s="505"/>
      <c r="T172" s="505"/>
    </row>
    <row r="173" spans="2:20" ht="39" customHeight="1">
      <c r="B173" s="70"/>
      <c r="C173" s="477"/>
      <c r="D173" s="473"/>
      <c r="E173" s="473"/>
      <c r="F173" s="473"/>
      <c r="G173" s="474"/>
      <c r="H173" s="166"/>
      <c r="I173" s="670" t="s">
        <v>1166</v>
      </c>
      <c r="J173" s="670"/>
      <c r="K173" s="670"/>
      <c r="L173" s="670"/>
      <c r="M173" s="671"/>
      <c r="N173" s="89"/>
      <c r="P173" s="505"/>
      <c r="Q173" s="505"/>
      <c r="R173" s="505"/>
      <c r="S173" s="505"/>
      <c r="T173" s="505"/>
    </row>
    <row r="174" spans="2:20" ht="16.5">
      <c r="B174" s="70"/>
      <c r="C174" s="477"/>
      <c r="D174" s="473"/>
      <c r="E174" s="473"/>
      <c r="F174" s="473"/>
      <c r="G174" s="474"/>
      <c r="H174" s="166"/>
      <c r="I174" s="680" t="s">
        <v>1464</v>
      </c>
      <c r="J174" s="680"/>
      <c r="K174" s="680"/>
      <c r="L174" s="680"/>
      <c r="M174" s="681"/>
      <c r="N174" s="89"/>
      <c r="P174" s="505"/>
      <c r="Q174" s="505"/>
      <c r="R174" s="505"/>
      <c r="S174" s="505"/>
      <c r="T174" s="505"/>
    </row>
    <row r="175" spans="2:20" ht="26.1" customHeight="1">
      <c r="B175" s="70"/>
      <c r="C175" s="477"/>
      <c r="D175" s="473"/>
      <c r="E175" s="473"/>
      <c r="F175" s="473"/>
      <c r="G175" s="474"/>
      <c r="H175" s="166"/>
      <c r="I175" s="680" t="s">
        <v>1465</v>
      </c>
      <c r="J175" s="680"/>
      <c r="K175" s="680"/>
      <c r="L175" s="680"/>
      <c r="M175" s="681"/>
      <c r="N175" s="89"/>
      <c r="P175" s="505"/>
      <c r="Q175" s="505"/>
      <c r="R175" s="505"/>
      <c r="S175" s="505"/>
      <c r="T175" s="505"/>
    </row>
    <row r="176" spans="2:20" ht="51.95" customHeight="1">
      <c r="B176" s="70"/>
      <c r="C176" s="477"/>
      <c r="D176" s="473"/>
      <c r="E176" s="473"/>
      <c r="F176" s="473"/>
      <c r="G176" s="474"/>
      <c r="H176" s="166"/>
      <c r="I176" s="670" t="s">
        <v>678</v>
      </c>
      <c r="J176" s="670"/>
      <c r="K176" s="670"/>
      <c r="L176" s="670"/>
      <c r="M176" s="671"/>
      <c r="N176" s="89"/>
      <c r="P176" s="505"/>
      <c r="Q176" s="505"/>
      <c r="R176" s="505"/>
      <c r="S176" s="505"/>
      <c r="T176" s="505"/>
    </row>
    <row r="177" spans="2:20" ht="26.1" customHeight="1">
      <c r="B177" s="70"/>
      <c r="C177" s="477"/>
      <c r="D177" s="473"/>
      <c r="E177" s="473"/>
      <c r="F177" s="473"/>
      <c r="G177" s="474"/>
      <c r="H177" s="166"/>
      <c r="I177" s="670" t="s">
        <v>1612</v>
      </c>
      <c r="J177" s="670"/>
      <c r="K177" s="670"/>
      <c r="L177" s="670"/>
      <c r="M177" s="671"/>
      <c r="N177" s="89"/>
      <c r="P177" s="505"/>
      <c r="Q177" s="505"/>
      <c r="R177" s="505"/>
      <c r="S177" s="505"/>
      <c r="T177" s="505"/>
    </row>
    <row r="178" spans="2:20" ht="16.5">
      <c r="B178" s="70"/>
      <c r="C178" s="477"/>
      <c r="D178" s="473"/>
      <c r="E178" s="473"/>
      <c r="F178" s="473"/>
      <c r="G178" s="474"/>
      <c r="H178" s="166"/>
      <c r="I178" s="726"/>
      <c r="J178" s="726"/>
      <c r="K178" s="726"/>
      <c r="L178" s="726"/>
      <c r="M178" s="727"/>
      <c r="N178" s="89"/>
      <c r="P178" s="505"/>
      <c r="Q178" s="505"/>
      <c r="R178" s="505"/>
      <c r="S178" s="505"/>
      <c r="T178" s="505"/>
    </row>
    <row r="179" spans="2:20" ht="16.5">
      <c r="B179" s="526"/>
      <c r="C179" s="39"/>
      <c r="D179" s="39"/>
      <c r="E179" s="39"/>
      <c r="F179" s="39"/>
      <c r="G179" s="526"/>
      <c r="H179" s="531" t="s">
        <v>679</v>
      </c>
      <c r="I179" s="674" t="s">
        <v>680</v>
      </c>
      <c r="J179" s="674"/>
      <c r="K179" s="674"/>
      <c r="L179" s="674"/>
      <c r="M179" s="675"/>
      <c r="N179" s="89"/>
      <c r="O179" s="505" t="b">
        <v>0</v>
      </c>
      <c r="P179" s="505" t="b">
        <v>0</v>
      </c>
      <c r="Q179" s="505" t="b">
        <v>0</v>
      </c>
      <c r="R179" s="505" t="b">
        <v>1</v>
      </c>
      <c r="S179" s="505" t="b">
        <v>1</v>
      </c>
      <c r="T179" s="505" t="b">
        <v>0</v>
      </c>
    </row>
    <row r="180" spans="2:20" ht="16.5">
      <c r="B180" s="70"/>
      <c r="C180" s="477"/>
      <c r="D180" s="473"/>
      <c r="E180" s="473"/>
      <c r="F180" s="473"/>
      <c r="G180" s="474"/>
      <c r="H180" s="166"/>
      <c r="I180" s="676" t="s">
        <v>1</v>
      </c>
      <c r="J180" s="676"/>
      <c r="K180" s="676"/>
      <c r="L180" s="676"/>
      <c r="M180" s="677"/>
      <c r="N180" s="89"/>
      <c r="P180" s="505"/>
      <c r="Q180" s="505"/>
      <c r="R180" s="505"/>
      <c r="S180" s="505"/>
      <c r="T180" s="505"/>
    </row>
    <row r="181" spans="2:20" ht="12.95" customHeight="1">
      <c r="B181" s="70"/>
      <c r="C181" s="477"/>
      <c r="D181" s="473"/>
      <c r="E181" s="473"/>
      <c r="F181" s="473"/>
      <c r="G181" s="474"/>
      <c r="H181" s="166"/>
      <c r="I181" s="678" t="s">
        <v>178</v>
      </c>
      <c r="J181" s="678"/>
      <c r="K181" s="678"/>
      <c r="L181" s="678"/>
      <c r="M181" s="679"/>
      <c r="N181" s="89"/>
      <c r="P181" s="505"/>
      <c r="Q181" s="505"/>
      <c r="R181" s="505"/>
      <c r="S181" s="505"/>
      <c r="T181" s="505"/>
    </row>
    <row r="182" spans="2:20" ht="26.1" customHeight="1">
      <c r="B182" s="70"/>
      <c r="C182" s="477"/>
      <c r="D182" s="473"/>
      <c r="E182" s="473"/>
      <c r="F182" s="473"/>
      <c r="G182" s="474"/>
      <c r="H182" s="166"/>
      <c r="I182" s="670" t="s">
        <v>1167</v>
      </c>
      <c r="J182" s="670"/>
      <c r="K182" s="670"/>
      <c r="L182" s="670"/>
      <c r="M182" s="671"/>
      <c r="N182" s="89"/>
      <c r="P182" s="505"/>
      <c r="Q182" s="505"/>
      <c r="R182" s="505"/>
      <c r="S182" s="505"/>
      <c r="T182" s="505"/>
    </row>
    <row r="183" spans="2:20" ht="12.95" customHeight="1">
      <c r="B183" s="70"/>
      <c r="C183" s="477"/>
      <c r="D183" s="473"/>
      <c r="E183" s="473"/>
      <c r="F183" s="473"/>
      <c r="G183" s="474"/>
      <c r="H183" s="166"/>
      <c r="I183" s="678" t="s">
        <v>179</v>
      </c>
      <c r="J183" s="678"/>
      <c r="K183" s="678"/>
      <c r="L183" s="678"/>
      <c r="M183" s="679"/>
      <c r="N183" s="89"/>
      <c r="P183" s="505"/>
      <c r="Q183" s="505"/>
      <c r="R183" s="505"/>
      <c r="S183" s="505"/>
      <c r="T183" s="505"/>
    </row>
    <row r="184" spans="2:20" ht="12.95" customHeight="1">
      <c r="B184" s="70"/>
      <c r="C184" s="477"/>
      <c r="D184" s="473"/>
      <c r="E184" s="473"/>
      <c r="F184" s="473"/>
      <c r="G184" s="474"/>
      <c r="H184" s="166"/>
      <c r="I184" s="670" t="s">
        <v>681</v>
      </c>
      <c r="J184" s="670"/>
      <c r="K184" s="670"/>
      <c r="L184" s="670"/>
      <c r="M184" s="671"/>
      <c r="N184" s="89"/>
      <c r="P184" s="505"/>
      <c r="Q184" s="505"/>
      <c r="R184" s="505"/>
      <c r="S184" s="505"/>
      <c r="T184" s="505"/>
    </row>
    <row r="185" spans="2:20" ht="12.95" customHeight="1">
      <c r="B185" s="70"/>
      <c r="C185" s="477"/>
      <c r="D185" s="473"/>
      <c r="E185" s="473"/>
      <c r="F185" s="473"/>
      <c r="G185" s="474"/>
      <c r="H185" s="166"/>
      <c r="I185" s="678" t="s">
        <v>180</v>
      </c>
      <c r="J185" s="678"/>
      <c r="K185" s="678"/>
      <c r="L185" s="678"/>
      <c r="M185" s="679"/>
      <c r="N185" s="89"/>
      <c r="P185" s="505"/>
      <c r="Q185" s="505"/>
      <c r="R185" s="505"/>
      <c r="S185" s="505"/>
      <c r="T185" s="505"/>
    </row>
    <row r="186" spans="2:20" ht="26.1" customHeight="1">
      <c r="B186" s="70"/>
      <c r="C186" s="477"/>
      <c r="D186" s="473"/>
      <c r="E186" s="473"/>
      <c r="F186" s="473"/>
      <c r="G186" s="474"/>
      <c r="H186" s="166"/>
      <c r="I186" s="670" t="s">
        <v>1168</v>
      </c>
      <c r="J186" s="670"/>
      <c r="K186" s="670"/>
      <c r="L186" s="670"/>
      <c r="M186" s="671"/>
      <c r="N186" s="89"/>
      <c r="P186" s="505"/>
      <c r="Q186" s="505"/>
      <c r="R186" s="505"/>
      <c r="S186" s="505"/>
      <c r="T186" s="505"/>
    </row>
    <row r="187" spans="2:20" ht="12.95" customHeight="1">
      <c r="B187" s="70"/>
      <c r="C187" s="477"/>
      <c r="D187" s="473"/>
      <c r="E187" s="473"/>
      <c r="F187" s="473"/>
      <c r="G187" s="474"/>
      <c r="H187" s="166"/>
      <c r="I187" s="678" t="s">
        <v>181</v>
      </c>
      <c r="J187" s="678"/>
      <c r="K187" s="678"/>
      <c r="L187" s="678"/>
      <c r="M187" s="679"/>
      <c r="N187" s="89"/>
      <c r="P187" s="505"/>
      <c r="Q187" s="505"/>
      <c r="R187" s="505"/>
      <c r="S187" s="505"/>
      <c r="T187" s="505"/>
    </row>
    <row r="188" spans="2:20" ht="26.1" customHeight="1">
      <c r="B188" s="70"/>
      <c r="C188" s="477"/>
      <c r="D188" s="473"/>
      <c r="E188" s="473"/>
      <c r="F188" s="473"/>
      <c r="G188" s="474"/>
      <c r="H188" s="166"/>
      <c r="I188" s="670" t="s">
        <v>682</v>
      </c>
      <c r="J188" s="670"/>
      <c r="K188" s="670"/>
      <c r="L188" s="670"/>
      <c r="M188" s="671"/>
      <c r="N188" s="89"/>
      <c r="P188" s="505"/>
      <c r="Q188" s="505"/>
      <c r="R188" s="505"/>
      <c r="S188" s="505"/>
      <c r="T188" s="505"/>
    </row>
    <row r="189" spans="2:20" ht="39" customHeight="1">
      <c r="B189" s="70"/>
      <c r="C189" s="477"/>
      <c r="D189" s="473"/>
      <c r="E189" s="473"/>
      <c r="F189" s="473"/>
      <c r="G189" s="474"/>
      <c r="H189" s="166"/>
      <c r="I189" s="670" t="s">
        <v>1614</v>
      </c>
      <c r="J189" s="670"/>
      <c r="K189" s="670"/>
      <c r="L189" s="670"/>
      <c r="M189" s="671"/>
      <c r="N189" s="89"/>
      <c r="P189" s="505"/>
      <c r="Q189" s="505"/>
      <c r="R189" s="505"/>
      <c r="S189" s="505"/>
      <c r="T189" s="505"/>
    </row>
    <row r="190" spans="2:20" ht="16.5">
      <c r="B190" s="70"/>
      <c r="C190" s="477"/>
      <c r="D190" s="473"/>
      <c r="E190" s="473"/>
      <c r="F190" s="473"/>
      <c r="G190" s="474"/>
      <c r="H190" s="166"/>
      <c r="I190" s="670" t="s">
        <v>1466</v>
      </c>
      <c r="J190" s="670"/>
      <c r="K190" s="670"/>
      <c r="L190" s="670"/>
      <c r="M190" s="671"/>
      <c r="N190" s="89"/>
      <c r="P190" s="505"/>
      <c r="Q190" s="505"/>
      <c r="R190" s="505"/>
      <c r="S190" s="505"/>
      <c r="T190" s="505"/>
    </row>
    <row r="191" spans="2:20" ht="39" customHeight="1">
      <c r="B191" s="70"/>
      <c r="C191" s="477"/>
      <c r="D191" s="473"/>
      <c r="E191" s="473"/>
      <c r="F191" s="473"/>
      <c r="G191" s="474"/>
      <c r="H191" s="166"/>
      <c r="I191" s="680" t="s">
        <v>1169</v>
      </c>
      <c r="J191" s="680"/>
      <c r="K191" s="680"/>
      <c r="L191" s="680"/>
      <c r="M191" s="681"/>
      <c r="N191" s="89"/>
      <c r="P191" s="505"/>
      <c r="Q191" s="505"/>
      <c r="R191" s="505"/>
      <c r="S191" s="505"/>
      <c r="T191" s="505"/>
    </row>
    <row r="192" spans="2:20" ht="16.5">
      <c r="B192" s="70"/>
      <c r="C192" s="477"/>
      <c r="D192" s="473"/>
      <c r="E192" s="473"/>
      <c r="F192" s="473"/>
      <c r="G192" s="474"/>
      <c r="H192" s="166"/>
      <c r="I192" s="670" t="s">
        <v>1170</v>
      </c>
      <c r="J192" s="670"/>
      <c r="K192" s="670"/>
      <c r="L192" s="670"/>
      <c r="M192" s="671"/>
      <c r="N192" s="89"/>
      <c r="P192" s="505"/>
      <c r="Q192" s="505"/>
      <c r="R192" s="505"/>
      <c r="S192" s="505"/>
      <c r="T192" s="505"/>
    </row>
    <row r="193" spans="2:20" ht="39" customHeight="1">
      <c r="B193" s="70"/>
      <c r="C193" s="477"/>
      <c r="D193" s="473"/>
      <c r="E193" s="473"/>
      <c r="F193" s="473"/>
      <c r="G193" s="474"/>
      <c r="H193" s="166"/>
      <c r="I193" s="680" t="s">
        <v>1467</v>
      </c>
      <c r="J193" s="680"/>
      <c r="K193" s="680"/>
      <c r="L193" s="680"/>
      <c r="M193" s="681"/>
      <c r="N193" s="89"/>
      <c r="P193" s="505"/>
      <c r="Q193" s="505"/>
      <c r="R193" s="505"/>
      <c r="S193" s="505"/>
      <c r="T193" s="505"/>
    </row>
    <row r="194" spans="2:20" ht="16.5">
      <c r="B194" s="70"/>
      <c r="C194" s="477"/>
      <c r="D194" s="473"/>
      <c r="E194" s="473"/>
      <c r="F194" s="473"/>
      <c r="G194" s="474"/>
      <c r="H194" s="166"/>
      <c r="I194" s="670" t="s">
        <v>1171</v>
      </c>
      <c r="J194" s="670"/>
      <c r="K194" s="670"/>
      <c r="L194" s="670"/>
      <c r="M194" s="671"/>
      <c r="N194" s="89"/>
      <c r="P194" s="505"/>
      <c r="Q194" s="505"/>
      <c r="R194" s="505"/>
      <c r="S194" s="505"/>
      <c r="T194" s="505"/>
    </row>
    <row r="195" spans="2:20" ht="26.1" customHeight="1">
      <c r="B195" s="70"/>
      <c r="C195" s="477"/>
      <c r="D195" s="473"/>
      <c r="E195" s="473"/>
      <c r="F195" s="473"/>
      <c r="G195" s="474"/>
      <c r="H195" s="166"/>
      <c r="I195" s="680" t="s">
        <v>1172</v>
      </c>
      <c r="J195" s="680"/>
      <c r="K195" s="680"/>
      <c r="L195" s="680"/>
      <c r="M195" s="681"/>
      <c r="N195" s="89"/>
      <c r="P195" s="505"/>
      <c r="Q195" s="505"/>
      <c r="R195" s="505"/>
      <c r="S195" s="505"/>
      <c r="T195" s="505"/>
    </row>
    <row r="196" spans="2:20" ht="26.1" customHeight="1">
      <c r="B196" s="70"/>
      <c r="C196" s="477"/>
      <c r="D196" s="473"/>
      <c r="E196" s="473"/>
      <c r="F196" s="473"/>
      <c r="G196" s="474"/>
      <c r="H196" s="166"/>
      <c r="I196" s="680" t="s">
        <v>1173</v>
      </c>
      <c r="J196" s="680"/>
      <c r="K196" s="680"/>
      <c r="L196" s="680"/>
      <c r="M196" s="681"/>
      <c r="N196" s="89"/>
      <c r="P196" s="505"/>
      <c r="Q196" s="505"/>
      <c r="R196" s="505"/>
      <c r="S196" s="505"/>
      <c r="T196" s="505"/>
    </row>
    <row r="197" spans="2:20" ht="26.1" customHeight="1">
      <c r="B197" s="70"/>
      <c r="C197" s="477"/>
      <c r="D197" s="473"/>
      <c r="E197" s="473"/>
      <c r="F197" s="473"/>
      <c r="G197" s="474"/>
      <c r="H197" s="166"/>
      <c r="I197" s="680" t="s">
        <v>683</v>
      </c>
      <c r="J197" s="680"/>
      <c r="K197" s="680"/>
      <c r="L197" s="680"/>
      <c r="M197" s="681"/>
      <c r="N197" s="89"/>
      <c r="P197" s="505"/>
      <c r="Q197" s="505"/>
      <c r="R197" s="505"/>
      <c r="S197" s="505"/>
      <c r="T197" s="505"/>
    </row>
    <row r="198" spans="2:20" ht="26.1" customHeight="1">
      <c r="B198" s="70"/>
      <c r="C198" s="477"/>
      <c r="D198" s="473"/>
      <c r="E198" s="473"/>
      <c r="F198" s="473"/>
      <c r="G198" s="474"/>
      <c r="H198" s="166"/>
      <c r="I198" s="680" t="s">
        <v>684</v>
      </c>
      <c r="J198" s="680"/>
      <c r="K198" s="680"/>
      <c r="L198" s="680"/>
      <c r="M198" s="681"/>
      <c r="N198" s="89"/>
      <c r="P198" s="505"/>
      <c r="Q198" s="505"/>
      <c r="R198" s="505"/>
      <c r="S198" s="505"/>
      <c r="T198" s="505"/>
    </row>
    <row r="199" spans="2:20" ht="26.1" customHeight="1">
      <c r="B199" s="70"/>
      <c r="C199" s="477"/>
      <c r="D199" s="473"/>
      <c r="E199" s="473"/>
      <c r="F199" s="473"/>
      <c r="G199" s="474"/>
      <c r="H199" s="166"/>
      <c r="I199" s="680" t="s">
        <v>1468</v>
      </c>
      <c r="J199" s="680"/>
      <c r="K199" s="680"/>
      <c r="L199" s="680"/>
      <c r="M199" s="681"/>
      <c r="N199" s="89"/>
      <c r="P199" s="505"/>
      <c r="Q199" s="505"/>
      <c r="R199" s="505"/>
      <c r="S199" s="505"/>
      <c r="T199" s="505"/>
    </row>
    <row r="200" spans="2:20" ht="39" customHeight="1">
      <c r="B200" s="70"/>
      <c r="C200" s="477"/>
      <c r="D200" s="473"/>
      <c r="E200" s="473"/>
      <c r="F200" s="473"/>
      <c r="G200" s="474"/>
      <c r="H200" s="166"/>
      <c r="I200" s="670" t="s">
        <v>777</v>
      </c>
      <c r="J200" s="670"/>
      <c r="K200" s="670"/>
      <c r="L200" s="670"/>
      <c r="M200" s="671"/>
      <c r="N200" s="89"/>
      <c r="P200" s="505"/>
      <c r="Q200" s="505"/>
      <c r="R200" s="505"/>
      <c r="S200" s="505"/>
      <c r="T200" s="505"/>
    </row>
    <row r="201" spans="2:20" ht="51.95" customHeight="1">
      <c r="B201" s="70"/>
      <c r="C201" s="477"/>
      <c r="D201" s="473"/>
      <c r="E201" s="473"/>
      <c r="F201" s="473"/>
      <c r="G201" s="474"/>
      <c r="H201" s="166"/>
      <c r="I201" s="670" t="s">
        <v>778</v>
      </c>
      <c r="J201" s="670"/>
      <c r="K201" s="670"/>
      <c r="L201" s="670"/>
      <c r="M201" s="671"/>
      <c r="N201" s="89"/>
      <c r="P201" s="505"/>
      <c r="Q201" s="505"/>
      <c r="R201" s="505"/>
      <c r="S201" s="505"/>
      <c r="T201" s="505"/>
    </row>
    <row r="202" spans="2:20" ht="39" customHeight="1">
      <c r="B202" s="70"/>
      <c r="C202" s="477"/>
      <c r="D202" s="473"/>
      <c r="E202" s="473"/>
      <c r="F202" s="473"/>
      <c r="G202" s="474"/>
      <c r="H202" s="166"/>
      <c r="I202" s="670" t="s">
        <v>779</v>
      </c>
      <c r="J202" s="670"/>
      <c r="K202" s="670"/>
      <c r="L202" s="670"/>
      <c r="M202" s="671"/>
      <c r="N202" s="89"/>
      <c r="P202" s="505"/>
      <c r="Q202" s="505"/>
      <c r="R202" s="505"/>
      <c r="S202" s="505"/>
      <c r="T202" s="505"/>
    </row>
    <row r="203" spans="2:20" ht="12.95" customHeight="1">
      <c r="B203" s="70"/>
      <c r="C203" s="477"/>
      <c r="D203" s="473"/>
      <c r="E203" s="473"/>
      <c r="F203" s="473"/>
      <c r="G203" s="474"/>
      <c r="H203" s="166"/>
      <c r="I203" s="670" t="s">
        <v>781</v>
      </c>
      <c r="J203" s="670"/>
      <c r="K203" s="670"/>
      <c r="L203" s="670"/>
      <c r="M203" s="671"/>
      <c r="N203" s="89"/>
      <c r="P203" s="505"/>
      <c r="Q203" s="505"/>
      <c r="R203" s="505"/>
      <c r="S203" s="505"/>
      <c r="T203" s="505"/>
    </row>
    <row r="204" spans="2:20" ht="39" customHeight="1">
      <c r="B204" s="70"/>
      <c r="C204" s="477"/>
      <c r="D204" s="473"/>
      <c r="E204" s="473"/>
      <c r="F204" s="473"/>
      <c r="G204" s="474"/>
      <c r="H204" s="166"/>
      <c r="I204" s="670" t="s">
        <v>1174</v>
      </c>
      <c r="J204" s="670"/>
      <c r="K204" s="670"/>
      <c r="L204" s="670"/>
      <c r="M204" s="671"/>
      <c r="N204" s="89"/>
      <c r="P204" s="505"/>
      <c r="Q204" s="505"/>
      <c r="R204" s="505"/>
      <c r="S204" s="505"/>
      <c r="T204" s="505"/>
    </row>
    <row r="205" spans="2:20" ht="12.95" customHeight="1">
      <c r="B205" s="70"/>
      <c r="C205" s="477"/>
      <c r="D205" s="473"/>
      <c r="E205" s="473"/>
      <c r="F205" s="473"/>
      <c r="G205" s="474"/>
      <c r="H205" s="166"/>
      <c r="I205" s="670" t="s">
        <v>780</v>
      </c>
      <c r="J205" s="670"/>
      <c r="K205" s="670"/>
      <c r="L205" s="670"/>
      <c r="M205" s="671"/>
      <c r="N205" s="89"/>
      <c r="P205" s="505"/>
      <c r="Q205" s="505"/>
      <c r="R205" s="505"/>
      <c r="S205" s="505"/>
      <c r="T205" s="505"/>
    </row>
    <row r="206" spans="2:20" ht="26.1" customHeight="1">
      <c r="B206" s="70"/>
      <c r="C206" s="477"/>
      <c r="D206" s="473"/>
      <c r="E206" s="473"/>
      <c r="F206" s="473"/>
      <c r="G206" s="474"/>
      <c r="H206" s="166"/>
      <c r="I206" s="670" t="s">
        <v>685</v>
      </c>
      <c r="J206" s="670"/>
      <c r="K206" s="670"/>
      <c r="L206" s="670"/>
      <c r="M206" s="671"/>
      <c r="N206" s="89"/>
      <c r="P206" s="505"/>
      <c r="Q206" s="505"/>
      <c r="R206" s="505"/>
      <c r="S206" s="505"/>
      <c r="T206" s="505"/>
    </row>
    <row r="207" spans="2:20" ht="26.1" customHeight="1">
      <c r="B207" s="70"/>
      <c r="C207" s="477"/>
      <c r="D207" s="473"/>
      <c r="E207" s="473"/>
      <c r="F207" s="473"/>
      <c r="G207" s="474"/>
      <c r="H207" s="166"/>
      <c r="I207" s="670" t="s">
        <v>782</v>
      </c>
      <c r="J207" s="670"/>
      <c r="K207" s="670"/>
      <c r="L207" s="670"/>
      <c r="M207" s="671"/>
      <c r="N207" s="89"/>
      <c r="P207" s="505"/>
      <c r="Q207" s="505"/>
      <c r="R207" s="505"/>
      <c r="S207" s="505"/>
      <c r="T207" s="505"/>
    </row>
    <row r="208" spans="2:20" ht="16.5">
      <c r="B208" s="70"/>
      <c r="C208" s="477"/>
      <c r="D208" s="473"/>
      <c r="E208" s="473"/>
      <c r="F208" s="473"/>
      <c r="G208" s="474"/>
      <c r="H208" s="166"/>
      <c r="I208" s="726"/>
      <c r="J208" s="726"/>
      <c r="K208" s="726"/>
      <c r="L208" s="726"/>
      <c r="M208" s="727"/>
      <c r="N208" s="89"/>
      <c r="P208" s="505"/>
      <c r="Q208" s="505"/>
      <c r="R208" s="505"/>
      <c r="S208" s="505"/>
      <c r="T208" s="505"/>
    </row>
    <row r="209" spans="2:20" ht="16.5" customHeight="1">
      <c r="B209" s="526"/>
      <c r="C209" s="526"/>
      <c r="D209" s="526"/>
      <c r="E209" s="39"/>
      <c r="F209" s="39"/>
      <c r="G209" s="526"/>
      <c r="H209" s="531" t="s">
        <v>686</v>
      </c>
      <c r="I209" s="674" t="s">
        <v>687</v>
      </c>
      <c r="J209" s="674"/>
      <c r="K209" s="674"/>
      <c r="L209" s="674"/>
      <c r="M209" s="675"/>
      <c r="N209" s="89"/>
      <c r="O209" s="505" t="b">
        <v>0</v>
      </c>
      <c r="P209" s="505" t="b">
        <v>0</v>
      </c>
      <c r="Q209" s="505" t="b">
        <v>0</v>
      </c>
      <c r="R209" s="505" t="b">
        <v>1</v>
      </c>
      <c r="S209" s="505" t="b">
        <v>1</v>
      </c>
      <c r="T209" s="505" t="b">
        <v>0</v>
      </c>
    </row>
    <row r="210" spans="2:20" ht="16.5">
      <c r="B210" s="70"/>
      <c r="C210" s="477"/>
      <c r="D210" s="473"/>
      <c r="E210" s="473"/>
      <c r="F210" s="473"/>
      <c r="G210" s="474"/>
      <c r="H210" s="166"/>
      <c r="I210" s="676" t="s">
        <v>1469</v>
      </c>
      <c r="J210" s="676"/>
      <c r="K210" s="676"/>
      <c r="L210" s="676"/>
      <c r="M210" s="677"/>
      <c r="N210" s="89"/>
      <c r="P210" s="505"/>
      <c r="Q210" s="505"/>
      <c r="R210" s="505"/>
      <c r="S210" s="505"/>
      <c r="T210" s="505"/>
    </row>
    <row r="211" spans="2:20" ht="12.95" customHeight="1">
      <c r="B211" s="70"/>
      <c r="C211" s="477"/>
      <c r="D211" s="473"/>
      <c r="E211" s="473"/>
      <c r="F211" s="473"/>
      <c r="G211" s="474"/>
      <c r="H211" s="166"/>
      <c r="I211" s="678" t="s">
        <v>178</v>
      </c>
      <c r="J211" s="678"/>
      <c r="K211" s="678"/>
      <c r="L211" s="678"/>
      <c r="M211" s="679"/>
      <c r="N211" s="89"/>
      <c r="P211" s="505"/>
      <c r="Q211" s="505"/>
      <c r="R211" s="505"/>
      <c r="S211" s="505"/>
      <c r="T211" s="505"/>
    </row>
    <row r="212" spans="2:20" ht="12.95" customHeight="1">
      <c r="B212" s="70"/>
      <c r="C212" s="477"/>
      <c r="D212" s="473"/>
      <c r="E212" s="473"/>
      <c r="F212" s="473"/>
      <c r="G212" s="474"/>
      <c r="H212" s="166"/>
      <c r="I212" s="670" t="s">
        <v>689</v>
      </c>
      <c r="J212" s="670"/>
      <c r="K212" s="670"/>
      <c r="L212" s="670"/>
      <c r="M212" s="671"/>
      <c r="N212" s="89"/>
      <c r="P212" s="505"/>
      <c r="Q212" s="505"/>
      <c r="R212" s="505"/>
      <c r="S212" s="505"/>
      <c r="T212" s="505"/>
    </row>
    <row r="213" spans="2:20" ht="26.1" customHeight="1">
      <c r="B213" s="70"/>
      <c r="C213" s="477"/>
      <c r="D213" s="473"/>
      <c r="E213" s="473"/>
      <c r="F213" s="473"/>
      <c r="G213" s="474"/>
      <c r="H213" s="166"/>
      <c r="I213" s="670" t="s">
        <v>690</v>
      </c>
      <c r="J213" s="670"/>
      <c r="K213" s="670"/>
      <c r="L213" s="670"/>
      <c r="M213" s="671"/>
      <c r="N213" s="89"/>
      <c r="P213" s="505"/>
      <c r="Q213" s="505"/>
      <c r="R213" s="505"/>
      <c r="S213" s="505"/>
      <c r="T213" s="505"/>
    </row>
    <row r="214" spans="2:20" ht="26.1" customHeight="1">
      <c r="B214" s="70"/>
      <c r="C214" s="477"/>
      <c r="D214" s="473"/>
      <c r="E214" s="473"/>
      <c r="F214" s="473"/>
      <c r="G214" s="474"/>
      <c r="H214" s="166"/>
      <c r="I214" s="670" t="s">
        <v>688</v>
      </c>
      <c r="J214" s="670"/>
      <c r="K214" s="670"/>
      <c r="L214" s="670"/>
      <c r="M214" s="671"/>
      <c r="N214" s="89"/>
      <c r="P214" s="505"/>
      <c r="Q214" s="505"/>
      <c r="R214" s="505"/>
      <c r="S214" s="505"/>
      <c r="T214" s="505"/>
    </row>
    <row r="215" spans="2:20" ht="26.1" customHeight="1">
      <c r="B215" s="70"/>
      <c r="C215" s="477"/>
      <c r="D215" s="473"/>
      <c r="E215" s="473"/>
      <c r="F215" s="473"/>
      <c r="G215" s="474"/>
      <c r="H215" s="166"/>
      <c r="I215" s="670" t="s">
        <v>1175</v>
      </c>
      <c r="J215" s="670"/>
      <c r="K215" s="670"/>
      <c r="L215" s="670"/>
      <c r="M215" s="671"/>
      <c r="N215" s="89"/>
      <c r="P215" s="505"/>
      <c r="Q215" s="505"/>
      <c r="R215" s="505"/>
      <c r="S215" s="505"/>
      <c r="T215" s="505"/>
    </row>
    <row r="216" spans="2:20" ht="12.95" customHeight="1">
      <c r="B216" s="70"/>
      <c r="C216" s="477"/>
      <c r="D216" s="473"/>
      <c r="E216" s="473"/>
      <c r="F216" s="473"/>
      <c r="G216" s="474"/>
      <c r="H216" s="166"/>
      <c r="I216" s="678" t="s">
        <v>179</v>
      </c>
      <c r="J216" s="678"/>
      <c r="K216" s="678"/>
      <c r="L216" s="678"/>
      <c r="M216" s="679"/>
      <c r="N216" s="89"/>
      <c r="P216" s="505"/>
      <c r="Q216" s="505"/>
      <c r="R216" s="505"/>
      <c r="S216" s="505"/>
      <c r="T216" s="505"/>
    </row>
    <row r="217" spans="2:20" ht="39" customHeight="1">
      <c r="B217" s="70"/>
      <c r="C217" s="477"/>
      <c r="D217" s="473"/>
      <c r="E217" s="473"/>
      <c r="F217" s="473"/>
      <c r="G217" s="474"/>
      <c r="H217" s="166"/>
      <c r="I217" s="670" t="s">
        <v>1470</v>
      </c>
      <c r="J217" s="670"/>
      <c r="K217" s="670"/>
      <c r="L217" s="670"/>
      <c r="M217" s="671"/>
      <c r="N217" s="89"/>
      <c r="P217" s="505"/>
      <c r="Q217" s="505"/>
      <c r="R217" s="505"/>
      <c r="S217" s="505"/>
      <c r="T217" s="505"/>
    </row>
    <row r="218" spans="2:20" ht="12.95" customHeight="1">
      <c r="B218" s="70"/>
      <c r="C218" s="477"/>
      <c r="D218" s="473"/>
      <c r="E218" s="473"/>
      <c r="F218" s="473"/>
      <c r="G218" s="474"/>
      <c r="H218" s="166"/>
      <c r="I218" s="678" t="s">
        <v>180</v>
      </c>
      <c r="J218" s="678"/>
      <c r="K218" s="678"/>
      <c r="L218" s="678"/>
      <c r="M218" s="679"/>
      <c r="N218" s="89"/>
      <c r="P218" s="505"/>
      <c r="Q218" s="505"/>
      <c r="R218" s="505"/>
      <c r="S218" s="505"/>
      <c r="T218" s="505"/>
    </row>
    <row r="219" spans="2:20" ht="12.95" customHeight="1">
      <c r="B219" s="70"/>
      <c r="C219" s="477"/>
      <c r="D219" s="473"/>
      <c r="E219" s="473"/>
      <c r="F219" s="473"/>
      <c r="G219" s="474"/>
      <c r="H219" s="166"/>
      <c r="I219" s="670" t="s">
        <v>1176</v>
      </c>
      <c r="J219" s="670"/>
      <c r="K219" s="670"/>
      <c r="L219" s="670"/>
      <c r="M219" s="671"/>
      <c r="N219" s="89"/>
      <c r="P219" s="505"/>
      <c r="Q219" s="505"/>
      <c r="R219" s="505"/>
      <c r="S219" s="505"/>
      <c r="T219" s="505"/>
    </row>
    <row r="220" spans="2:20" ht="12.95" customHeight="1">
      <c r="B220" s="70"/>
      <c r="C220" s="477"/>
      <c r="D220" s="473"/>
      <c r="E220" s="473"/>
      <c r="F220" s="473"/>
      <c r="G220" s="474"/>
      <c r="H220" s="166"/>
      <c r="I220" s="678" t="s">
        <v>181</v>
      </c>
      <c r="J220" s="678"/>
      <c r="K220" s="678"/>
      <c r="L220" s="678"/>
      <c r="M220" s="679"/>
      <c r="N220" s="89"/>
      <c r="P220" s="505"/>
      <c r="Q220" s="505"/>
      <c r="R220" s="505"/>
      <c r="S220" s="505"/>
      <c r="T220" s="505"/>
    </row>
    <row r="221" spans="2:20" ht="12.95" customHeight="1">
      <c r="B221" s="70"/>
      <c r="C221" s="477"/>
      <c r="D221" s="473"/>
      <c r="E221" s="473"/>
      <c r="F221" s="473"/>
      <c r="G221" s="474"/>
      <c r="H221" s="166"/>
      <c r="I221" s="670" t="s">
        <v>691</v>
      </c>
      <c r="J221" s="670"/>
      <c r="K221" s="670"/>
      <c r="L221" s="670"/>
      <c r="M221" s="671"/>
      <c r="N221" s="89"/>
      <c r="P221" s="505"/>
      <c r="Q221" s="505"/>
      <c r="R221" s="505"/>
      <c r="S221" s="505"/>
      <c r="T221" s="505"/>
    </row>
    <row r="222" spans="2:20" ht="26.1" customHeight="1">
      <c r="B222" s="70"/>
      <c r="C222" s="477"/>
      <c r="D222" s="473"/>
      <c r="E222" s="473"/>
      <c r="F222" s="473"/>
      <c r="G222" s="474"/>
      <c r="H222" s="166"/>
      <c r="I222" s="670" t="s">
        <v>1177</v>
      </c>
      <c r="J222" s="670"/>
      <c r="K222" s="670"/>
      <c r="L222" s="670"/>
      <c r="M222" s="671"/>
      <c r="N222" s="89"/>
      <c r="P222" s="505"/>
      <c r="Q222" s="505"/>
      <c r="R222" s="505"/>
      <c r="S222" s="505"/>
      <c r="T222" s="505"/>
    </row>
    <row r="223" spans="2:20" ht="26.1" customHeight="1">
      <c r="B223" s="70"/>
      <c r="C223" s="477"/>
      <c r="D223" s="473"/>
      <c r="E223" s="473"/>
      <c r="F223" s="473"/>
      <c r="G223" s="474"/>
      <c r="H223" s="166"/>
      <c r="I223" s="670" t="s">
        <v>1178</v>
      </c>
      <c r="J223" s="670"/>
      <c r="K223" s="670"/>
      <c r="L223" s="670"/>
      <c r="M223" s="671"/>
      <c r="N223" s="89"/>
      <c r="P223" s="505"/>
      <c r="Q223" s="505"/>
      <c r="R223" s="505"/>
      <c r="S223" s="505"/>
      <c r="T223" s="505"/>
    </row>
    <row r="224" spans="2:20" ht="26.1" customHeight="1">
      <c r="B224" s="70"/>
      <c r="C224" s="477"/>
      <c r="D224" s="473"/>
      <c r="E224" s="473"/>
      <c r="F224" s="473"/>
      <c r="G224" s="474"/>
      <c r="H224" s="166"/>
      <c r="I224" s="670" t="s">
        <v>692</v>
      </c>
      <c r="J224" s="670"/>
      <c r="K224" s="670"/>
      <c r="L224" s="670"/>
      <c r="M224" s="671"/>
      <c r="N224" s="89"/>
      <c r="P224" s="505"/>
      <c r="Q224" s="505"/>
      <c r="R224" s="505"/>
      <c r="S224" s="505"/>
      <c r="T224" s="505"/>
    </row>
    <row r="225" spans="2:20" ht="51.95" customHeight="1">
      <c r="B225" s="70"/>
      <c r="C225" s="477"/>
      <c r="D225" s="473"/>
      <c r="E225" s="473"/>
      <c r="F225" s="473"/>
      <c r="G225" s="474"/>
      <c r="H225" s="166"/>
      <c r="I225" s="670" t="s">
        <v>1179</v>
      </c>
      <c r="J225" s="670"/>
      <c r="K225" s="670"/>
      <c r="L225" s="670"/>
      <c r="M225" s="671"/>
      <c r="N225" s="89"/>
      <c r="P225" s="505"/>
      <c r="Q225" s="505"/>
      <c r="R225" s="505"/>
      <c r="S225" s="505"/>
      <c r="T225" s="505"/>
    </row>
    <row r="226" spans="2:20" ht="51.95" customHeight="1">
      <c r="B226" s="70"/>
      <c r="C226" s="477"/>
      <c r="D226" s="473"/>
      <c r="E226" s="473"/>
      <c r="F226" s="473"/>
      <c r="G226" s="474"/>
      <c r="H226" s="166"/>
      <c r="I226" s="670" t="s">
        <v>1615</v>
      </c>
      <c r="J226" s="670"/>
      <c r="K226" s="670"/>
      <c r="L226" s="670"/>
      <c r="M226" s="671"/>
      <c r="N226" s="89"/>
      <c r="P226" s="505"/>
      <c r="Q226" s="505"/>
      <c r="R226" s="505"/>
      <c r="S226" s="505"/>
      <c r="T226" s="505"/>
    </row>
    <row r="227" spans="2:20" ht="26.1" customHeight="1">
      <c r="B227" s="70"/>
      <c r="C227" s="477"/>
      <c r="D227" s="473"/>
      <c r="E227" s="473"/>
      <c r="F227" s="473"/>
      <c r="G227" s="474"/>
      <c r="H227" s="166"/>
      <c r="I227" s="680" t="s">
        <v>1180</v>
      </c>
      <c r="J227" s="680"/>
      <c r="K227" s="680"/>
      <c r="L227" s="680"/>
      <c r="M227" s="681"/>
      <c r="N227" s="89"/>
      <c r="P227" s="505"/>
      <c r="Q227" s="505"/>
      <c r="R227" s="505"/>
      <c r="S227" s="505"/>
      <c r="T227" s="505"/>
    </row>
    <row r="228" spans="2:20" ht="26.1" customHeight="1">
      <c r="B228" s="70"/>
      <c r="C228" s="477"/>
      <c r="D228" s="473"/>
      <c r="E228" s="473"/>
      <c r="F228" s="473"/>
      <c r="G228" s="474"/>
      <c r="H228" s="166"/>
      <c r="I228" s="680" t="s">
        <v>1181</v>
      </c>
      <c r="J228" s="680"/>
      <c r="K228" s="680"/>
      <c r="L228" s="680"/>
      <c r="M228" s="681"/>
      <c r="N228" s="89"/>
      <c r="P228" s="505"/>
      <c r="Q228" s="505"/>
      <c r="R228" s="505"/>
      <c r="S228" s="505"/>
      <c r="T228" s="505"/>
    </row>
    <row r="229" spans="2:20" ht="39" customHeight="1">
      <c r="B229" s="70"/>
      <c r="C229" s="477"/>
      <c r="D229" s="473"/>
      <c r="E229" s="473"/>
      <c r="F229" s="473"/>
      <c r="G229" s="474"/>
      <c r="H229" s="166"/>
      <c r="I229" s="680" t="s">
        <v>1182</v>
      </c>
      <c r="J229" s="680"/>
      <c r="K229" s="680"/>
      <c r="L229" s="680"/>
      <c r="M229" s="681"/>
      <c r="N229" s="89"/>
      <c r="P229" s="505"/>
      <c r="Q229" s="505"/>
      <c r="R229" s="505"/>
      <c r="S229" s="505"/>
      <c r="T229" s="505"/>
    </row>
    <row r="230" spans="2:20" ht="26.1" customHeight="1">
      <c r="B230" s="70"/>
      <c r="C230" s="477"/>
      <c r="D230" s="473"/>
      <c r="E230" s="473"/>
      <c r="F230" s="473"/>
      <c r="G230" s="474"/>
      <c r="H230" s="166"/>
      <c r="I230" s="680" t="s">
        <v>1183</v>
      </c>
      <c r="J230" s="680"/>
      <c r="K230" s="680"/>
      <c r="L230" s="680"/>
      <c r="M230" s="681"/>
      <c r="N230" s="89"/>
      <c r="P230" s="505"/>
      <c r="Q230" s="505"/>
      <c r="R230" s="505"/>
      <c r="S230" s="505"/>
      <c r="T230" s="505"/>
    </row>
    <row r="231" spans="2:20" ht="26.1" customHeight="1">
      <c r="B231" s="70"/>
      <c r="C231" s="477"/>
      <c r="D231" s="473"/>
      <c r="E231" s="473"/>
      <c r="F231" s="473"/>
      <c r="G231" s="474"/>
      <c r="H231" s="166"/>
      <c r="I231" s="680" t="s">
        <v>1471</v>
      </c>
      <c r="J231" s="680"/>
      <c r="K231" s="680"/>
      <c r="L231" s="680"/>
      <c r="M231" s="681"/>
      <c r="N231" s="89"/>
      <c r="P231" s="505"/>
      <c r="Q231" s="505"/>
      <c r="R231" s="505"/>
      <c r="S231" s="505"/>
      <c r="T231" s="505"/>
    </row>
    <row r="232" spans="2:20" ht="26.1" customHeight="1">
      <c r="B232" s="70"/>
      <c r="C232" s="477"/>
      <c r="D232" s="473"/>
      <c r="E232" s="473"/>
      <c r="F232" s="473"/>
      <c r="G232" s="474"/>
      <c r="H232" s="166"/>
      <c r="I232" s="680" t="s">
        <v>1184</v>
      </c>
      <c r="J232" s="680"/>
      <c r="K232" s="680"/>
      <c r="L232" s="680"/>
      <c r="M232" s="681"/>
      <c r="N232" s="89"/>
      <c r="P232" s="505"/>
      <c r="Q232" s="505"/>
      <c r="R232" s="505"/>
      <c r="S232" s="505"/>
      <c r="T232" s="505"/>
    </row>
    <row r="233" spans="2:20" ht="39" customHeight="1">
      <c r="B233" s="70"/>
      <c r="C233" s="477"/>
      <c r="D233" s="473"/>
      <c r="E233" s="473"/>
      <c r="F233" s="473"/>
      <c r="G233" s="474"/>
      <c r="H233" s="166"/>
      <c r="I233" s="670" t="s">
        <v>1185</v>
      </c>
      <c r="J233" s="670"/>
      <c r="K233" s="670"/>
      <c r="L233" s="670"/>
      <c r="M233" s="671"/>
      <c r="N233" s="89"/>
      <c r="P233" s="505"/>
      <c r="Q233" s="505"/>
      <c r="R233" s="505"/>
      <c r="S233" s="505"/>
      <c r="T233" s="505"/>
    </row>
    <row r="234" spans="2:20" ht="26.1" customHeight="1">
      <c r="B234" s="70"/>
      <c r="C234" s="477"/>
      <c r="D234" s="473"/>
      <c r="E234" s="473"/>
      <c r="F234" s="473"/>
      <c r="G234" s="474"/>
      <c r="H234" s="166"/>
      <c r="I234" s="670" t="s">
        <v>1186</v>
      </c>
      <c r="J234" s="670"/>
      <c r="K234" s="670"/>
      <c r="L234" s="670"/>
      <c r="M234" s="671"/>
      <c r="N234" s="89"/>
      <c r="P234" s="505"/>
      <c r="Q234" s="505"/>
      <c r="R234" s="505"/>
      <c r="S234" s="505"/>
      <c r="T234" s="505"/>
    </row>
    <row r="235" spans="2:20" ht="16.5">
      <c r="B235" s="70"/>
      <c r="C235" s="477"/>
      <c r="D235" s="473"/>
      <c r="E235" s="473"/>
      <c r="F235" s="473"/>
      <c r="G235" s="474"/>
      <c r="H235" s="166"/>
      <c r="I235" s="670" t="s">
        <v>1187</v>
      </c>
      <c r="J235" s="670"/>
      <c r="K235" s="670"/>
      <c r="L235" s="670"/>
      <c r="M235" s="671"/>
      <c r="N235" s="89"/>
      <c r="P235" s="505"/>
      <c r="Q235" s="505"/>
      <c r="R235" s="505"/>
      <c r="S235" s="505"/>
      <c r="T235" s="505"/>
    </row>
    <row r="236" spans="2:20" ht="39" customHeight="1">
      <c r="B236" s="70"/>
      <c r="C236" s="477"/>
      <c r="D236" s="473"/>
      <c r="E236" s="473"/>
      <c r="F236" s="473"/>
      <c r="G236" s="474"/>
      <c r="H236" s="166"/>
      <c r="I236" s="670" t="s">
        <v>1541</v>
      </c>
      <c r="J236" s="670"/>
      <c r="K236" s="670"/>
      <c r="L236" s="670"/>
      <c r="M236" s="671"/>
      <c r="N236" s="89"/>
      <c r="P236" s="505"/>
      <c r="Q236" s="505"/>
      <c r="R236" s="505"/>
      <c r="S236" s="505"/>
      <c r="T236" s="505"/>
    </row>
    <row r="237" spans="2:20" ht="16.5">
      <c r="B237" s="70"/>
      <c r="C237" s="477"/>
      <c r="D237" s="473"/>
      <c r="E237" s="473"/>
      <c r="F237" s="473"/>
      <c r="G237" s="474"/>
      <c r="H237" s="166"/>
      <c r="I237" s="726"/>
      <c r="J237" s="726"/>
      <c r="K237" s="726"/>
      <c r="L237" s="726"/>
      <c r="M237" s="727"/>
      <c r="N237" s="89"/>
      <c r="P237" s="505"/>
      <c r="Q237" s="505"/>
      <c r="R237" s="505"/>
      <c r="S237" s="505"/>
      <c r="T237" s="505"/>
    </row>
    <row r="238" spans="2:20" ht="16.5">
      <c r="B238" s="526"/>
      <c r="C238" s="526"/>
      <c r="D238" s="526"/>
      <c r="E238" s="526"/>
      <c r="F238" s="39"/>
      <c r="G238" s="39"/>
      <c r="H238" s="531" t="s">
        <v>693</v>
      </c>
      <c r="I238" s="674" t="s">
        <v>1472</v>
      </c>
      <c r="J238" s="674"/>
      <c r="K238" s="674"/>
      <c r="L238" s="674"/>
      <c r="M238" s="675"/>
      <c r="N238" s="89"/>
      <c r="O238" s="505" t="b">
        <v>0</v>
      </c>
      <c r="P238" s="505" t="b">
        <v>0</v>
      </c>
      <c r="Q238" s="505" t="b">
        <v>0</v>
      </c>
      <c r="R238" s="505" t="b">
        <v>0</v>
      </c>
      <c r="S238" s="505" t="b">
        <v>1</v>
      </c>
      <c r="T238" s="505" t="b">
        <v>1</v>
      </c>
    </row>
    <row r="239" spans="2:20" ht="16.5">
      <c r="B239" s="70"/>
      <c r="C239" s="477"/>
      <c r="D239" s="473"/>
      <c r="E239" s="473"/>
      <c r="F239" s="473"/>
      <c r="G239" s="474"/>
      <c r="H239" s="166"/>
      <c r="I239" s="676" t="s">
        <v>1</v>
      </c>
      <c r="J239" s="676"/>
      <c r="K239" s="676"/>
      <c r="L239" s="676"/>
      <c r="M239" s="677"/>
      <c r="N239" s="89"/>
      <c r="P239" s="505"/>
      <c r="Q239" s="505"/>
      <c r="R239" s="505"/>
      <c r="S239" s="505"/>
      <c r="T239" s="505"/>
    </row>
    <row r="240" spans="2:20" ht="12.95" customHeight="1">
      <c r="B240" s="70"/>
      <c r="C240" s="477"/>
      <c r="D240" s="473"/>
      <c r="E240" s="473"/>
      <c r="F240" s="473"/>
      <c r="G240" s="474"/>
      <c r="H240" s="166"/>
      <c r="I240" s="678" t="s">
        <v>178</v>
      </c>
      <c r="J240" s="678"/>
      <c r="K240" s="678"/>
      <c r="L240" s="678"/>
      <c r="M240" s="679"/>
      <c r="N240" s="89"/>
      <c r="P240" s="505"/>
      <c r="Q240" s="505"/>
      <c r="R240" s="505"/>
      <c r="S240" s="505"/>
      <c r="T240" s="505"/>
    </row>
    <row r="241" spans="2:20" ht="51.95" customHeight="1">
      <c r="B241" s="70"/>
      <c r="C241" s="477"/>
      <c r="D241" s="473"/>
      <c r="E241" s="473"/>
      <c r="F241" s="473"/>
      <c r="G241" s="474"/>
      <c r="H241" s="166"/>
      <c r="I241" s="670" t="s">
        <v>1188</v>
      </c>
      <c r="J241" s="670"/>
      <c r="K241" s="670"/>
      <c r="L241" s="670"/>
      <c r="M241" s="671"/>
      <c r="N241" s="89"/>
      <c r="P241" s="505"/>
      <c r="Q241" s="505"/>
      <c r="R241" s="505"/>
      <c r="S241" s="505"/>
      <c r="T241" s="505"/>
    </row>
    <row r="242" spans="2:20" ht="12.95" customHeight="1">
      <c r="B242" s="70"/>
      <c r="C242" s="477"/>
      <c r="D242" s="473"/>
      <c r="E242" s="473"/>
      <c r="F242" s="473"/>
      <c r="G242" s="474"/>
      <c r="H242" s="166"/>
      <c r="I242" s="678" t="s">
        <v>179</v>
      </c>
      <c r="J242" s="678"/>
      <c r="K242" s="678"/>
      <c r="L242" s="678"/>
      <c r="M242" s="679"/>
      <c r="N242" s="89"/>
      <c r="P242" s="505"/>
      <c r="Q242" s="505"/>
      <c r="R242" s="505"/>
      <c r="S242" s="505"/>
      <c r="T242" s="505"/>
    </row>
    <row r="243" spans="2:20" ht="26.1" customHeight="1">
      <c r="B243" s="70"/>
      <c r="C243" s="477"/>
      <c r="D243" s="473"/>
      <c r="E243" s="473"/>
      <c r="F243" s="473"/>
      <c r="G243" s="474"/>
      <c r="H243" s="166"/>
      <c r="I243" s="670" t="s">
        <v>1189</v>
      </c>
      <c r="J243" s="670"/>
      <c r="K243" s="670"/>
      <c r="L243" s="670"/>
      <c r="M243" s="671"/>
      <c r="N243" s="89"/>
      <c r="P243" s="505"/>
      <c r="Q243" s="505"/>
      <c r="R243" s="505"/>
      <c r="S243" s="505"/>
      <c r="T243" s="505"/>
    </row>
    <row r="244" spans="2:20" ht="12.95" customHeight="1">
      <c r="B244" s="70"/>
      <c r="C244" s="477"/>
      <c r="D244" s="473"/>
      <c r="E244" s="473"/>
      <c r="F244" s="473"/>
      <c r="G244" s="474"/>
      <c r="H244" s="166"/>
      <c r="I244" s="678" t="s">
        <v>180</v>
      </c>
      <c r="J244" s="678"/>
      <c r="K244" s="678"/>
      <c r="L244" s="678"/>
      <c r="M244" s="679"/>
      <c r="N244" s="89"/>
      <c r="P244" s="505"/>
      <c r="Q244" s="505"/>
      <c r="R244" s="505"/>
      <c r="S244" s="505"/>
      <c r="T244" s="505"/>
    </row>
    <row r="245" spans="2:20" ht="12.95" customHeight="1">
      <c r="B245" s="70"/>
      <c r="C245" s="477"/>
      <c r="D245" s="473"/>
      <c r="E245" s="473"/>
      <c r="F245" s="473"/>
      <c r="G245" s="474"/>
      <c r="H245" s="166"/>
      <c r="I245" s="670" t="s">
        <v>1473</v>
      </c>
      <c r="J245" s="670"/>
      <c r="K245" s="670"/>
      <c r="L245" s="670"/>
      <c r="M245" s="671"/>
      <c r="N245" s="89"/>
      <c r="P245" s="505"/>
      <c r="Q245" s="505"/>
      <c r="R245" s="505"/>
      <c r="S245" s="505"/>
      <c r="T245" s="505"/>
    </row>
    <row r="246" spans="2:20" ht="12.95" customHeight="1">
      <c r="B246" s="70"/>
      <c r="C246" s="477"/>
      <c r="D246" s="473"/>
      <c r="E246" s="473"/>
      <c r="F246" s="473"/>
      <c r="G246" s="474"/>
      <c r="H246" s="166"/>
      <c r="I246" s="678" t="s">
        <v>181</v>
      </c>
      <c r="J246" s="678"/>
      <c r="K246" s="678"/>
      <c r="L246" s="678"/>
      <c r="M246" s="679"/>
      <c r="N246" s="89"/>
      <c r="P246" s="505"/>
      <c r="Q246" s="505"/>
      <c r="R246" s="505"/>
      <c r="S246" s="505"/>
      <c r="T246" s="505"/>
    </row>
    <row r="247" spans="2:20" ht="12.95" customHeight="1">
      <c r="B247" s="70"/>
      <c r="C247" s="477"/>
      <c r="D247" s="473"/>
      <c r="E247" s="473"/>
      <c r="F247" s="473"/>
      <c r="G247" s="474"/>
      <c r="H247" s="166"/>
      <c r="I247" s="670" t="s">
        <v>694</v>
      </c>
      <c r="J247" s="670"/>
      <c r="K247" s="670"/>
      <c r="L247" s="670"/>
      <c r="M247" s="671"/>
      <c r="N247" s="89"/>
      <c r="P247" s="505"/>
      <c r="Q247" s="505"/>
      <c r="R247" s="505"/>
      <c r="S247" s="505"/>
      <c r="T247" s="505"/>
    </row>
    <row r="248" spans="2:20" ht="26.1" customHeight="1">
      <c r="B248" s="70"/>
      <c r="C248" s="477"/>
      <c r="D248" s="473"/>
      <c r="E248" s="473"/>
      <c r="F248" s="473"/>
      <c r="G248" s="474"/>
      <c r="H248" s="166"/>
      <c r="I248" s="670" t="s">
        <v>1190</v>
      </c>
      <c r="J248" s="670"/>
      <c r="K248" s="670"/>
      <c r="L248" s="670"/>
      <c r="M248" s="671"/>
      <c r="N248" s="89"/>
      <c r="P248" s="505"/>
      <c r="Q248" s="505"/>
      <c r="R248" s="505"/>
      <c r="S248" s="505"/>
      <c r="T248" s="505"/>
    </row>
    <row r="249" spans="2:20" ht="12.95" customHeight="1">
      <c r="B249" s="70"/>
      <c r="C249" s="477"/>
      <c r="D249" s="473"/>
      <c r="E249" s="473"/>
      <c r="F249" s="473"/>
      <c r="G249" s="474"/>
      <c r="H249" s="166"/>
      <c r="I249" s="678" t="s">
        <v>1191</v>
      </c>
      <c r="J249" s="678"/>
      <c r="K249" s="678"/>
      <c r="L249" s="678"/>
      <c r="M249" s="679"/>
      <c r="N249" s="89"/>
      <c r="P249" s="505"/>
      <c r="Q249" s="505"/>
      <c r="R249" s="505"/>
      <c r="S249" s="505"/>
      <c r="T249" s="505"/>
    </row>
    <row r="250" spans="2:20" ht="26.1" customHeight="1">
      <c r="B250" s="70"/>
      <c r="C250" s="477"/>
      <c r="D250" s="473"/>
      <c r="E250" s="473"/>
      <c r="F250" s="473"/>
      <c r="G250" s="474"/>
      <c r="H250" s="166"/>
      <c r="I250" s="670" t="s">
        <v>1616</v>
      </c>
      <c r="J250" s="670"/>
      <c r="K250" s="670"/>
      <c r="L250" s="670"/>
      <c r="M250" s="671"/>
      <c r="N250" s="89"/>
      <c r="P250" s="505"/>
      <c r="Q250" s="505"/>
      <c r="R250" s="505"/>
      <c r="S250" s="505"/>
      <c r="T250" s="505"/>
    </row>
    <row r="251" spans="2:20" ht="26.1" customHeight="1">
      <c r="B251" s="70"/>
      <c r="C251" s="477"/>
      <c r="D251" s="473"/>
      <c r="E251" s="473"/>
      <c r="F251" s="473"/>
      <c r="G251" s="474"/>
      <c r="H251" s="166"/>
      <c r="I251" s="670" t="s">
        <v>1194</v>
      </c>
      <c r="J251" s="670"/>
      <c r="K251" s="670"/>
      <c r="L251" s="670"/>
      <c r="M251" s="671"/>
      <c r="N251" s="89"/>
      <c r="P251" s="505"/>
      <c r="Q251" s="505"/>
      <c r="R251" s="505"/>
      <c r="S251" s="505"/>
      <c r="T251" s="505"/>
    </row>
    <row r="252" spans="2:20" ht="26.1" customHeight="1">
      <c r="B252" s="70"/>
      <c r="C252" s="477"/>
      <c r="D252" s="473"/>
      <c r="E252" s="473"/>
      <c r="F252" s="473"/>
      <c r="G252" s="474"/>
      <c r="H252" s="166"/>
      <c r="I252" s="670" t="s">
        <v>1195</v>
      </c>
      <c r="J252" s="670"/>
      <c r="K252" s="670"/>
      <c r="L252" s="670"/>
      <c r="M252" s="671"/>
      <c r="N252" s="89"/>
      <c r="P252" s="505"/>
      <c r="Q252" s="505"/>
      <c r="R252" s="505"/>
      <c r="S252" s="505"/>
      <c r="T252" s="505"/>
    </row>
    <row r="253" spans="2:20" ht="16.5">
      <c r="B253" s="70"/>
      <c r="C253" s="477"/>
      <c r="D253" s="473"/>
      <c r="E253" s="473"/>
      <c r="F253" s="473"/>
      <c r="G253" s="474"/>
      <c r="H253" s="166"/>
      <c r="I253" s="670" t="s">
        <v>1196</v>
      </c>
      <c r="J253" s="670"/>
      <c r="K253" s="670"/>
      <c r="L253" s="670"/>
      <c r="M253" s="671"/>
      <c r="N253" s="89"/>
      <c r="P253" s="505"/>
      <c r="Q253" s="505"/>
      <c r="R253" s="505"/>
      <c r="S253" s="505"/>
      <c r="T253" s="505"/>
    </row>
    <row r="254" spans="2:20" ht="12.95" customHeight="1">
      <c r="B254" s="70"/>
      <c r="C254" s="477"/>
      <c r="D254" s="473"/>
      <c r="E254" s="473"/>
      <c r="F254" s="473"/>
      <c r="G254" s="474"/>
      <c r="H254" s="166"/>
      <c r="I254" s="678" t="s">
        <v>1192</v>
      </c>
      <c r="J254" s="678"/>
      <c r="K254" s="678"/>
      <c r="L254" s="678"/>
      <c r="M254" s="679"/>
      <c r="N254" s="89"/>
      <c r="P254" s="505"/>
      <c r="Q254" s="505"/>
      <c r="R254" s="505"/>
      <c r="S254" s="505"/>
      <c r="T254" s="505"/>
    </row>
    <row r="255" spans="2:20" ht="26.1" customHeight="1">
      <c r="B255" s="70"/>
      <c r="C255" s="477"/>
      <c r="D255" s="473"/>
      <c r="E255" s="473"/>
      <c r="F255" s="473"/>
      <c r="G255" s="474"/>
      <c r="H255" s="166"/>
      <c r="I255" s="670" t="s">
        <v>1474</v>
      </c>
      <c r="J255" s="670"/>
      <c r="K255" s="670"/>
      <c r="L255" s="670"/>
      <c r="M255" s="671"/>
      <c r="N255" s="89"/>
      <c r="P255" s="505"/>
      <c r="Q255" s="505"/>
      <c r="R255" s="505"/>
      <c r="S255" s="505"/>
      <c r="T255" s="505"/>
    </row>
    <row r="256" spans="2:20" ht="39" customHeight="1">
      <c r="B256" s="70"/>
      <c r="C256" s="477"/>
      <c r="D256" s="473"/>
      <c r="E256" s="473"/>
      <c r="F256" s="473"/>
      <c r="G256" s="474"/>
      <c r="H256" s="166"/>
      <c r="I256" s="670" t="s">
        <v>1197</v>
      </c>
      <c r="J256" s="670"/>
      <c r="K256" s="670"/>
      <c r="L256" s="670"/>
      <c r="M256" s="671"/>
      <c r="N256" s="89"/>
      <c r="P256" s="505"/>
      <c r="Q256" s="505"/>
      <c r="R256" s="505"/>
      <c r="S256" s="505"/>
      <c r="T256" s="505"/>
    </row>
    <row r="257" spans="2:20" ht="26.1" customHeight="1">
      <c r="B257" s="70"/>
      <c r="C257" s="477"/>
      <c r="D257" s="473"/>
      <c r="E257" s="473"/>
      <c r="F257" s="473"/>
      <c r="G257" s="474"/>
      <c r="H257" s="166"/>
      <c r="I257" s="670" t="s">
        <v>1198</v>
      </c>
      <c r="J257" s="670"/>
      <c r="K257" s="670"/>
      <c r="L257" s="670"/>
      <c r="M257" s="671"/>
      <c r="N257" s="89"/>
      <c r="P257" s="505"/>
      <c r="Q257" s="505"/>
      <c r="R257" s="505"/>
      <c r="S257" s="505"/>
      <c r="T257" s="505"/>
    </row>
    <row r="258" spans="2:20" ht="39" customHeight="1">
      <c r="B258" s="70"/>
      <c r="C258" s="477"/>
      <c r="D258" s="473"/>
      <c r="E258" s="473"/>
      <c r="F258" s="473"/>
      <c r="G258" s="474"/>
      <c r="H258" s="166"/>
      <c r="I258" s="670" t="s">
        <v>1199</v>
      </c>
      <c r="J258" s="670"/>
      <c r="K258" s="670"/>
      <c r="L258" s="670"/>
      <c r="M258" s="671"/>
      <c r="N258" s="89"/>
      <c r="P258" s="505"/>
      <c r="Q258" s="505"/>
      <c r="R258" s="505"/>
      <c r="S258" s="505"/>
      <c r="T258" s="505"/>
    </row>
    <row r="259" spans="2:20" ht="16.5">
      <c r="B259" s="70"/>
      <c r="C259" s="477"/>
      <c r="D259" s="473"/>
      <c r="E259" s="473"/>
      <c r="F259" s="473"/>
      <c r="G259" s="474"/>
      <c r="H259" s="166"/>
      <c r="I259" s="670" t="s">
        <v>1196</v>
      </c>
      <c r="J259" s="670"/>
      <c r="K259" s="670"/>
      <c r="L259" s="670"/>
      <c r="M259" s="671"/>
      <c r="N259" s="89"/>
      <c r="P259" s="505"/>
      <c r="Q259" s="505"/>
      <c r="R259" s="505"/>
      <c r="S259" s="505"/>
      <c r="T259" s="505"/>
    </row>
    <row r="260" spans="2:20" ht="12.95" customHeight="1">
      <c r="B260" s="70"/>
      <c r="C260" s="477"/>
      <c r="D260" s="473"/>
      <c r="E260" s="473"/>
      <c r="F260" s="473"/>
      <c r="G260" s="474"/>
      <c r="H260" s="166"/>
      <c r="I260" s="678" t="s">
        <v>1193</v>
      </c>
      <c r="J260" s="678"/>
      <c r="K260" s="678"/>
      <c r="L260" s="678"/>
      <c r="M260" s="679"/>
      <c r="N260" s="89"/>
      <c r="P260" s="505"/>
      <c r="Q260" s="505"/>
      <c r="R260" s="505"/>
      <c r="S260" s="505"/>
      <c r="T260" s="505"/>
    </row>
    <row r="261" spans="2:20" ht="26.1" customHeight="1">
      <c r="B261" s="70"/>
      <c r="C261" s="477"/>
      <c r="D261" s="473"/>
      <c r="E261" s="473"/>
      <c r="F261" s="473"/>
      <c r="G261" s="474"/>
      <c r="H261" s="166"/>
      <c r="I261" s="670" t="s">
        <v>1475</v>
      </c>
      <c r="J261" s="670"/>
      <c r="K261" s="670"/>
      <c r="L261" s="670"/>
      <c r="M261" s="671"/>
      <c r="N261" s="89"/>
      <c r="P261" s="505"/>
      <c r="Q261" s="505"/>
      <c r="R261" s="505"/>
      <c r="S261" s="505"/>
      <c r="T261" s="505"/>
    </row>
    <row r="262" spans="2:20" ht="39" customHeight="1">
      <c r="B262" s="70"/>
      <c r="C262" s="477"/>
      <c r="D262" s="473"/>
      <c r="E262" s="473"/>
      <c r="F262" s="473"/>
      <c r="G262" s="474"/>
      <c r="H262" s="166"/>
      <c r="I262" s="670" t="s">
        <v>1200</v>
      </c>
      <c r="J262" s="670"/>
      <c r="K262" s="670"/>
      <c r="L262" s="670"/>
      <c r="M262" s="671"/>
      <c r="N262" s="89"/>
      <c r="P262" s="505"/>
      <c r="Q262" s="505"/>
      <c r="R262" s="505"/>
      <c r="S262" s="505"/>
      <c r="T262" s="505"/>
    </row>
    <row r="263" spans="2:20" ht="26.1" customHeight="1">
      <c r="B263" s="70"/>
      <c r="C263" s="477"/>
      <c r="D263" s="473"/>
      <c r="E263" s="473"/>
      <c r="F263" s="473"/>
      <c r="G263" s="474"/>
      <c r="H263" s="166"/>
      <c r="I263" s="670" t="s">
        <v>1201</v>
      </c>
      <c r="J263" s="670"/>
      <c r="K263" s="670"/>
      <c r="L263" s="670"/>
      <c r="M263" s="671"/>
      <c r="N263" s="89"/>
      <c r="P263" s="505"/>
      <c r="Q263" s="505"/>
      <c r="R263" s="505"/>
      <c r="S263" s="505"/>
      <c r="T263" s="505"/>
    </row>
    <row r="264" spans="2:20" ht="26.1" customHeight="1">
      <c r="B264" s="70"/>
      <c r="C264" s="477"/>
      <c r="D264" s="473"/>
      <c r="E264" s="473"/>
      <c r="F264" s="473"/>
      <c r="G264" s="474"/>
      <c r="H264" s="166"/>
      <c r="I264" s="670" t="s">
        <v>1202</v>
      </c>
      <c r="J264" s="670"/>
      <c r="K264" s="670"/>
      <c r="L264" s="670"/>
      <c r="M264" s="671"/>
      <c r="N264" s="89"/>
      <c r="P264" s="505"/>
      <c r="Q264" s="505"/>
      <c r="R264" s="505"/>
      <c r="S264" s="505"/>
      <c r="T264" s="505"/>
    </row>
    <row r="265" spans="2:20" ht="26.1" customHeight="1">
      <c r="B265" s="70"/>
      <c r="C265" s="477"/>
      <c r="D265" s="473"/>
      <c r="E265" s="473"/>
      <c r="F265" s="473"/>
      <c r="G265" s="474"/>
      <c r="H265" s="166"/>
      <c r="I265" s="670" t="s">
        <v>1203</v>
      </c>
      <c r="J265" s="670"/>
      <c r="K265" s="670"/>
      <c r="L265" s="670"/>
      <c r="M265" s="671"/>
      <c r="N265" s="89"/>
      <c r="P265" s="505"/>
      <c r="Q265" s="505"/>
      <c r="R265" s="505"/>
      <c r="S265" s="505"/>
      <c r="T265" s="505"/>
    </row>
    <row r="266" spans="2:20" ht="26.1" customHeight="1">
      <c r="B266" s="70"/>
      <c r="C266" s="477"/>
      <c r="D266" s="473"/>
      <c r="E266" s="473"/>
      <c r="F266" s="473"/>
      <c r="G266" s="474"/>
      <c r="H266" s="166"/>
      <c r="I266" s="670" t="s">
        <v>1617</v>
      </c>
      <c r="J266" s="670"/>
      <c r="K266" s="670"/>
      <c r="L266" s="670"/>
      <c r="M266" s="671"/>
      <c r="N266" s="89"/>
      <c r="P266" s="505"/>
      <c r="Q266" s="505"/>
      <c r="R266" s="505"/>
      <c r="S266" s="505"/>
      <c r="T266" s="505"/>
    </row>
    <row r="267" spans="2:20" ht="16.5">
      <c r="B267" s="70"/>
      <c r="C267" s="477"/>
      <c r="D267" s="473"/>
      <c r="E267" s="473"/>
      <c r="F267" s="473"/>
      <c r="G267" s="474"/>
      <c r="H267" s="166"/>
      <c r="I267" s="670" t="s">
        <v>1196</v>
      </c>
      <c r="J267" s="670"/>
      <c r="K267" s="670"/>
      <c r="L267" s="670"/>
      <c r="M267" s="671"/>
      <c r="N267" s="89"/>
      <c r="P267" s="505"/>
      <c r="Q267" s="505"/>
      <c r="R267" s="505"/>
      <c r="S267" s="505"/>
      <c r="T267" s="505"/>
    </row>
    <row r="268" spans="2:20" ht="12.95" customHeight="1">
      <c r="B268" s="70"/>
      <c r="C268" s="477"/>
      <c r="D268" s="473"/>
      <c r="E268" s="473"/>
      <c r="F268" s="473"/>
      <c r="G268" s="474"/>
      <c r="H268" s="166"/>
      <c r="I268" s="678" t="s">
        <v>1208</v>
      </c>
      <c r="J268" s="678"/>
      <c r="K268" s="678"/>
      <c r="L268" s="678"/>
      <c r="M268" s="679"/>
      <c r="N268" s="89"/>
      <c r="P268" s="505"/>
      <c r="Q268" s="505"/>
      <c r="R268" s="505"/>
      <c r="S268" s="505"/>
      <c r="T268" s="505"/>
    </row>
    <row r="269" spans="2:20" ht="26.1" customHeight="1">
      <c r="B269" s="70"/>
      <c r="C269" s="477"/>
      <c r="D269" s="473"/>
      <c r="E269" s="473"/>
      <c r="F269" s="473"/>
      <c r="G269" s="474"/>
      <c r="H269" s="166"/>
      <c r="I269" s="670" t="s">
        <v>1476</v>
      </c>
      <c r="J269" s="670"/>
      <c r="K269" s="670"/>
      <c r="L269" s="670"/>
      <c r="M269" s="671"/>
      <c r="N269" s="89"/>
      <c r="P269" s="505"/>
      <c r="Q269" s="505"/>
      <c r="R269" s="505"/>
      <c r="S269" s="505"/>
      <c r="T269" s="505"/>
    </row>
    <row r="270" spans="2:20" ht="39" customHeight="1">
      <c r="B270" s="70"/>
      <c r="C270" s="477"/>
      <c r="D270" s="473"/>
      <c r="E270" s="473"/>
      <c r="F270" s="473"/>
      <c r="G270" s="474"/>
      <c r="H270" s="166"/>
      <c r="I270" s="670" t="s">
        <v>1204</v>
      </c>
      <c r="J270" s="670"/>
      <c r="K270" s="670"/>
      <c r="L270" s="670"/>
      <c r="M270" s="671"/>
      <c r="N270" s="89"/>
      <c r="P270" s="505"/>
      <c r="Q270" s="505"/>
      <c r="R270" s="505"/>
      <c r="S270" s="505"/>
      <c r="T270" s="505"/>
    </row>
    <row r="271" spans="2:20" ht="39" customHeight="1">
      <c r="B271" s="70"/>
      <c r="C271" s="477"/>
      <c r="D271" s="473"/>
      <c r="E271" s="473"/>
      <c r="F271" s="473"/>
      <c r="G271" s="474"/>
      <c r="H271" s="166"/>
      <c r="I271" s="670" t="s">
        <v>1205</v>
      </c>
      <c r="J271" s="670"/>
      <c r="K271" s="670"/>
      <c r="L271" s="670"/>
      <c r="M271" s="671"/>
      <c r="N271" s="89"/>
      <c r="P271" s="505"/>
      <c r="Q271" s="505"/>
      <c r="R271" s="505"/>
      <c r="S271" s="505"/>
      <c r="T271" s="505"/>
    </row>
    <row r="272" spans="2:20" ht="39" customHeight="1">
      <c r="B272" s="70"/>
      <c r="C272" s="477"/>
      <c r="D272" s="473"/>
      <c r="E272" s="473"/>
      <c r="F272" s="473"/>
      <c r="G272" s="474"/>
      <c r="H272" s="166"/>
      <c r="I272" s="670" t="s">
        <v>1206</v>
      </c>
      <c r="J272" s="670"/>
      <c r="K272" s="670"/>
      <c r="L272" s="670"/>
      <c r="M272" s="671"/>
      <c r="N272" s="89"/>
      <c r="P272" s="505"/>
      <c r="Q272" s="505"/>
      <c r="R272" s="505"/>
      <c r="S272" s="505"/>
      <c r="T272" s="505"/>
    </row>
    <row r="273" spans="2:20" ht="12.95" customHeight="1">
      <c r="B273" s="70"/>
      <c r="C273" s="477"/>
      <c r="D273" s="473"/>
      <c r="E273" s="473"/>
      <c r="F273" s="473"/>
      <c r="G273" s="474"/>
      <c r="H273" s="166"/>
      <c r="I273" s="678" t="s">
        <v>1207</v>
      </c>
      <c r="J273" s="678"/>
      <c r="K273" s="678"/>
      <c r="L273" s="678"/>
      <c r="M273" s="679"/>
      <c r="N273" s="89"/>
      <c r="P273" s="505"/>
      <c r="Q273" s="505"/>
      <c r="R273" s="505"/>
      <c r="S273" s="505"/>
      <c r="T273" s="505"/>
    </row>
    <row r="274" spans="2:20" ht="26.1" customHeight="1">
      <c r="B274" s="70"/>
      <c r="C274" s="477"/>
      <c r="D274" s="473"/>
      <c r="E274" s="473"/>
      <c r="F274" s="473"/>
      <c r="G274" s="474"/>
      <c r="H274" s="166"/>
      <c r="I274" s="670" t="s">
        <v>1209</v>
      </c>
      <c r="J274" s="670"/>
      <c r="K274" s="670"/>
      <c r="L274" s="670"/>
      <c r="M274" s="671"/>
      <c r="N274" s="89"/>
      <c r="P274" s="505"/>
      <c r="Q274" s="505"/>
      <c r="R274" s="505"/>
      <c r="S274" s="505"/>
      <c r="T274" s="505"/>
    </row>
    <row r="275" spans="2:20" ht="39" customHeight="1">
      <c r="B275" s="70"/>
      <c r="C275" s="477"/>
      <c r="D275" s="473"/>
      <c r="E275" s="473"/>
      <c r="F275" s="473"/>
      <c r="G275" s="474"/>
      <c r="H275" s="166"/>
      <c r="I275" s="670" t="s">
        <v>1542</v>
      </c>
      <c r="J275" s="670"/>
      <c r="K275" s="670"/>
      <c r="L275" s="670"/>
      <c r="M275" s="671"/>
      <c r="N275" s="89"/>
      <c r="P275" s="505"/>
      <c r="Q275" s="505"/>
      <c r="R275" s="505"/>
      <c r="S275" s="505"/>
      <c r="T275" s="505"/>
    </row>
    <row r="276" spans="2:20" ht="26.1" customHeight="1">
      <c r="B276" s="70"/>
      <c r="C276" s="477"/>
      <c r="D276" s="473"/>
      <c r="E276" s="473"/>
      <c r="F276" s="473"/>
      <c r="G276" s="474"/>
      <c r="H276" s="166"/>
      <c r="I276" s="670" t="s">
        <v>1210</v>
      </c>
      <c r="J276" s="670"/>
      <c r="K276" s="670"/>
      <c r="L276" s="670"/>
      <c r="M276" s="671"/>
      <c r="N276" s="89"/>
      <c r="P276" s="505"/>
      <c r="Q276" s="505"/>
      <c r="R276" s="505"/>
      <c r="S276" s="505"/>
      <c r="T276" s="505"/>
    </row>
    <row r="277" spans="2:20" ht="26.1" customHeight="1">
      <c r="B277" s="70"/>
      <c r="C277" s="477"/>
      <c r="D277" s="473"/>
      <c r="E277" s="473"/>
      <c r="F277" s="473"/>
      <c r="G277" s="474"/>
      <c r="H277" s="166"/>
      <c r="I277" s="670" t="s">
        <v>1211</v>
      </c>
      <c r="J277" s="670"/>
      <c r="K277" s="670"/>
      <c r="L277" s="670"/>
      <c r="M277" s="671"/>
      <c r="N277" s="89"/>
      <c r="P277" s="505"/>
      <c r="Q277" s="505"/>
      <c r="R277" s="505"/>
      <c r="S277" s="505"/>
      <c r="T277" s="505"/>
    </row>
    <row r="278" spans="2:20" ht="26.1" customHeight="1">
      <c r="B278" s="70"/>
      <c r="C278" s="477"/>
      <c r="D278" s="473"/>
      <c r="E278" s="473"/>
      <c r="F278" s="473"/>
      <c r="G278" s="474"/>
      <c r="H278" s="166"/>
      <c r="I278" s="670" t="s">
        <v>1212</v>
      </c>
      <c r="J278" s="670"/>
      <c r="K278" s="670"/>
      <c r="L278" s="670"/>
      <c r="M278" s="671"/>
      <c r="N278" s="89"/>
      <c r="P278" s="505"/>
      <c r="Q278" s="505"/>
      <c r="R278" s="505"/>
      <c r="S278" s="505"/>
      <c r="T278" s="505"/>
    </row>
    <row r="279" spans="2:20" ht="26.1" customHeight="1">
      <c r="B279" s="70"/>
      <c r="C279" s="477"/>
      <c r="D279" s="473"/>
      <c r="E279" s="473"/>
      <c r="F279" s="473"/>
      <c r="G279" s="474"/>
      <c r="H279" s="166"/>
      <c r="I279" s="670" t="s">
        <v>1213</v>
      </c>
      <c r="J279" s="670"/>
      <c r="K279" s="670"/>
      <c r="L279" s="670"/>
      <c r="M279" s="671"/>
      <c r="N279" s="89"/>
      <c r="P279" s="505"/>
      <c r="Q279" s="505"/>
      <c r="R279" s="505"/>
      <c r="S279" s="505"/>
      <c r="T279" s="505"/>
    </row>
    <row r="280" spans="2:20" ht="26.1" customHeight="1">
      <c r="B280" s="70"/>
      <c r="C280" s="477"/>
      <c r="D280" s="473"/>
      <c r="E280" s="473"/>
      <c r="F280" s="473"/>
      <c r="G280" s="474"/>
      <c r="H280" s="166"/>
      <c r="I280" s="670" t="s">
        <v>1214</v>
      </c>
      <c r="J280" s="670"/>
      <c r="K280" s="670"/>
      <c r="L280" s="670"/>
      <c r="M280" s="671"/>
      <c r="N280" s="89"/>
      <c r="P280" s="505"/>
      <c r="Q280" s="505"/>
      <c r="R280" s="505"/>
      <c r="S280" s="505"/>
      <c r="T280" s="505"/>
    </row>
    <row r="281" spans="2:20" ht="26.1" customHeight="1">
      <c r="B281" s="70"/>
      <c r="C281" s="477"/>
      <c r="D281" s="473"/>
      <c r="E281" s="473"/>
      <c r="F281" s="473"/>
      <c r="G281" s="474"/>
      <c r="H281" s="166"/>
      <c r="I281" s="670" t="s">
        <v>783</v>
      </c>
      <c r="J281" s="670"/>
      <c r="K281" s="670"/>
      <c r="L281" s="670"/>
      <c r="M281" s="671"/>
      <c r="N281" s="89"/>
      <c r="P281" s="505"/>
      <c r="Q281" s="505"/>
      <c r="R281" s="505"/>
      <c r="S281" s="505"/>
      <c r="T281" s="505"/>
    </row>
    <row r="282" spans="2:20" ht="16.5">
      <c r="B282" s="70"/>
      <c r="C282" s="472"/>
      <c r="D282" s="475"/>
      <c r="E282" s="475"/>
      <c r="F282" s="475"/>
      <c r="G282" s="476"/>
      <c r="H282" s="166"/>
      <c r="I282" s="730"/>
      <c r="J282" s="730"/>
      <c r="K282" s="730"/>
      <c r="L282" s="730"/>
      <c r="M282" s="731"/>
      <c r="N282" s="89"/>
      <c r="P282" s="505"/>
      <c r="Q282" s="505"/>
      <c r="R282" s="505"/>
      <c r="S282" s="505"/>
      <c r="T282" s="505"/>
    </row>
    <row r="283" spans="2:20" ht="22.7" customHeight="1">
      <c r="B283" s="194"/>
      <c r="C283" s="345" t="s">
        <v>1</v>
      </c>
      <c r="D283" s="195"/>
      <c r="E283" s="195"/>
      <c r="F283" s="195"/>
      <c r="G283" s="196"/>
      <c r="H283" s="196"/>
      <c r="I283" s="165" t="s">
        <v>1122</v>
      </c>
      <c r="J283" s="165"/>
      <c r="K283" s="165"/>
      <c r="L283" s="496"/>
      <c r="M283" s="569"/>
    </row>
    <row r="284" spans="2:20" ht="16.5">
      <c r="B284" s="199"/>
      <c r="C284" s="343"/>
      <c r="D284" s="84"/>
      <c r="E284" s="84"/>
      <c r="F284" s="84"/>
      <c r="G284" s="84"/>
      <c r="H284" s="84"/>
      <c r="I284" s="85"/>
      <c r="J284" s="85"/>
      <c r="K284" s="85"/>
      <c r="L284" s="200"/>
      <c r="M284" s="568"/>
    </row>
  </sheetData>
  <sheetProtection sheet="1" formatRows="0"/>
  <mergeCells count="286">
    <mergeCell ref="I19:M19"/>
    <mergeCell ref="N2:N8"/>
    <mergeCell ref="B3:I3"/>
    <mergeCell ref="J3:K3"/>
    <mergeCell ref="L3:M3"/>
    <mergeCell ref="B5:G5"/>
    <mergeCell ref="J5:K5"/>
    <mergeCell ref="L5:M5"/>
    <mergeCell ref="B6:G6"/>
    <mergeCell ref="I6:M6"/>
    <mergeCell ref="B7:G7"/>
    <mergeCell ref="I7:M7"/>
    <mergeCell ref="B8:G8"/>
    <mergeCell ref="I8:M8"/>
    <mergeCell ref="B2:I2"/>
    <mergeCell ref="J2:K2"/>
    <mergeCell ref="L2:M2"/>
    <mergeCell ref="I13:M13"/>
    <mergeCell ref="I14:M14"/>
    <mergeCell ref="I15:M15"/>
    <mergeCell ref="I16:M16"/>
    <mergeCell ref="I17:M17"/>
    <mergeCell ref="I18:M18"/>
    <mergeCell ref="I20:M20"/>
    <mergeCell ref="I21:M21"/>
    <mergeCell ref="I22:M22"/>
    <mergeCell ref="I47:M47"/>
    <mergeCell ref="I48:M48"/>
    <mergeCell ref="I27:M27"/>
    <mergeCell ref="I28:M28"/>
    <mergeCell ref="I29:M29"/>
    <mergeCell ref="I30:M30"/>
    <mergeCell ref="I24:M24"/>
    <mergeCell ref="I25:M25"/>
    <mergeCell ref="I26:M26"/>
    <mergeCell ref="I31:M31"/>
    <mergeCell ref="I32:M32"/>
    <mergeCell ref="I33:M33"/>
    <mergeCell ref="I34:M34"/>
    <mergeCell ref="I35:M35"/>
    <mergeCell ref="I36:M36"/>
    <mergeCell ref="I37:M37"/>
    <mergeCell ref="I38:M38"/>
    <mergeCell ref="I23:M23"/>
    <mergeCell ref="I39:M39"/>
    <mergeCell ref="I40:M40"/>
    <mergeCell ref="I41:M41"/>
    <mergeCell ref="I123:M123"/>
    <mergeCell ref="I118:M118"/>
    <mergeCell ref="I119:M119"/>
    <mergeCell ref="I108:M108"/>
    <mergeCell ref="I109:M109"/>
    <mergeCell ref="I110:M110"/>
    <mergeCell ref="I111:M111"/>
    <mergeCell ref="I113:M113"/>
    <mergeCell ref="I114:M114"/>
    <mergeCell ref="I115:M115"/>
    <mergeCell ref="I116:M116"/>
    <mergeCell ref="I117:M117"/>
    <mergeCell ref="I112:M112"/>
    <mergeCell ref="I120:M120"/>
    <mergeCell ref="I121:M121"/>
    <mergeCell ref="I122:M122"/>
    <mergeCell ref="I220:M220"/>
    <mergeCell ref="I221:M221"/>
    <mergeCell ref="I222:M222"/>
    <mergeCell ref="I223:M223"/>
    <mergeCell ref="I211:M211"/>
    <mergeCell ref="I169:M169"/>
    <mergeCell ref="I170:M170"/>
    <mergeCell ref="I171:M171"/>
    <mergeCell ref="I172:M172"/>
    <mergeCell ref="I218:M218"/>
    <mergeCell ref="I206:M206"/>
    <mergeCell ref="I207:M207"/>
    <mergeCell ref="I208:M208"/>
    <mergeCell ref="I209:M209"/>
    <mergeCell ref="I210:M210"/>
    <mergeCell ref="I215:M215"/>
    <mergeCell ref="I216:M216"/>
    <mergeCell ref="I217:M217"/>
    <mergeCell ref="I212:M212"/>
    <mergeCell ref="I213:M213"/>
    <mergeCell ref="I165:M165"/>
    <mergeCell ref="I166:M166"/>
    <mergeCell ref="I167:M167"/>
    <mergeCell ref="I168:M168"/>
    <mergeCell ref="I204:M204"/>
    <mergeCell ref="I205:M205"/>
    <mergeCell ref="I200:M200"/>
    <mergeCell ref="I201:M201"/>
    <mergeCell ref="I199:M199"/>
    <mergeCell ref="I184:M184"/>
    <mergeCell ref="I185:M185"/>
    <mergeCell ref="I186:M186"/>
    <mergeCell ref="I190:M190"/>
    <mergeCell ref="I192:M192"/>
    <mergeCell ref="I194:M194"/>
    <mergeCell ref="I202:M202"/>
    <mergeCell ref="I203:M203"/>
    <mergeCell ref="I160:M160"/>
    <mergeCell ref="I161:M161"/>
    <mergeCell ref="I162:M162"/>
    <mergeCell ref="I163:M163"/>
    <mergeCell ref="I164:M164"/>
    <mergeCell ref="I67:M67"/>
    <mergeCell ref="I69:M69"/>
    <mergeCell ref="I70:M70"/>
    <mergeCell ref="I71:M71"/>
    <mergeCell ref="I72:M72"/>
    <mergeCell ref="I91:M91"/>
    <mergeCell ref="I92:M92"/>
    <mergeCell ref="I73:M73"/>
    <mergeCell ref="I74:M74"/>
    <mergeCell ref="I75:M75"/>
    <mergeCell ref="I80:M80"/>
    <mergeCell ref="I81:M81"/>
    <mergeCell ref="I82:M82"/>
    <mergeCell ref="I83:M83"/>
    <mergeCell ref="I78:M78"/>
    <mergeCell ref="I77:M77"/>
    <mergeCell ref="I79:M79"/>
    <mergeCell ref="I76:M76"/>
    <mergeCell ref="I126:M126"/>
    <mergeCell ref="I224:M224"/>
    <mergeCell ref="I226:M226"/>
    <mergeCell ref="I214:M214"/>
    <mergeCell ref="I175:M175"/>
    <mergeCell ref="I176:M176"/>
    <mergeCell ref="I177:M177"/>
    <mergeCell ref="I178:M178"/>
    <mergeCell ref="I173:M173"/>
    <mergeCell ref="I174:M174"/>
    <mergeCell ref="I187:M187"/>
    <mergeCell ref="I188:M188"/>
    <mergeCell ref="I189:M189"/>
    <mergeCell ref="I191:M191"/>
    <mergeCell ref="I193:M193"/>
    <mergeCell ref="I195:M195"/>
    <mergeCell ref="I196:M196"/>
    <mergeCell ref="I197:M197"/>
    <mergeCell ref="I198:M198"/>
    <mergeCell ref="I219:M219"/>
    <mergeCell ref="I179:M179"/>
    <mergeCell ref="I180:M180"/>
    <mergeCell ref="I181:M181"/>
    <mergeCell ref="I182:M182"/>
    <mergeCell ref="I183:M183"/>
    <mergeCell ref="I42:M42"/>
    <mergeCell ref="I43:M43"/>
    <mergeCell ref="I44:M44"/>
    <mergeCell ref="I45:M45"/>
    <mergeCell ref="I46:M46"/>
    <mergeCell ref="I68:M68"/>
    <mergeCell ref="I56:M56"/>
    <mergeCell ref="I57:M57"/>
    <mergeCell ref="I58:M58"/>
    <mergeCell ref="I59:M59"/>
    <mergeCell ref="I60:M60"/>
    <mergeCell ref="I51:M51"/>
    <mergeCell ref="I52:M52"/>
    <mergeCell ref="I53:M53"/>
    <mergeCell ref="I55:M55"/>
    <mergeCell ref="I49:M49"/>
    <mergeCell ref="I50:M50"/>
    <mergeCell ref="I61:M61"/>
    <mergeCell ref="I62:M62"/>
    <mergeCell ref="I63:M63"/>
    <mergeCell ref="I54:M54"/>
    <mergeCell ref="I64:M64"/>
    <mergeCell ref="I65:M65"/>
    <mergeCell ref="I66:M66"/>
    <mergeCell ref="I130:M130"/>
    <mergeCell ref="I146:M146"/>
    <mergeCell ref="I143:M143"/>
    <mergeCell ref="I144:M144"/>
    <mergeCell ref="I133:M133"/>
    <mergeCell ref="I127:M127"/>
    <mergeCell ref="I128:M128"/>
    <mergeCell ref="I129:M129"/>
    <mergeCell ref="I131:M131"/>
    <mergeCell ref="I132:M132"/>
    <mergeCell ref="I282:M282"/>
    <mergeCell ref="I247:M247"/>
    <mergeCell ref="I248:M248"/>
    <mergeCell ref="I268:M268"/>
    <mergeCell ref="I269:M269"/>
    <mergeCell ref="I270:M270"/>
    <mergeCell ref="I271:M271"/>
    <mergeCell ref="I235:M235"/>
    <mergeCell ref="I236:M236"/>
    <mergeCell ref="I237:M237"/>
    <mergeCell ref="I238:M238"/>
    <mergeCell ref="I239:M239"/>
    <mergeCell ref="I240:M240"/>
    <mergeCell ref="I241:M241"/>
    <mergeCell ref="I242:M242"/>
    <mergeCell ref="I280:M280"/>
    <mergeCell ref="I281:M281"/>
    <mergeCell ref="I279:M279"/>
    <mergeCell ref="I243:M243"/>
    <mergeCell ref="I244:M244"/>
    <mergeCell ref="I245:M245"/>
    <mergeCell ref="I246:M246"/>
    <mergeCell ref="I265:M265"/>
    <mergeCell ref="I263:M263"/>
    <mergeCell ref="I158:M158"/>
    <mergeCell ref="I159:M159"/>
    <mergeCell ref="I134:M134"/>
    <mergeCell ref="I135:M135"/>
    <mergeCell ref="I136:M136"/>
    <mergeCell ref="I137:M137"/>
    <mergeCell ref="I138:M138"/>
    <mergeCell ref="I139:M139"/>
    <mergeCell ref="I140:M140"/>
    <mergeCell ref="I141:M141"/>
    <mergeCell ref="I142:M142"/>
    <mergeCell ref="I154:M154"/>
    <mergeCell ref="I155:M155"/>
    <mergeCell ref="I156:M156"/>
    <mergeCell ref="I157:M157"/>
    <mergeCell ref="I145:M145"/>
    <mergeCell ref="I147:M147"/>
    <mergeCell ref="I148:M148"/>
    <mergeCell ref="I149:M149"/>
    <mergeCell ref="I150:M150"/>
    <mergeCell ref="I151:M151"/>
    <mergeCell ref="I152:M152"/>
    <mergeCell ref="I153:M153"/>
    <mergeCell ref="I93:M93"/>
    <mergeCell ref="I94:M94"/>
    <mergeCell ref="I84:M84"/>
    <mergeCell ref="I85:M85"/>
    <mergeCell ref="I86:M86"/>
    <mergeCell ref="I87:M87"/>
    <mergeCell ref="I88:M88"/>
    <mergeCell ref="I124:M124"/>
    <mergeCell ref="I125:M125"/>
    <mergeCell ref="I99:M99"/>
    <mergeCell ref="I100:M100"/>
    <mergeCell ref="I101:M101"/>
    <mergeCell ref="I102:M102"/>
    <mergeCell ref="I103:M103"/>
    <mergeCell ref="I104:M104"/>
    <mergeCell ref="I106:M106"/>
    <mergeCell ref="I107:M107"/>
    <mergeCell ref="I95:M95"/>
    <mergeCell ref="I96:M96"/>
    <mergeCell ref="I97:M97"/>
    <mergeCell ref="I98:M98"/>
    <mergeCell ref="I105:M105"/>
    <mergeCell ref="I89:M89"/>
    <mergeCell ref="I90:M90"/>
    <mergeCell ref="I264:M264"/>
    <mergeCell ref="I225:M225"/>
    <mergeCell ref="I228:M228"/>
    <mergeCell ref="I229:M229"/>
    <mergeCell ref="I230:M230"/>
    <mergeCell ref="I234:M234"/>
    <mergeCell ref="I260:M260"/>
    <mergeCell ref="I261:M261"/>
    <mergeCell ref="I262:M262"/>
    <mergeCell ref="I227:M227"/>
    <mergeCell ref="I231:M231"/>
    <mergeCell ref="I232:M232"/>
    <mergeCell ref="I233:M233"/>
    <mergeCell ref="I254:M254"/>
    <mergeCell ref="I255:M255"/>
    <mergeCell ref="I256:M256"/>
    <mergeCell ref="I257:M257"/>
    <mergeCell ref="I259:M259"/>
    <mergeCell ref="I249:M249"/>
    <mergeCell ref="I250:M250"/>
    <mergeCell ref="I251:M251"/>
    <mergeCell ref="I252:M252"/>
    <mergeCell ref="I253:M253"/>
    <mergeCell ref="I258:M258"/>
    <mergeCell ref="I267:M267"/>
    <mergeCell ref="I272:M272"/>
    <mergeCell ref="I278:M278"/>
    <mergeCell ref="I273:M273"/>
    <mergeCell ref="I274:M274"/>
    <mergeCell ref="I275:M275"/>
    <mergeCell ref="I276:M276"/>
    <mergeCell ref="I277:M277"/>
    <mergeCell ref="I266:M266"/>
  </mergeCells>
  <conditionalFormatting sqref="B17:G49">
    <cfRule type="expression" dxfId="1706" priority="76">
      <formula>O$16</formula>
    </cfRule>
  </conditionalFormatting>
  <conditionalFormatting sqref="B51:G101">
    <cfRule type="expression" dxfId="1705" priority="50">
      <formula>O$50</formula>
    </cfRule>
  </conditionalFormatting>
  <conditionalFormatting sqref="B103:G141">
    <cfRule type="expression" dxfId="1704" priority="46">
      <formula>O$102</formula>
    </cfRule>
  </conditionalFormatting>
  <conditionalFormatting sqref="B143:G178">
    <cfRule type="expression" dxfId="1703" priority="41">
      <formula>O$142</formula>
    </cfRule>
  </conditionalFormatting>
  <conditionalFormatting sqref="B180:G208">
    <cfRule type="expression" dxfId="1702" priority="32">
      <formula>O$179</formula>
    </cfRule>
  </conditionalFormatting>
  <conditionalFormatting sqref="B210:G237">
    <cfRule type="expression" dxfId="1701" priority="26">
      <formula>O$209</formula>
    </cfRule>
  </conditionalFormatting>
  <conditionalFormatting sqref="B239:G282">
    <cfRule type="expression" dxfId="1700" priority="4">
      <formula>O$238</formula>
    </cfRule>
  </conditionalFormatting>
  <conditionalFormatting sqref="I16">
    <cfRule type="expression" dxfId="1693" priority="324">
      <formula>AND($O16,I16="")</formula>
    </cfRule>
  </conditionalFormatting>
  <conditionalFormatting sqref="I50">
    <cfRule type="expression" dxfId="1691" priority="314">
      <formula>AND($O50,I50="")</formula>
    </cfRule>
  </conditionalFormatting>
  <conditionalFormatting sqref="I102">
    <cfRule type="expression" dxfId="1690" priority="276">
      <formula>AND($O102,I102="")</formula>
    </cfRule>
  </conditionalFormatting>
  <conditionalFormatting sqref="I142">
    <cfRule type="expression" dxfId="1689" priority="306">
      <formula>AND($O142,I142="")</formula>
    </cfRule>
  </conditionalFormatting>
  <conditionalFormatting sqref="I179">
    <cfRule type="expression" dxfId="1688" priority="298">
      <formula>AND($O179,I179="")</formula>
    </cfRule>
  </conditionalFormatting>
  <conditionalFormatting sqref="I209">
    <cfRule type="expression" dxfId="1687" priority="291">
      <formula>AND($O209,I209="")</formula>
    </cfRule>
  </conditionalFormatting>
  <conditionalFormatting sqref="I238">
    <cfRule type="expression" dxfId="1686" priority="284">
      <formula>AND($O238,I238="")</formula>
    </cfRule>
  </conditionalFormatting>
  <pageMargins left="0.39370078740157483" right="0.19685039370078741" top="0.39370078740157483" bottom="0.47244094488188981" header="0.31496062992125984" footer="0.31496062992125984"/>
  <pageSetup paperSize="9" scale="85" fitToHeight="0" orientation="portrait" r:id="rId1"/>
  <headerFooter scaleWithDoc="0">
    <oddFooter>&amp;L&amp;8©  VHF Bayern - Stand Mai 2025&amp;R&amp;P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61" r:id="rId4" name="Kontrollkästchen 2">
              <controlPr defaultSize="0" autoFill="0" autoLine="0" autoPict="0" altText="">
                <anchor moveWithCells="1">
                  <from>
                    <xdr:col>1</xdr:col>
                    <xdr:colOff>0</xdr:colOff>
                    <xdr:row>15</xdr:row>
                    <xdr:rowOff>0</xdr:rowOff>
                  </from>
                  <to>
                    <xdr:col>1</xdr:col>
                    <xdr:colOff>219075</xdr:colOff>
                    <xdr:row>16</xdr:row>
                    <xdr:rowOff>0</xdr:rowOff>
                  </to>
                </anchor>
              </controlPr>
            </control>
          </mc:Choice>
        </mc:AlternateContent>
        <mc:AlternateContent xmlns:mc="http://schemas.openxmlformats.org/markup-compatibility/2006">
          <mc:Choice Requires="x14">
            <control shapeId="92162" r:id="rId5" name="Check Box 2">
              <controlPr defaultSize="0" autoFill="0" autoLine="0" autoPict="0" altText="">
                <anchor moveWithCells="1">
                  <from>
                    <xdr:col>2</xdr:col>
                    <xdr:colOff>0</xdr:colOff>
                    <xdr:row>15</xdr:row>
                    <xdr:rowOff>0</xdr:rowOff>
                  </from>
                  <to>
                    <xdr:col>2</xdr:col>
                    <xdr:colOff>219075</xdr:colOff>
                    <xdr:row>16</xdr:row>
                    <xdr:rowOff>0</xdr:rowOff>
                  </to>
                </anchor>
              </controlPr>
            </control>
          </mc:Choice>
        </mc:AlternateContent>
        <mc:AlternateContent xmlns:mc="http://schemas.openxmlformats.org/markup-compatibility/2006">
          <mc:Choice Requires="x14">
            <control shapeId="92163" r:id="rId6" name="Check Box 3">
              <controlPr defaultSize="0" autoFill="0" autoLine="0" autoPict="0" altText="">
                <anchor moveWithCells="1">
                  <from>
                    <xdr:col>3</xdr:col>
                    <xdr:colOff>0</xdr:colOff>
                    <xdr:row>15</xdr:row>
                    <xdr:rowOff>0</xdr:rowOff>
                  </from>
                  <to>
                    <xdr:col>3</xdr:col>
                    <xdr:colOff>219075</xdr:colOff>
                    <xdr:row>16</xdr:row>
                    <xdr:rowOff>0</xdr:rowOff>
                  </to>
                </anchor>
              </controlPr>
            </control>
          </mc:Choice>
        </mc:AlternateContent>
        <mc:AlternateContent xmlns:mc="http://schemas.openxmlformats.org/markup-compatibility/2006">
          <mc:Choice Requires="x14">
            <control shapeId="92164" r:id="rId7" name="Check Box 4">
              <controlPr defaultSize="0" autoFill="0" autoLine="0" autoPict="0" altText="">
                <anchor moveWithCells="1">
                  <from>
                    <xdr:col>4</xdr:col>
                    <xdr:colOff>0</xdr:colOff>
                    <xdr:row>15</xdr:row>
                    <xdr:rowOff>0</xdr:rowOff>
                  </from>
                  <to>
                    <xdr:col>4</xdr:col>
                    <xdr:colOff>219075</xdr:colOff>
                    <xdr:row>16</xdr:row>
                    <xdr:rowOff>0</xdr:rowOff>
                  </to>
                </anchor>
              </controlPr>
            </control>
          </mc:Choice>
        </mc:AlternateContent>
        <mc:AlternateContent xmlns:mc="http://schemas.openxmlformats.org/markup-compatibility/2006">
          <mc:Choice Requires="x14">
            <control shapeId="92165" r:id="rId8" name="Check Box 5">
              <controlPr defaultSize="0" autoFill="0" autoLine="0" autoPict="0" altText="">
                <anchor moveWithCells="1">
                  <from>
                    <xdr:col>5</xdr:col>
                    <xdr:colOff>0</xdr:colOff>
                    <xdr:row>15</xdr:row>
                    <xdr:rowOff>0</xdr:rowOff>
                  </from>
                  <to>
                    <xdr:col>5</xdr:col>
                    <xdr:colOff>219075</xdr:colOff>
                    <xdr:row>16</xdr:row>
                    <xdr:rowOff>0</xdr:rowOff>
                  </to>
                </anchor>
              </controlPr>
            </control>
          </mc:Choice>
        </mc:AlternateContent>
        <mc:AlternateContent xmlns:mc="http://schemas.openxmlformats.org/markup-compatibility/2006">
          <mc:Choice Requires="x14">
            <control shapeId="92166" r:id="rId9" name="Check Box 6">
              <controlPr defaultSize="0" autoFill="0" autoLine="0" autoPict="0" altText="">
                <anchor moveWithCells="1">
                  <from>
                    <xdr:col>6</xdr:col>
                    <xdr:colOff>0</xdr:colOff>
                    <xdr:row>15</xdr:row>
                    <xdr:rowOff>0</xdr:rowOff>
                  </from>
                  <to>
                    <xdr:col>6</xdr:col>
                    <xdr:colOff>219075</xdr:colOff>
                    <xdr:row>16</xdr:row>
                    <xdr:rowOff>0</xdr:rowOff>
                  </to>
                </anchor>
              </controlPr>
            </control>
          </mc:Choice>
        </mc:AlternateContent>
        <mc:AlternateContent xmlns:mc="http://schemas.openxmlformats.org/markup-compatibility/2006">
          <mc:Choice Requires="x14">
            <control shapeId="92167" r:id="rId10" name="Check Box 7">
              <controlPr defaultSize="0" autoFill="0" autoLine="0" autoPict="0" altText="">
                <anchor moveWithCells="1">
                  <from>
                    <xdr:col>1</xdr:col>
                    <xdr:colOff>0</xdr:colOff>
                    <xdr:row>49</xdr:row>
                    <xdr:rowOff>0</xdr:rowOff>
                  </from>
                  <to>
                    <xdr:col>1</xdr:col>
                    <xdr:colOff>219075</xdr:colOff>
                    <xdr:row>50</xdr:row>
                    <xdr:rowOff>0</xdr:rowOff>
                  </to>
                </anchor>
              </controlPr>
            </control>
          </mc:Choice>
        </mc:AlternateContent>
        <mc:AlternateContent xmlns:mc="http://schemas.openxmlformats.org/markup-compatibility/2006">
          <mc:Choice Requires="x14">
            <control shapeId="92168" r:id="rId11" name="Check Box 8">
              <controlPr defaultSize="0" autoFill="0" autoLine="0" autoPict="0" altText="">
                <anchor moveWithCells="1">
                  <from>
                    <xdr:col>2</xdr:col>
                    <xdr:colOff>0</xdr:colOff>
                    <xdr:row>49</xdr:row>
                    <xdr:rowOff>0</xdr:rowOff>
                  </from>
                  <to>
                    <xdr:col>2</xdr:col>
                    <xdr:colOff>219075</xdr:colOff>
                    <xdr:row>50</xdr:row>
                    <xdr:rowOff>0</xdr:rowOff>
                  </to>
                </anchor>
              </controlPr>
            </control>
          </mc:Choice>
        </mc:AlternateContent>
        <mc:AlternateContent xmlns:mc="http://schemas.openxmlformats.org/markup-compatibility/2006">
          <mc:Choice Requires="x14">
            <control shapeId="92169" r:id="rId12" name="Check Box 9">
              <controlPr defaultSize="0" autoFill="0" autoLine="0" autoPict="0" altText="">
                <anchor moveWithCells="1">
                  <from>
                    <xdr:col>3</xdr:col>
                    <xdr:colOff>0</xdr:colOff>
                    <xdr:row>49</xdr:row>
                    <xdr:rowOff>0</xdr:rowOff>
                  </from>
                  <to>
                    <xdr:col>3</xdr:col>
                    <xdr:colOff>219075</xdr:colOff>
                    <xdr:row>50</xdr:row>
                    <xdr:rowOff>0</xdr:rowOff>
                  </to>
                </anchor>
              </controlPr>
            </control>
          </mc:Choice>
        </mc:AlternateContent>
        <mc:AlternateContent xmlns:mc="http://schemas.openxmlformats.org/markup-compatibility/2006">
          <mc:Choice Requires="x14">
            <control shapeId="92170" r:id="rId13" name="Check Box 10">
              <controlPr defaultSize="0" autoFill="0" autoLine="0" autoPict="0" altText="">
                <anchor moveWithCells="1">
                  <from>
                    <xdr:col>4</xdr:col>
                    <xdr:colOff>0</xdr:colOff>
                    <xdr:row>49</xdr:row>
                    <xdr:rowOff>0</xdr:rowOff>
                  </from>
                  <to>
                    <xdr:col>4</xdr:col>
                    <xdr:colOff>219075</xdr:colOff>
                    <xdr:row>50</xdr:row>
                    <xdr:rowOff>0</xdr:rowOff>
                  </to>
                </anchor>
              </controlPr>
            </control>
          </mc:Choice>
        </mc:AlternateContent>
        <mc:AlternateContent xmlns:mc="http://schemas.openxmlformats.org/markup-compatibility/2006">
          <mc:Choice Requires="x14">
            <control shapeId="92171" r:id="rId14" name="Check Box 11">
              <controlPr defaultSize="0" autoFill="0" autoLine="0" autoPict="0" altText="">
                <anchor moveWithCells="1">
                  <from>
                    <xdr:col>5</xdr:col>
                    <xdr:colOff>0</xdr:colOff>
                    <xdr:row>49</xdr:row>
                    <xdr:rowOff>0</xdr:rowOff>
                  </from>
                  <to>
                    <xdr:col>5</xdr:col>
                    <xdr:colOff>219075</xdr:colOff>
                    <xdr:row>50</xdr:row>
                    <xdr:rowOff>0</xdr:rowOff>
                  </to>
                </anchor>
              </controlPr>
            </control>
          </mc:Choice>
        </mc:AlternateContent>
        <mc:AlternateContent xmlns:mc="http://schemas.openxmlformats.org/markup-compatibility/2006">
          <mc:Choice Requires="x14">
            <control shapeId="92172" r:id="rId15" name="Check Box 12">
              <controlPr defaultSize="0" autoFill="0" autoLine="0" autoPict="0" altText="">
                <anchor moveWithCells="1">
                  <from>
                    <xdr:col>6</xdr:col>
                    <xdr:colOff>0</xdr:colOff>
                    <xdr:row>49</xdr:row>
                    <xdr:rowOff>0</xdr:rowOff>
                  </from>
                  <to>
                    <xdr:col>6</xdr:col>
                    <xdr:colOff>219075</xdr:colOff>
                    <xdr:row>50</xdr:row>
                    <xdr:rowOff>0</xdr:rowOff>
                  </to>
                </anchor>
              </controlPr>
            </control>
          </mc:Choice>
        </mc:AlternateContent>
        <mc:AlternateContent xmlns:mc="http://schemas.openxmlformats.org/markup-compatibility/2006">
          <mc:Choice Requires="x14">
            <control shapeId="92173" r:id="rId16" name="Check Box 13">
              <controlPr defaultSize="0" autoFill="0" autoLine="0" autoPict="0" altText="">
                <anchor moveWithCells="1">
                  <from>
                    <xdr:col>1</xdr:col>
                    <xdr:colOff>0</xdr:colOff>
                    <xdr:row>141</xdr:row>
                    <xdr:rowOff>0</xdr:rowOff>
                  </from>
                  <to>
                    <xdr:col>1</xdr:col>
                    <xdr:colOff>219075</xdr:colOff>
                    <xdr:row>142</xdr:row>
                    <xdr:rowOff>0</xdr:rowOff>
                  </to>
                </anchor>
              </controlPr>
            </control>
          </mc:Choice>
        </mc:AlternateContent>
        <mc:AlternateContent xmlns:mc="http://schemas.openxmlformats.org/markup-compatibility/2006">
          <mc:Choice Requires="x14">
            <control shapeId="92174" r:id="rId17" name="Check Box 14">
              <controlPr defaultSize="0" autoFill="0" autoLine="0" autoPict="0" altText="">
                <anchor moveWithCells="1">
                  <from>
                    <xdr:col>2</xdr:col>
                    <xdr:colOff>0</xdr:colOff>
                    <xdr:row>141</xdr:row>
                    <xdr:rowOff>0</xdr:rowOff>
                  </from>
                  <to>
                    <xdr:col>2</xdr:col>
                    <xdr:colOff>219075</xdr:colOff>
                    <xdr:row>142</xdr:row>
                    <xdr:rowOff>0</xdr:rowOff>
                  </to>
                </anchor>
              </controlPr>
            </control>
          </mc:Choice>
        </mc:AlternateContent>
        <mc:AlternateContent xmlns:mc="http://schemas.openxmlformats.org/markup-compatibility/2006">
          <mc:Choice Requires="x14">
            <control shapeId="92175" r:id="rId18" name="Check Box 15">
              <controlPr defaultSize="0" autoFill="0" autoLine="0" autoPict="0" altText="">
                <anchor moveWithCells="1">
                  <from>
                    <xdr:col>3</xdr:col>
                    <xdr:colOff>0</xdr:colOff>
                    <xdr:row>141</xdr:row>
                    <xdr:rowOff>0</xdr:rowOff>
                  </from>
                  <to>
                    <xdr:col>3</xdr:col>
                    <xdr:colOff>219075</xdr:colOff>
                    <xdr:row>142</xdr:row>
                    <xdr:rowOff>0</xdr:rowOff>
                  </to>
                </anchor>
              </controlPr>
            </control>
          </mc:Choice>
        </mc:AlternateContent>
        <mc:AlternateContent xmlns:mc="http://schemas.openxmlformats.org/markup-compatibility/2006">
          <mc:Choice Requires="x14">
            <control shapeId="92176" r:id="rId19" name="Check Box 16">
              <controlPr defaultSize="0" autoFill="0" autoLine="0" autoPict="0" altText="">
                <anchor moveWithCells="1">
                  <from>
                    <xdr:col>4</xdr:col>
                    <xdr:colOff>0</xdr:colOff>
                    <xdr:row>141</xdr:row>
                    <xdr:rowOff>0</xdr:rowOff>
                  </from>
                  <to>
                    <xdr:col>4</xdr:col>
                    <xdr:colOff>219075</xdr:colOff>
                    <xdr:row>142</xdr:row>
                    <xdr:rowOff>0</xdr:rowOff>
                  </to>
                </anchor>
              </controlPr>
            </control>
          </mc:Choice>
        </mc:AlternateContent>
        <mc:AlternateContent xmlns:mc="http://schemas.openxmlformats.org/markup-compatibility/2006">
          <mc:Choice Requires="x14">
            <control shapeId="92177" r:id="rId20" name="Check Box 17">
              <controlPr defaultSize="0" autoFill="0" autoLine="0" autoPict="0" altText="">
                <anchor moveWithCells="1">
                  <from>
                    <xdr:col>5</xdr:col>
                    <xdr:colOff>0</xdr:colOff>
                    <xdr:row>141</xdr:row>
                    <xdr:rowOff>0</xdr:rowOff>
                  </from>
                  <to>
                    <xdr:col>5</xdr:col>
                    <xdr:colOff>219075</xdr:colOff>
                    <xdr:row>142</xdr:row>
                    <xdr:rowOff>0</xdr:rowOff>
                  </to>
                </anchor>
              </controlPr>
            </control>
          </mc:Choice>
        </mc:AlternateContent>
        <mc:AlternateContent xmlns:mc="http://schemas.openxmlformats.org/markup-compatibility/2006">
          <mc:Choice Requires="x14">
            <control shapeId="92178" r:id="rId21" name="Check Box 18">
              <controlPr defaultSize="0" autoFill="0" autoLine="0" autoPict="0" altText="">
                <anchor moveWithCells="1">
                  <from>
                    <xdr:col>6</xdr:col>
                    <xdr:colOff>0</xdr:colOff>
                    <xdr:row>141</xdr:row>
                    <xdr:rowOff>0</xdr:rowOff>
                  </from>
                  <to>
                    <xdr:col>6</xdr:col>
                    <xdr:colOff>219075</xdr:colOff>
                    <xdr:row>142</xdr:row>
                    <xdr:rowOff>0</xdr:rowOff>
                  </to>
                </anchor>
              </controlPr>
            </control>
          </mc:Choice>
        </mc:AlternateContent>
        <mc:AlternateContent xmlns:mc="http://schemas.openxmlformats.org/markup-compatibility/2006">
          <mc:Choice Requires="x14">
            <control shapeId="92179" r:id="rId22" name="Check Box 19">
              <controlPr defaultSize="0" autoFill="0" autoLine="0" autoPict="0" altText="">
                <anchor moveWithCells="1">
                  <from>
                    <xdr:col>1</xdr:col>
                    <xdr:colOff>0</xdr:colOff>
                    <xdr:row>178</xdr:row>
                    <xdr:rowOff>0</xdr:rowOff>
                  </from>
                  <to>
                    <xdr:col>1</xdr:col>
                    <xdr:colOff>219075</xdr:colOff>
                    <xdr:row>179</xdr:row>
                    <xdr:rowOff>0</xdr:rowOff>
                  </to>
                </anchor>
              </controlPr>
            </control>
          </mc:Choice>
        </mc:AlternateContent>
        <mc:AlternateContent xmlns:mc="http://schemas.openxmlformats.org/markup-compatibility/2006">
          <mc:Choice Requires="x14">
            <control shapeId="92180" r:id="rId23" name="Check Box 20">
              <controlPr defaultSize="0" autoFill="0" autoLine="0" autoPict="0" altText="">
                <anchor moveWithCells="1">
                  <from>
                    <xdr:col>2</xdr:col>
                    <xdr:colOff>0</xdr:colOff>
                    <xdr:row>178</xdr:row>
                    <xdr:rowOff>0</xdr:rowOff>
                  </from>
                  <to>
                    <xdr:col>2</xdr:col>
                    <xdr:colOff>219075</xdr:colOff>
                    <xdr:row>179</xdr:row>
                    <xdr:rowOff>0</xdr:rowOff>
                  </to>
                </anchor>
              </controlPr>
            </control>
          </mc:Choice>
        </mc:AlternateContent>
        <mc:AlternateContent xmlns:mc="http://schemas.openxmlformats.org/markup-compatibility/2006">
          <mc:Choice Requires="x14">
            <control shapeId="92181" r:id="rId24" name="Check Box 21">
              <controlPr defaultSize="0" autoFill="0" autoLine="0" autoPict="0" altText="">
                <anchor moveWithCells="1">
                  <from>
                    <xdr:col>3</xdr:col>
                    <xdr:colOff>0</xdr:colOff>
                    <xdr:row>178</xdr:row>
                    <xdr:rowOff>0</xdr:rowOff>
                  </from>
                  <to>
                    <xdr:col>3</xdr:col>
                    <xdr:colOff>219075</xdr:colOff>
                    <xdr:row>179</xdr:row>
                    <xdr:rowOff>0</xdr:rowOff>
                  </to>
                </anchor>
              </controlPr>
            </control>
          </mc:Choice>
        </mc:AlternateContent>
        <mc:AlternateContent xmlns:mc="http://schemas.openxmlformats.org/markup-compatibility/2006">
          <mc:Choice Requires="x14">
            <control shapeId="92182" r:id="rId25" name="Check Box 22">
              <controlPr defaultSize="0" autoFill="0" autoLine="0" autoPict="0" altText="">
                <anchor moveWithCells="1">
                  <from>
                    <xdr:col>4</xdr:col>
                    <xdr:colOff>0</xdr:colOff>
                    <xdr:row>178</xdr:row>
                    <xdr:rowOff>0</xdr:rowOff>
                  </from>
                  <to>
                    <xdr:col>4</xdr:col>
                    <xdr:colOff>219075</xdr:colOff>
                    <xdr:row>179</xdr:row>
                    <xdr:rowOff>0</xdr:rowOff>
                  </to>
                </anchor>
              </controlPr>
            </control>
          </mc:Choice>
        </mc:AlternateContent>
        <mc:AlternateContent xmlns:mc="http://schemas.openxmlformats.org/markup-compatibility/2006">
          <mc:Choice Requires="x14">
            <control shapeId="92183" r:id="rId26" name="Check Box 23">
              <controlPr defaultSize="0" autoFill="0" autoLine="0" autoPict="0" altText="">
                <anchor moveWithCells="1">
                  <from>
                    <xdr:col>5</xdr:col>
                    <xdr:colOff>0</xdr:colOff>
                    <xdr:row>178</xdr:row>
                    <xdr:rowOff>0</xdr:rowOff>
                  </from>
                  <to>
                    <xdr:col>5</xdr:col>
                    <xdr:colOff>219075</xdr:colOff>
                    <xdr:row>179</xdr:row>
                    <xdr:rowOff>0</xdr:rowOff>
                  </to>
                </anchor>
              </controlPr>
            </control>
          </mc:Choice>
        </mc:AlternateContent>
        <mc:AlternateContent xmlns:mc="http://schemas.openxmlformats.org/markup-compatibility/2006">
          <mc:Choice Requires="x14">
            <control shapeId="92184" r:id="rId27" name="Check Box 24">
              <controlPr defaultSize="0" autoFill="0" autoLine="0" autoPict="0" altText="">
                <anchor moveWithCells="1">
                  <from>
                    <xdr:col>6</xdr:col>
                    <xdr:colOff>0</xdr:colOff>
                    <xdr:row>178</xdr:row>
                    <xdr:rowOff>0</xdr:rowOff>
                  </from>
                  <to>
                    <xdr:col>6</xdr:col>
                    <xdr:colOff>219075</xdr:colOff>
                    <xdr:row>179</xdr:row>
                    <xdr:rowOff>0</xdr:rowOff>
                  </to>
                </anchor>
              </controlPr>
            </control>
          </mc:Choice>
        </mc:AlternateContent>
        <mc:AlternateContent xmlns:mc="http://schemas.openxmlformats.org/markup-compatibility/2006">
          <mc:Choice Requires="x14">
            <control shapeId="92185" r:id="rId28" name="Check Box 25">
              <controlPr defaultSize="0" autoFill="0" autoLine="0" autoPict="0" altText="">
                <anchor moveWithCells="1">
                  <from>
                    <xdr:col>1</xdr:col>
                    <xdr:colOff>0</xdr:colOff>
                    <xdr:row>208</xdr:row>
                    <xdr:rowOff>0</xdr:rowOff>
                  </from>
                  <to>
                    <xdr:col>1</xdr:col>
                    <xdr:colOff>219075</xdr:colOff>
                    <xdr:row>209</xdr:row>
                    <xdr:rowOff>0</xdr:rowOff>
                  </to>
                </anchor>
              </controlPr>
            </control>
          </mc:Choice>
        </mc:AlternateContent>
        <mc:AlternateContent xmlns:mc="http://schemas.openxmlformats.org/markup-compatibility/2006">
          <mc:Choice Requires="x14">
            <control shapeId="92186" r:id="rId29" name="Check Box 26">
              <controlPr defaultSize="0" autoFill="0" autoLine="0" autoPict="0" altText="">
                <anchor moveWithCells="1">
                  <from>
                    <xdr:col>2</xdr:col>
                    <xdr:colOff>0</xdr:colOff>
                    <xdr:row>208</xdr:row>
                    <xdr:rowOff>0</xdr:rowOff>
                  </from>
                  <to>
                    <xdr:col>2</xdr:col>
                    <xdr:colOff>219075</xdr:colOff>
                    <xdr:row>209</xdr:row>
                    <xdr:rowOff>0</xdr:rowOff>
                  </to>
                </anchor>
              </controlPr>
            </control>
          </mc:Choice>
        </mc:AlternateContent>
        <mc:AlternateContent xmlns:mc="http://schemas.openxmlformats.org/markup-compatibility/2006">
          <mc:Choice Requires="x14">
            <control shapeId="92187" r:id="rId30" name="Check Box 27">
              <controlPr defaultSize="0" autoFill="0" autoLine="0" autoPict="0" altText="">
                <anchor moveWithCells="1">
                  <from>
                    <xdr:col>3</xdr:col>
                    <xdr:colOff>0</xdr:colOff>
                    <xdr:row>208</xdr:row>
                    <xdr:rowOff>0</xdr:rowOff>
                  </from>
                  <to>
                    <xdr:col>3</xdr:col>
                    <xdr:colOff>219075</xdr:colOff>
                    <xdr:row>209</xdr:row>
                    <xdr:rowOff>0</xdr:rowOff>
                  </to>
                </anchor>
              </controlPr>
            </control>
          </mc:Choice>
        </mc:AlternateContent>
        <mc:AlternateContent xmlns:mc="http://schemas.openxmlformats.org/markup-compatibility/2006">
          <mc:Choice Requires="x14">
            <control shapeId="92188" r:id="rId31" name="Check Box 28">
              <controlPr defaultSize="0" autoFill="0" autoLine="0" autoPict="0" altText="">
                <anchor moveWithCells="1">
                  <from>
                    <xdr:col>4</xdr:col>
                    <xdr:colOff>0</xdr:colOff>
                    <xdr:row>208</xdr:row>
                    <xdr:rowOff>0</xdr:rowOff>
                  </from>
                  <to>
                    <xdr:col>4</xdr:col>
                    <xdr:colOff>219075</xdr:colOff>
                    <xdr:row>209</xdr:row>
                    <xdr:rowOff>0</xdr:rowOff>
                  </to>
                </anchor>
              </controlPr>
            </control>
          </mc:Choice>
        </mc:AlternateContent>
        <mc:AlternateContent xmlns:mc="http://schemas.openxmlformats.org/markup-compatibility/2006">
          <mc:Choice Requires="x14">
            <control shapeId="92189" r:id="rId32" name="Check Box 29">
              <controlPr defaultSize="0" autoFill="0" autoLine="0" autoPict="0" altText="">
                <anchor moveWithCells="1">
                  <from>
                    <xdr:col>5</xdr:col>
                    <xdr:colOff>0</xdr:colOff>
                    <xdr:row>208</xdr:row>
                    <xdr:rowOff>0</xdr:rowOff>
                  </from>
                  <to>
                    <xdr:col>5</xdr:col>
                    <xdr:colOff>219075</xdr:colOff>
                    <xdr:row>209</xdr:row>
                    <xdr:rowOff>0</xdr:rowOff>
                  </to>
                </anchor>
              </controlPr>
            </control>
          </mc:Choice>
        </mc:AlternateContent>
        <mc:AlternateContent xmlns:mc="http://schemas.openxmlformats.org/markup-compatibility/2006">
          <mc:Choice Requires="x14">
            <control shapeId="92190" r:id="rId33" name="Check Box 30">
              <controlPr defaultSize="0" autoFill="0" autoLine="0" autoPict="0" altText="">
                <anchor moveWithCells="1">
                  <from>
                    <xdr:col>6</xdr:col>
                    <xdr:colOff>0</xdr:colOff>
                    <xdr:row>208</xdr:row>
                    <xdr:rowOff>0</xdr:rowOff>
                  </from>
                  <to>
                    <xdr:col>6</xdr:col>
                    <xdr:colOff>219075</xdr:colOff>
                    <xdr:row>209</xdr:row>
                    <xdr:rowOff>0</xdr:rowOff>
                  </to>
                </anchor>
              </controlPr>
            </control>
          </mc:Choice>
        </mc:AlternateContent>
        <mc:AlternateContent xmlns:mc="http://schemas.openxmlformats.org/markup-compatibility/2006">
          <mc:Choice Requires="x14">
            <control shapeId="92191" r:id="rId34" name="Check Box 31">
              <controlPr defaultSize="0" autoFill="0" autoLine="0" autoPict="0" altText="">
                <anchor moveWithCells="1">
                  <from>
                    <xdr:col>1</xdr:col>
                    <xdr:colOff>0</xdr:colOff>
                    <xdr:row>237</xdr:row>
                    <xdr:rowOff>0</xdr:rowOff>
                  </from>
                  <to>
                    <xdr:col>1</xdr:col>
                    <xdr:colOff>219075</xdr:colOff>
                    <xdr:row>238</xdr:row>
                    <xdr:rowOff>0</xdr:rowOff>
                  </to>
                </anchor>
              </controlPr>
            </control>
          </mc:Choice>
        </mc:AlternateContent>
        <mc:AlternateContent xmlns:mc="http://schemas.openxmlformats.org/markup-compatibility/2006">
          <mc:Choice Requires="x14">
            <control shapeId="92192" r:id="rId35" name="Check Box 32">
              <controlPr defaultSize="0" autoFill="0" autoLine="0" autoPict="0" altText="">
                <anchor moveWithCells="1">
                  <from>
                    <xdr:col>2</xdr:col>
                    <xdr:colOff>0</xdr:colOff>
                    <xdr:row>237</xdr:row>
                    <xdr:rowOff>0</xdr:rowOff>
                  </from>
                  <to>
                    <xdr:col>2</xdr:col>
                    <xdr:colOff>219075</xdr:colOff>
                    <xdr:row>238</xdr:row>
                    <xdr:rowOff>0</xdr:rowOff>
                  </to>
                </anchor>
              </controlPr>
            </control>
          </mc:Choice>
        </mc:AlternateContent>
        <mc:AlternateContent xmlns:mc="http://schemas.openxmlformats.org/markup-compatibility/2006">
          <mc:Choice Requires="x14">
            <control shapeId="92193" r:id="rId36" name="Check Box 33">
              <controlPr defaultSize="0" autoFill="0" autoLine="0" autoPict="0" altText="">
                <anchor moveWithCells="1">
                  <from>
                    <xdr:col>3</xdr:col>
                    <xdr:colOff>0</xdr:colOff>
                    <xdr:row>237</xdr:row>
                    <xdr:rowOff>0</xdr:rowOff>
                  </from>
                  <to>
                    <xdr:col>3</xdr:col>
                    <xdr:colOff>219075</xdr:colOff>
                    <xdr:row>238</xdr:row>
                    <xdr:rowOff>0</xdr:rowOff>
                  </to>
                </anchor>
              </controlPr>
            </control>
          </mc:Choice>
        </mc:AlternateContent>
        <mc:AlternateContent xmlns:mc="http://schemas.openxmlformats.org/markup-compatibility/2006">
          <mc:Choice Requires="x14">
            <control shapeId="92194" r:id="rId37" name="Check Box 34">
              <controlPr defaultSize="0" autoFill="0" autoLine="0" autoPict="0" altText="">
                <anchor moveWithCells="1">
                  <from>
                    <xdr:col>4</xdr:col>
                    <xdr:colOff>0</xdr:colOff>
                    <xdr:row>237</xdr:row>
                    <xdr:rowOff>0</xdr:rowOff>
                  </from>
                  <to>
                    <xdr:col>4</xdr:col>
                    <xdr:colOff>219075</xdr:colOff>
                    <xdr:row>238</xdr:row>
                    <xdr:rowOff>0</xdr:rowOff>
                  </to>
                </anchor>
              </controlPr>
            </control>
          </mc:Choice>
        </mc:AlternateContent>
        <mc:AlternateContent xmlns:mc="http://schemas.openxmlformats.org/markup-compatibility/2006">
          <mc:Choice Requires="x14">
            <control shapeId="92195" r:id="rId38" name="Check Box 35">
              <controlPr defaultSize="0" autoFill="0" autoLine="0" autoPict="0" altText="">
                <anchor moveWithCells="1">
                  <from>
                    <xdr:col>5</xdr:col>
                    <xdr:colOff>0</xdr:colOff>
                    <xdr:row>237</xdr:row>
                    <xdr:rowOff>0</xdr:rowOff>
                  </from>
                  <to>
                    <xdr:col>5</xdr:col>
                    <xdr:colOff>219075</xdr:colOff>
                    <xdr:row>238</xdr:row>
                    <xdr:rowOff>0</xdr:rowOff>
                  </to>
                </anchor>
              </controlPr>
            </control>
          </mc:Choice>
        </mc:AlternateContent>
        <mc:AlternateContent xmlns:mc="http://schemas.openxmlformats.org/markup-compatibility/2006">
          <mc:Choice Requires="x14">
            <control shapeId="92196" r:id="rId39" name="Check Box 36">
              <controlPr defaultSize="0" autoFill="0" autoLine="0" autoPict="0" altText="">
                <anchor moveWithCells="1">
                  <from>
                    <xdr:col>6</xdr:col>
                    <xdr:colOff>0</xdr:colOff>
                    <xdr:row>237</xdr:row>
                    <xdr:rowOff>0</xdr:rowOff>
                  </from>
                  <to>
                    <xdr:col>6</xdr:col>
                    <xdr:colOff>219075</xdr:colOff>
                    <xdr:row>238</xdr:row>
                    <xdr:rowOff>0</xdr:rowOff>
                  </to>
                </anchor>
              </controlPr>
            </control>
          </mc:Choice>
        </mc:AlternateContent>
        <mc:AlternateContent xmlns:mc="http://schemas.openxmlformats.org/markup-compatibility/2006">
          <mc:Choice Requires="x14">
            <control shapeId="92197" r:id="rId40" name="Check Box 37">
              <controlPr defaultSize="0" autoFill="0" autoLine="0" autoPict="0" altText="">
                <anchor moveWithCells="1">
                  <from>
                    <xdr:col>1</xdr:col>
                    <xdr:colOff>0</xdr:colOff>
                    <xdr:row>101</xdr:row>
                    <xdr:rowOff>0</xdr:rowOff>
                  </from>
                  <to>
                    <xdr:col>1</xdr:col>
                    <xdr:colOff>219075</xdr:colOff>
                    <xdr:row>102</xdr:row>
                    <xdr:rowOff>0</xdr:rowOff>
                  </to>
                </anchor>
              </controlPr>
            </control>
          </mc:Choice>
        </mc:AlternateContent>
        <mc:AlternateContent xmlns:mc="http://schemas.openxmlformats.org/markup-compatibility/2006">
          <mc:Choice Requires="x14">
            <control shapeId="92198" r:id="rId41" name="Check Box 38">
              <controlPr defaultSize="0" autoFill="0" autoLine="0" autoPict="0" altText="">
                <anchor moveWithCells="1">
                  <from>
                    <xdr:col>2</xdr:col>
                    <xdr:colOff>0</xdr:colOff>
                    <xdr:row>101</xdr:row>
                    <xdr:rowOff>0</xdr:rowOff>
                  </from>
                  <to>
                    <xdr:col>2</xdr:col>
                    <xdr:colOff>219075</xdr:colOff>
                    <xdr:row>102</xdr:row>
                    <xdr:rowOff>0</xdr:rowOff>
                  </to>
                </anchor>
              </controlPr>
            </control>
          </mc:Choice>
        </mc:AlternateContent>
        <mc:AlternateContent xmlns:mc="http://schemas.openxmlformats.org/markup-compatibility/2006">
          <mc:Choice Requires="x14">
            <control shapeId="92199" r:id="rId42" name="Check Box 39">
              <controlPr defaultSize="0" autoFill="0" autoLine="0" autoPict="0" altText="">
                <anchor moveWithCells="1">
                  <from>
                    <xdr:col>3</xdr:col>
                    <xdr:colOff>0</xdr:colOff>
                    <xdr:row>101</xdr:row>
                    <xdr:rowOff>0</xdr:rowOff>
                  </from>
                  <to>
                    <xdr:col>3</xdr:col>
                    <xdr:colOff>219075</xdr:colOff>
                    <xdr:row>102</xdr:row>
                    <xdr:rowOff>0</xdr:rowOff>
                  </to>
                </anchor>
              </controlPr>
            </control>
          </mc:Choice>
        </mc:AlternateContent>
        <mc:AlternateContent xmlns:mc="http://schemas.openxmlformats.org/markup-compatibility/2006">
          <mc:Choice Requires="x14">
            <control shapeId="92200" r:id="rId43" name="Check Box 40">
              <controlPr defaultSize="0" autoFill="0" autoLine="0" autoPict="0" altText="">
                <anchor moveWithCells="1">
                  <from>
                    <xdr:col>4</xdr:col>
                    <xdr:colOff>0</xdr:colOff>
                    <xdr:row>101</xdr:row>
                    <xdr:rowOff>0</xdr:rowOff>
                  </from>
                  <to>
                    <xdr:col>4</xdr:col>
                    <xdr:colOff>219075</xdr:colOff>
                    <xdr:row>102</xdr:row>
                    <xdr:rowOff>0</xdr:rowOff>
                  </to>
                </anchor>
              </controlPr>
            </control>
          </mc:Choice>
        </mc:AlternateContent>
        <mc:AlternateContent xmlns:mc="http://schemas.openxmlformats.org/markup-compatibility/2006">
          <mc:Choice Requires="x14">
            <control shapeId="92201" r:id="rId44" name="Check Box 41">
              <controlPr defaultSize="0" autoFill="0" autoLine="0" autoPict="0" altText="">
                <anchor moveWithCells="1">
                  <from>
                    <xdr:col>5</xdr:col>
                    <xdr:colOff>0</xdr:colOff>
                    <xdr:row>101</xdr:row>
                    <xdr:rowOff>0</xdr:rowOff>
                  </from>
                  <to>
                    <xdr:col>5</xdr:col>
                    <xdr:colOff>219075</xdr:colOff>
                    <xdr:row>102</xdr:row>
                    <xdr:rowOff>0</xdr:rowOff>
                  </to>
                </anchor>
              </controlPr>
            </control>
          </mc:Choice>
        </mc:AlternateContent>
        <mc:AlternateContent xmlns:mc="http://schemas.openxmlformats.org/markup-compatibility/2006">
          <mc:Choice Requires="x14">
            <control shapeId="92202" r:id="rId45" name="Check Box 42">
              <controlPr defaultSize="0" autoFill="0" autoLine="0" autoPict="0" altText="">
                <anchor moveWithCells="1">
                  <from>
                    <xdr:col>6</xdr:col>
                    <xdr:colOff>0</xdr:colOff>
                    <xdr:row>101</xdr:row>
                    <xdr:rowOff>0</xdr:rowOff>
                  </from>
                  <to>
                    <xdr:col>6</xdr:col>
                    <xdr:colOff>219075</xdr:colOff>
                    <xdr:row>102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70" id="{C73ECD86-2D08-4C83-BF57-FFB6D5714C93}">
            <xm:f>NOT(Projektgrundlagen!$I$24)</xm:f>
            <x14:dxf>
              <font>
                <strike/>
                <color theme="0" tint="-0.14996795556505021"/>
              </font>
              <fill>
                <patternFill>
                  <bgColor theme="0"/>
                </patternFill>
              </fill>
            </x14:dxf>
          </x14:cfRule>
          <xm:sqref>B16:G282 B102:H102 I143:I282</xm:sqref>
        </x14:conditionalFormatting>
        <x14:conditionalFormatting xmlns:xm="http://schemas.microsoft.com/office/excel/2006/main">
          <x14:cfRule type="expression" priority="135" id="{4D253999-BA90-4B5B-95FD-DC9C0E931C35}">
            <xm:f>NOT(Projektgrundlagen!$I$24)</xm:f>
            <x14:dxf>
              <font>
                <strike/>
                <color theme="0" tint="-0.14996795556505021"/>
              </font>
              <fill>
                <patternFill>
                  <bgColor theme="0"/>
                </patternFill>
              </fill>
            </x14:dxf>
          </x14:cfRule>
          <xm:sqref>B179:H179</xm:sqref>
        </x14:conditionalFormatting>
        <x14:conditionalFormatting xmlns:xm="http://schemas.microsoft.com/office/excel/2006/main">
          <x14:cfRule type="expression" priority="134" id="{3CA624BD-8022-4BA9-8843-46BACBC87D1F}">
            <xm:f>NOT(Projektgrundlagen!$I$24)</xm:f>
            <x14:dxf>
              <font>
                <strike/>
                <color theme="0" tint="-0.14996795556505021"/>
              </font>
              <fill>
                <patternFill>
                  <bgColor theme="0"/>
                </patternFill>
              </fill>
            </x14:dxf>
          </x14:cfRule>
          <xm:sqref>B209:H209</xm:sqref>
        </x14:conditionalFormatting>
        <x14:conditionalFormatting xmlns:xm="http://schemas.microsoft.com/office/excel/2006/main">
          <x14:cfRule type="expression" priority="133" id="{346B8B68-7EDD-43EB-B519-E60BCD2201B7}">
            <xm:f>NOT(Projektgrundlagen!$I$24)</xm:f>
            <x14:dxf>
              <font>
                <strike/>
                <color theme="0" tint="-0.14996795556505021"/>
              </font>
              <fill>
                <patternFill>
                  <bgColor theme="0"/>
                </patternFill>
              </fill>
            </x14:dxf>
          </x14:cfRule>
          <xm:sqref>B238:H238</xm:sqref>
        </x14:conditionalFormatting>
        <x14:conditionalFormatting xmlns:xm="http://schemas.microsoft.com/office/excel/2006/main">
          <x14:cfRule type="expression" priority="308" id="{4D52B7FF-9846-41C7-BC46-EEE0A93E83F5}">
            <xm:f>NOT(Projektgrundlagen!$I$24)</xm:f>
            <x14:dxf>
              <font>
                <strike/>
                <color theme="0" tint="-0.14996795556505021"/>
              </font>
              <fill>
                <patternFill>
                  <bgColor theme="0"/>
                </patternFill>
              </fill>
            </x14:dxf>
          </x14:cfRule>
          <xm:sqref>B50:I50</xm:sqref>
        </x14:conditionalFormatting>
        <x14:conditionalFormatting xmlns:xm="http://schemas.microsoft.com/office/excel/2006/main">
          <x14:cfRule type="expression" priority="300" id="{C4EF2466-ED36-4B0B-B4A9-47CFA2BC0131}">
            <xm:f>NOT(Projektgrundlagen!$I$24)</xm:f>
            <x14:dxf>
              <font>
                <strike/>
                <color theme="0" tint="-0.14996795556505021"/>
              </font>
              <fill>
                <patternFill>
                  <bgColor theme="0"/>
                </patternFill>
              </fill>
            </x14:dxf>
          </x14:cfRule>
          <xm:sqref>B142:I142</xm:sqref>
        </x14:conditionalFormatting>
        <x14:conditionalFormatting xmlns:xm="http://schemas.microsoft.com/office/excel/2006/main">
          <x14:cfRule type="expression" priority="1" id="{90C34CB9-51DA-48A8-9A73-2A47573713D7}">
            <xm:f>NOT(Projektgrundlagen!$I$24)</xm:f>
            <x14:dxf>
              <font>
                <strike/>
                <color theme="0" tint="-0.14996795556505021"/>
              </font>
              <fill>
                <patternFill>
                  <bgColor theme="0"/>
                </patternFill>
              </fill>
            </x14:dxf>
          </x14:cfRule>
          <xm:sqref>D16:H16</xm:sqref>
        </x14:conditionalFormatting>
        <x14:conditionalFormatting xmlns:xm="http://schemas.microsoft.com/office/excel/2006/main">
          <x14:cfRule type="expression" priority="2" id="{CC83A769-7EAB-420B-B0EA-88B2ACEAB35A}">
            <xm:f>NOT(Projektgrundlagen!$I$24)</xm:f>
            <x14:dxf>
              <font>
                <strike/>
                <color theme="0" tint="-0.14996795556505021"/>
              </font>
              <fill>
                <patternFill>
                  <bgColor theme="0"/>
                </patternFill>
              </fill>
            </x14:dxf>
          </x14:cfRule>
          <xm:sqref>I16:I49 I51:I141</xm:sqref>
        </x14:conditionalFormatting>
        <x14:conditionalFormatting xmlns:xm="http://schemas.microsoft.com/office/excel/2006/main">
          <x14:cfRule type="expression" priority="6707" id="{78DAAEC3-EBF3-4F56-82C2-BF2511E42C10}">
            <xm:f>Projektgrundlagen!$I$23</xm:f>
            <x14:dxf>
              <fill>
                <patternFill>
                  <bgColor theme="7" tint="0.79998168889431442"/>
                </patternFill>
              </fill>
            </x14:dxf>
          </x14:cfRule>
          <x14:cfRule type="expression" priority="6708" id="{91C485F8-01C4-4BCE-9E84-F109D354BDEE}">
            <xm:f>Projektgrundlagen!$I$22</xm:f>
            <x14:dxf>
              <fill>
                <patternFill>
                  <bgColor theme="9" tint="0.79998168889431442"/>
                </patternFill>
              </fill>
            </x14:dxf>
          </x14:cfRule>
          <x14:cfRule type="expression" priority="6709" id="{33AA8410-FC43-480E-BE67-386F4B96CF5B}">
            <xm:f>Projektgrundlagen!$I$21</xm:f>
            <x14:dxf>
              <fill>
                <patternFill>
                  <bgColor theme="6" tint="0.79998168889431442"/>
                </patternFill>
              </fill>
            </x14:dxf>
          </x14:cfRule>
          <xm:sqref>N2:N8 B10:M11</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5">
    <tabColor theme="3" tint="0.59999389629810485"/>
    <pageSetUpPr fitToPage="1"/>
  </sheetPr>
  <dimension ref="A1:T1002"/>
  <sheetViews>
    <sheetView showGridLines="0" zoomScale="130" zoomScaleNormal="130" workbookViewId="0">
      <selection activeCell="I182" sqref="I182:M182"/>
    </sheetView>
  </sheetViews>
  <sheetFormatPr baseColWidth="10" defaultColWidth="0" defaultRowHeight="0" customHeight="1" zeroHeight="1"/>
  <cols>
    <col min="1" max="1" width="5.5703125" style="192" customWidth="1"/>
    <col min="2" max="7" width="3.42578125" style="86" customWidth="1"/>
    <col min="8" max="8" width="4.42578125" style="86" customWidth="1"/>
    <col min="9" max="9" width="47.140625" style="86" customWidth="1"/>
    <col min="10" max="11" width="7.42578125" style="86" customWidth="1"/>
    <col min="12" max="12" width="8.5703125" style="86" customWidth="1"/>
    <col min="13" max="13" width="12.5703125" style="87" customWidth="1"/>
    <col min="14" max="14" width="2.5703125" style="82" customWidth="1"/>
    <col min="15" max="15" width="11.42578125" style="505" hidden="1" customWidth="1"/>
    <col min="16" max="16384" width="10.5703125" style="83" hidden="1"/>
  </cols>
  <sheetData>
    <row r="1" spans="1:20" ht="16.5"/>
    <row r="2" spans="1:20" s="54" customFormat="1" ht="16.5" customHeight="1">
      <c r="A2" s="173"/>
      <c r="B2" s="641" t="str">
        <f>IF(Projektgrundlagen!B2="","",Projektgrundlagen!B2)</f>
        <v>Projektsteuerung / Projektmanagement</v>
      </c>
      <c r="C2" s="641"/>
      <c r="D2" s="641"/>
      <c r="E2" s="641"/>
      <c r="F2" s="641"/>
      <c r="G2" s="641"/>
      <c r="H2" s="641"/>
      <c r="I2" s="641"/>
      <c r="J2" s="716" t="str">
        <f>IF(Projektgrundlagen!F2="","",Projektgrundlagen!F2)</f>
        <v>VII.27.4</v>
      </c>
      <c r="K2" s="717"/>
      <c r="L2" s="717" t="s">
        <v>796</v>
      </c>
      <c r="M2" s="718"/>
      <c r="N2" s="694" t="s">
        <v>1387</v>
      </c>
      <c r="O2" s="507" t="s">
        <v>5</v>
      </c>
      <c r="R2" s="79" t="s">
        <v>43</v>
      </c>
    </row>
    <row r="3" spans="1:20" s="54" customFormat="1" ht="16.5">
      <c r="A3" s="173"/>
      <c r="B3" s="643" t="s">
        <v>890</v>
      </c>
      <c r="C3" s="643"/>
      <c r="D3" s="643"/>
      <c r="E3" s="643"/>
      <c r="F3" s="643"/>
      <c r="G3" s="643"/>
      <c r="H3" s="643"/>
      <c r="I3" s="643"/>
      <c r="J3" s="695" t="str">
        <f>IF(Projektgrundlagen!F3="","",Projektgrundlagen!F3)</f>
        <v>Vertragsnr.:</v>
      </c>
      <c r="K3" s="696"/>
      <c r="L3" s="697" t="str">
        <f>IF(Projektgrundlagen!G3="","",Projektgrundlagen!G3)</f>
        <v>000.738.308</v>
      </c>
      <c r="M3" s="698"/>
      <c r="N3" s="694"/>
      <c r="O3" s="508"/>
      <c r="R3" s="1" t="str">
        <f ca="1">MID(CELL("dateiname",A2),FIND("]",CELL("dateiname",A2))+1,255)</f>
        <v>C5_E Verträge_Versich_Kom</v>
      </c>
    </row>
    <row r="4" spans="1:20" s="54" customFormat="1" ht="7.5" customHeight="1">
      <c r="A4" s="173"/>
      <c r="B4" s="152"/>
      <c r="C4" s="152"/>
      <c r="D4" s="152"/>
      <c r="E4" s="152"/>
      <c r="F4" s="152"/>
      <c r="G4" s="152"/>
      <c r="H4" s="152"/>
      <c r="I4" s="152"/>
      <c r="J4" s="147"/>
      <c r="K4" s="147"/>
      <c r="L4" s="71"/>
      <c r="M4" s="71"/>
      <c r="N4" s="694"/>
      <c r="O4" s="508"/>
    </row>
    <row r="5" spans="1:20" s="54" customFormat="1" ht="16.5">
      <c r="A5" s="173"/>
      <c r="B5" s="699" t="str">
        <f>IF(Projektgrundlagen!B5="","",Projektgrundlagen!B5)</f>
        <v>Maßnahmennr:</v>
      </c>
      <c r="C5" s="700"/>
      <c r="D5" s="700"/>
      <c r="E5" s="700"/>
      <c r="F5" s="700"/>
      <c r="G5" s="700"/>
      <c r="H5" s="467"/>
      <c r="I5" s="470" t="str">
        <f>IF(Projektgrundlagen!E5="","",Projektgrundlagen!E5)</f>
        <v>07002 E 0002</v>
      </c>
      <c r="J5" s="701" t="str">
        <f>IF(Projektgrundlagen!F5="","",Projektgrundlagen!F5)</f>
        <v>Vergabenr.:</v>
      </c>
      <c r="K5" s="701"/>
      <c r="L5" s="702" t="str">
        <f>IF(Projektgrundlagen!G5="","",Projektgrundlagen!G5)</f>
        <v>25-105605</v>
      </c>
      <c r="M5" s="703"/>
      <c r="N5" s="694"/>
      <c r="O5" s="508"/>
    </row>
    <row r="6" spans="1:20" s="54" customFormat="1" ht="16.5">
      <c r="A6" s="173"/>
      <c r="B6" s="704" t="str">
        <f>IF(Projektgrundlagen!B6="","",Projektgrundlagen!B6)</f>
        <v>Maßnahme:</v>
      </c>
      <c r="C6" s="705"/>
      <c r="D6" s="705"/>
      <c r="E6" s="705"/>
      <c r="F6" s="705"/>
      <c r="G6" s="705"/>
      <c r="H6" s="468"/>
      <c r="I6" s="706" t="str">
        <f>IF(Projektgrundlagen!E6="","",Projektgrundlagen!E6)</f>
        <v>Neubau Eich- und Beschussamt Fürstenfeldbruck</v>
      </c>
      <c r="J6" s="706"/>
      <c r="K6" s="706"/>
      <c r="L6" s="706"/>
      <c r="M6" s="707"/>
      <c r="N6" s="694"/>
      <c r="O6" s="508"/>
    </row>
    <row r="7" spans="1:20" s="54" customFormat="1" ht="16.5">
      <c r="A7" s="173"/>
      <c r="B7" s="708" t="str">
        <f>IF(Projektgrundlagen!B7="","",Projektgrundlagen!B7)</f>
        <v/>
      </c>
      <c r="C7" s="709"/>
      <c r="D7" s="709"/>
      <c r="E7" s="709"/>
      <c r="F7" s="709"/>
      <c r="G7" s="709"/>
      <c r="H7" s="469"/>
      <c r="I7" s="710" t="str">
        <f>IF(Projektgrundlagen!E7="","",Projektgrundlagen!E7)</f>
        <v/>
      </c>
      <c r="J7" s="710"/>
      <c r="K7" s="710"/>
      <c r="L7" s="710"/>
      <c r="M7" s="711"/>
      <c r="N7" s="694"/>
      <c r="O7" s="508"/>
    </row>
    <row r="8" spans="1:20" s="54" customFormat="1" ht="16.5">
      <c r="A8" s="173"/>
      <c r="B8" s="712" t="str">
        <f>IF(Projektgrundlagen!B8="","",Projektgrundlagen!B8)</f>
        <v>Bieter:</v>
      </c>
      <c r="C8" s="713"/>
      <c r="D8" s="713"/>
      <c r="E8" s="713"/>
      <c r="F8" s="713"/>
      <c r="G8" s="713"/>
      <c r="H8" s="466"/>
      <c r="I8" s="714" t="str">
        <f>IF(Projektgrundlagen!E8="","",Projektgrundlagen!E8)</f>
        <v/>
      </c>
      <c r="J8" s="714"/>
      <c r="K8" s="714"/>
      <c r="L8" s="714"/>
      <c r="M8" s="715"/>
      <c r="N8" s="694"/>
      <c r="O8" s="508"/>
    </row>
    <row r="9" spans="1:20" ht="16.5">
      <c r="B9" s="199"/>
      <c r="C9" s="343"/>
      <c r="D9" s="84"/>
      <c r="E9" s="84"/>
      <c r="F9" s="84"/>
      <c r="G9" s="84"/>
      <c r="H9" s="84"/>
      <c r="I9" s="85"/>
      <c r="J9" s="85"/>
      <c r="K9" s="85"/>
      <c r="L9" s="200"/>
      <c r="M9" s="91"/>
    </row>
    <row r="10" spans="1:20" s="54" customFormat="1" ht="25.5" customHeight="1">
      <c r="A10" s="173"/>
      <c r="B10" s="745" t="s">
        <v>1525</v>
      </c>
      <c r="C10" s="745"/>
      <c r="D10" s="745"/>
      <c r="E10" s="745"/>
      <c r="F10" s="745"/>
      <c r="G10" s="745"/>
      <c r="H10" s="745"/>
      <c r="I10" s="745"/>
      <c r="J10" s="745"/>
      <c r="K10" s="745"/>
      <c r="L10" s="745"/>
      <c r="M10" s="745"/>
      <c r="N10" s="52"/>
      <c r="O10" s="508"/>
    </row>
    <row r="11" spans="1:20" s="54" customFormat="1" ht="16.5">
      <c r="A11" s="173"/>
      <c r="B11" s="426" t="s">
        <v>288</v>
      </c>
      <c r="C11" s="426"/>
      <c r="D11" s="426"/>
      <c r="E11" s="426"/>
      <c r="F11" s="426"/>
      <c r="G11" s="426"/>
      <c r="H11" s="426"/>
      <c r="I11" s="425"/>
      <c r="J11" s="498"/>
      <c r="K11" s="498"/>
      <c r="L11" s="424"/>
      <c r="M11" s="424"/>
      <c r="N11" s="52"/>
      <c r="O11" s="508"/>
    </row>
    <row r="12" spans="1:20" ht="7.5" customHeight="1">
      <c r="B12" s="201"/>
      <c r="C12" s="344"/>
      <c r="D12" s="202"/>
      <c r="E12" s="202"/>
      <c r="F12" s="202"/>
      <c r="G12" s="202"/>
      <c r="H12" s="202"/>
      <c r="I12" s="203"/>
      <c r="J12" s="203"/>
      <c r="K12" s="203"/>
      <c r="L12" s="204"/>
      <c r="M12" s="127"/>
    </row>
    <row r="13" spans="1:20" ht="80.099999999999994" customHeight="1">
      <c r="B13" s="471" t="str">
        <f>'C1_A Organisation_Kom'!B13</f>
        <v>Projektstufe 1</v>
      </c>
      <c r="C13" s="471" t="str">
        <f>'C1_A Organisation_Kom'!C13</f>
        <v>Projektstufe 2a</v>
      </c>
      <c r="D13" s="471" t="str">
        <f>'C1_A Organisation_Kom'!D13</f>
        <v>Projektstufe 2b</v>
      </c>
      <c r="E13" s="471" t="str">
        <f>'C1_A Organisation_Kom'!E13</f>
        <v>Projektstufe 3</v>
      </c>
      <c r="F13" s="471" t="str">
        <f>'C1_A Organisation_Kom'!F13</f>
        <v>Projektstufe 4</v>
      </c>
      <c r="G13" s="471" t="str">
        <f>'C1_A Organisation_Kom'!G13</f>
        <v>Projektstufe 5</v>
      </c>
      <c r="H13" s="452"/>
      <c r="I13" s="684" t="str">
        <f>'C1_A Organisation_Kom'!I13</f>
        <v>Projektstufe 1    =   Projektvorbereitung (LPH 1)
Projektstufe 2 a =   Planung bis Abschluss LPH 2
Projektstufe 2 b =   Planung bis Abschluss LPH 4
Projektstufe 3    =   Ausführungsvorbereitung (LPH 5,6,7)
Projektstufe 4    =   Ausführung (LPH 8)
Projektstufe 5    =   Projektabschluss (LPH 8 
                               Planungs- und Bauleistungen sind abgenommen und schlussgerechnet)</v>
      </c>
      <c r="J13" s="684"/>
      <c r="K13" s="684"/>
      <c r="L13" s="684"/>
      <c r="M13" s="685"/>
      <c r="P13" s="505"/>
      <c r="Q13" s="505"/>
      <c r="R13" s="505"/>
      <c r="S13" s="505"/>
      <c r="T13" s="505"/>
    </row>
    <row r="14" spans="1:20" ht="7.5" customHeight="1">
      <c r="B14" s="199"/>
      <c r="C14" s="343"/>
      <c r="D14" s="84"/>
      <c r="E14" s="84"/>
      <c r="F14" s="84"/>
      <c r="G14" s="84"/>
      <c r="H14" s="84"/>
      <c r="I14" s="723"/>
      <c r="J14" s="723"/>
      <c r="K14" s="723"/>
      <c r="L14" s="723"/>
      <c r="M14" s="723"/>
      <c r="P14" s="505"/>
      <c r="Q14" s="505"/>
      <c r="R14" s="505"/>
      <c r="S14" s="505"/>
      <c r="T14" s="505"/>
    </row>
    <row r="15" spans="1:20" ht="22.5" customHeight="1">
      <c r="B15" s="501"/>
      <c r="C15" s="502"/>
      <c r="D15" s="502"/>
      <c r="E15" s="502"/>
      <c r="F15" s="502"/>
      <c r="G15" s="502"/>
      <c r="H15" s="612" t="s">
        <v>45</v>
      </c>
      <c r="I15" s="724" t="s">
        <v>198</v>
      </c>
      <c r="J15" s="724"/>
      <c r="K15" s="724"/>
      <c r="L15" s="724"/>
      <c r="M15" s="725"/>
      <c r="N15" s="89"/>
      <c r="P15" s="505"/>
      <c r="Q15" s="505"/>
      <c r="R15" s="505"/>
      <c r="S15" s="505"/>
      <c r="T15" s="505"/>
    </row>
    <row r="16" spans="1:20" ht="16.5" customHeight="1">
      <c r="B16" s="39"/>
      <c r="C16" s="526"/>
      <c r="D16" s="526"/>
      <c r="E16" s="526"/>
      <c r="F16" s="526"/>
      <c r="G16" s="526"/>
      <c r="H16" s="530" t="s">
        <v>289</v>
      </c>
      <c r="I16" s="692" t="s">
        <v>1226</v>
      </c>
      <c r="J16" s="692"/>
      <c r="K16" s="692"/>
      <c r="L16" s="692"/>
      <c r="M16" s="693"/>
      <c r="N16" s="89"/>
      <c r="O16" s="505" t="b">
        <v>0</v>
      </c>
      <c r="P16" s="505" t="b">
        <v>0</v>
      </c>
      <c r="Q16" s="505" t="b">
        <v>0</v>
      </c>
      <c r="R16" s="505" t="b">
        <v>0</v>
      </c>
      <c r="S16" s="505" t="b">
        <v>0</v>
      </c>
      <c r="T16" s="505" t="b">
        <v>0</v>
      </c>
    </row>
    <row r="17" spans="2:20" ht="16.5">
      <c r="B17" s="70"/>
      <c r="C17" s="477"/>
      <c r="D17" s="473"/>
      <c r="E17" s="473"/>
      <c r="F17" s="473"/>
      <c r="G17" s="474"/>
      <c r="H17" s="166"/>
      <c r="I17" s="676" t="s">
        <v>1227</v>
      </c>
      <c r="J17" s="676"/>
      <c r="K17" s="676"/>
      <c r="L17" s="676"/>
      <c r="M17" s="677"/>
      <c r="N17" s="89"/>
      <c r="P17" s="505"/>
      <c r="Q17" s="505"/>
      <c r="R17" s="505"/>
      <c r="S17" s="505"/>
      <c r="T17" s="505"/>
    </row>
    <row r="18" spans="2:20" ht="12.95" customHeight="1">
      <c r="B18" s="70"/>
      <c r="C18" s="477"/>
      <c r="D18" s="473"/>
      <c r="E18" s="473"/>
      <c r="F18" s="473"/>
      <c r="G18" s="474"/>
      <c r="H18" s="166"/>
      <c r="I18" s="678" t="s">
        <v>178</v>
      </c>
      <c r="J18" s="678"/>
      <c r="K18" s="678"/>
      <c r="L18" s="678"/>
      <c r="M18" s="679"/>
      <c r="N18" s="89"/>
      <c r="P18" s="505"/>
      <c r="Q18" s="505"/>
      <c r="R18" s="505"/>
      <c r="S18" s="505"/>
      <c r="T18" s="505"/>
    </row>
    <row r="19" spans="2:20" ht="39" customHeight="1">
      <c r="B19" s="70"/>
      <c r="C19" s="477"/>
      <c r="D19" s="473"/>
      <c r="E19" s="473"/>
      <c r="F19" s="473"/>
      <c r="G19" s="474"/>
      <c r="H19" s="166"/>
      <c r="I19" s="670" t="s">
        <v>1228</v>
      </c>
      <c r="J19" s="670"/>
      <c r="K19" s="670"/>
      <c r="L19" s="670"/>
      <c r="M19" s="671"/>
      <c r="N19" s="89"/>
      <c r="P19" s="505"/>
      <c r="Q19" s="505"/>
      <c r="R19" s="505"/>
      <c r="S19" s="505"/>
      <c r="T19" s="505"/>
    </row>
    <row r="20" spans="2:20" ht="12.95" customHeight="1">
      <c r="B20" s="70"/>
      <c r="C20" s="477"/>
      <c r="D20" s="473"/>
      <c r="E20" s="473"/>
      <c r="F20" s="473"/>
      <c r="G20" s="474"/>
      <c r="H20" s="166"/>
      <c r="I20" s="678" t="s">
        <v>179</v>
      </c>
      <c r="J20" s="678"/>
      <c r="K20" s="678"/>
      <c r="L20" s="678"/>
      <c r="M20" s="679"/>
      <c r="N20" s="89"/>
      <c r="P20" s="505"/>
      <c r="Q20" s="505"/>
      <c r="R20" s="505"/>
      <c r="S20" s="505"/>
      <c r="T20" s="505"/>
    </row>
    <row r="21" spans="2:20" ht="26.1" customHeight="1">
      <c r="B21" s="70"/>
      <c r="C21" s="477"/>
      <c r="D21" s="473"/>
      <c r="E21" s="473"/>
      <c r="F21" s="473"/>
      <c r="G21" s="474"/>
      <c r="H21" s="166"/>
      <c r="I21" s="670" t="s">
        <v>1229</v>
      </c>
      <c r="J21" s="670"/>
      <c r="K21" s="670"/>
      <c r="L21" s="670"/>
      <c r="M21" s="671"/>
      <c r="N21" s="89"/>
      <c r="P21" s="505"/>
      <c r="Q21" s="505"/>
      <c r="R21" s="505"/>
      <c r="S21" s="505"/>
      <c r="T21" s="505"/>
    </row>
    <row r="22" spans="2:20" ht="26.1" customHeight="1">
      <c r="B22" s="70"/>
      <c r="C22" s="477"/>
      <c r="D22" s="473"/>
      <c r="E22" s="473"/>
      <c r="F22" s="473"/>
      <c r="G22" s="474"/>
      <c r="H22" s="166"/>
      <c r="I22" s="670" t="s">
        <v>1230</v>
      </c>
      <c r="J22" s="670"/>
      <c r="K22" s="670"/>
      <c r="L22" s="670"/>
      <c r="M22" s="671"/>
      <c r="N22" s="89"/>
      <c r="P22" s="505"/>
      <c r="Q22" s="505"/>
      <c r="R22" s="505"/>
      <c r="S22" s="505"/>
      <c r="T22" s="505"/>
    </row>
    <row r="23" spans="2:20" ht="12.95" customHeight="1">
      <c r="B23" s="70"/>
      <c r="C23" s="477"/>
      <c r="D23" s="473"/>
      <c r="E23" s="473"/>
      <c r="F23" s="473"/>
      <c r="G23" s="474"/>
      <c r="H23" s="166"/>
      <c r="I23" s="678" t="s">
        <v>180</v>
      </c>
      <c r="J23" s="678"/>
      <c r="K23" s="678"/>
      <c r="L23" s="678"/>
      <c r="M23" s="679"/>
      <c r="N23" s="89"/>
      <c r="P23" s="505"/>
      <c r="Q23" s="505"/>
      <c r="R23" s="505"/>
      <c r="S23" s="505"/>
      <c r="T23" s="505"/>
    </row>
    <row r="24" spans="2:20" ht="12.95" customHeight="1">
      <c r="B24" s="70"/>
      <c r="C24" s="477"/>
      <c r="D24" s="473"/>
      <c r="E24" s="473"/>
      <c r="F24" s="473"/>
      <c r="G24" s="474"/>
      <c r="H24" s="166"/>
      <c r="I24" s="670" t="s">
        <v>1477</v>
      </c>
      <c r="J24" s="670"/>
      <c r="K24" s="670"/>
      <c r="L24" s="670"/>
      <c r="M24" s="671"/>
      <c r="N24" s="89"/>
      <c r="P24" s="505"/>
      <c r="Q24" s="505"/>
      <c r="R24" s="505"/>
      <c r="S24" s="505"/>
      <c r="T24" s="505"/>
    </row>
    <row r="25" spans="2:20" ht="12.95" customHeight="1">
      <c r="B25" s="70"/>
      <c r="C25" s="477"/>
      <c r="D25" s="473"/>
      <c r="E25" s="473"/>
      <c r="F25" s="473"/>
      <c r="G25" s="474"/>
      <c r="H25" s="166"/>
      <c r="I25" s="678" t="s">
        <v>181</v>
      </c>
      <c r="J25" s="678"/>
      <c r="K25" s="678"/>
      <c r="L25" s="678"/>
      <c r="M25" s="679"/>
      <c r="N25" s="89"/>
      <c r="P25" s="505"/>
      <c r="Q25" s="505"/>
      <c r="R25" s="505"/>
      <c r="S25" s="505"/>
      <c r="T25" s="505"/>
    </row>
    <row r="26" spans="2:20" ht="26.1" customHeight="1">
      <c r="B26" s="70"/>
      <c r="C26" s="477"/>
      <c r="D26" s="473"/>
      <c r="E26" s="473"/>
      <c r="F26" s="473"/>
      <c r="G26" s="474"/>
      <c r="H26" s="166"/>
      <c r="I26" s="670" t="s">
        <v>290</v>
      </c>
      <c r="J26" s="670"/>
      <c r="K26" s="670"/>
      <c r="L26" s="670"/>
      <c r="M26" s="671"/>
      <c r="N26" s="89"/>
      <c r="P26" s="505"/>
      <c r="Q26" s="505"/>
      <c r="R26" s="505"/>
      <c r="S26" s="505"/>
      <c r="T26" s="505"/>
    </row>
    <row r="27" spans="2:20" ht="26.1" customHeight="1">
      <c r="B27" s="70"/>
      <c r="C27" s="477"/>
      <c r="D27" s="473"/>
      <c r="E27" s="473"/>
      <c r="F27" s="473"/>
      <c r="G27" s="474"/>
      <c r="H27" s="166"/>
      <c r="I27" s="670" t="s">
        <v>291</v>
      </c>
      <c r="J27" s="670"/>
      <c r="K27" s="670"/>
      <c r="L27" s="670"/>
      <c r="M27" s="671"/>
      <c r="N27" s="89"/>
      <c r="P27" s="505"/>
      <c r="Q27" s="505"/>
      <c r="R27" s="505"/>
      <c r="S27" s="505"/>
      <c r="T27" s="505"/>
    </row>
    <row r="28" spans="2:20" ht="16.5">
      <c r="B28" s="70"/>
      <c r="C28" s="477"/>
      <c r="D28" s="473"/>
      <c r="E28" s="473"/>
      <c r="F28" s="473"/>
      <c r="G28" s="474"/>
      <c r="H28" s="166"/>
      <c r="I28" s="670" t="s">
        <v>1231</v>
      </c>
      <c r="J28" s="670"/>
      <c r="K28" s="670"/>
      <c r="L28" s="670"/>
      <c r="M28" s="671"/>
      <c r="N28" s="89"/>
      <c r="P28" s="505"/>
      <c r="Q28" s="505"/>
      <c r="R28" s="505"/>
      <c r="S28" s="505"/>
      <c r="T28" s="505"/>
    </row>
    <row r="29" spans="2:20" ht="39" customHeight="1">
      <c r="B29" s="70"/>
      <c r="C29" s="477"/>
      <c r="D29" s="473"/>
      <c r="E29" s="473"/>
      <c r="F29" s="473"/>
      <c r="G29" s="474"/>
      <c r="H29" s="166"/>
      <c r="I29" s="670" t="s">
        <v>1232</v>
      </c>
      <c r="J29" s="670"/>
      <c r="K29" s="670"/>
      <c r="L29" s="670"/>
      <c r="M29" s="671"/>
      <c r="N29" s="89"/>
      <c r="P29" s="505"/>
      <c r="Q29" s="505"/>
      <c r="R29" s="505"/>
      <c r="S29" s="505"/>
      <c r="T29" s="505"/>
    </row>
    <row r="30" spans="2:20" ht="39" customHeight="1">
      <c r="B30" s="70"/>
      <c r="C30" s="477"/>
      <c r="D30" s="473"/>
      <c r="E30" s="473"/>
      <c r="F30" s="473"/>
      <c r="G30" s="474"/>
      <c r="H30" s="166"/>
      <c r="I30" s="670" t="s">
        <v>1233</v>
      </c>
      <c r="J30" s="670"/>
      <c r="K30" s="670"/>
      <c r="L30" s="670"/>
      <c r="M30" s="671"/>
      <c r="N30" s="89"/>
      <c r="P30" s="505"/>
      <c r="Q30" s="505"/>
      <c r="R30" s="505"/>
      <c r="S30" s="505"/>
      <c r="T30" s="505"/>
    </row>
    <row r="31" spans="2:20" ht="16.5">
      <c r="B31" s="70"/>
      <c r="C31" s="477"/>
      <c r="D31" s="473"/>
      <c r="E31" s="473"/>
      <c r="F31" s="473"/>
      <c r="G31" s="474"/>
      <c r="H31" s="166"/>
      <c r="I31" s="726"/>
      <c r="J31" s="726"/>
      <c r="K31" s="726"/>
      <c r="L31" s="726"/>
      <c r="M31" s="727"/>
      <c r="N31" s="89"/>
      <c r="P31" s="505"/>
      <c r="Q31" s="505"/>
      <c r="R31" s="505"/>
      <c r="S31" s="505"/>
      <c r="T31" s="505"/>
    </row>
    <row r="32" spans="2:20" ht="16.5" customHeight="1">
      <c r="B32" s="39"/>
      <c r="C32" s="526"/>
      <c r="D32" s="526"/>
      <c r="E32" s="526"/>
      <c r="F32" s="526"/>
      <c r="G32" s="526"/>
      <c r="H32" s="531" t="s">
        <v>292</v>
      </c>
      <c r="I32" s="674" t="s">
        <v>1234</v>
      </c>
      <c r="J32" s="674"/>
      <c r="K32" s="674"/>
      <c r="L32" s="674"/>
      <c r="M32" s="675"/>
      <c r="N32" s="89"/>
      <c r="O32" s="505" t="b">
        <v>0</v>
      </c>
      <c r="P32" s="505" t="b">
        <v>0</v>
      </c>
      <c r="Q32" s="505" t="b">
        <v>0</v>
      </c>
      <c r="R32" s="505" t="b">
        <v>0</v>
      </c>
      <c r="S32" s="505" t="b">
        <v>0</v>
      </c>
      <c r="T32" s="505" t="b">
        <v>0</v>
      </c>
    </row>
    <row r="33" spans="2:20" ht="16.5">
      <c r="B33" s="70"/>
      <c r="C33" s="477"/>
      <c r="D33" s="473"/>
      <c r="E33" s="473"/>
      <c r="F33" s="473"/>
      <c r="G33" s="474"/>
      <c r="H33" s="166"/>
      <c r="I33" s="676" t="s">
        <v>1235</v>
      </c>
      <c r="J33" s="676"/>
      <c r="K33" s="676"/>
      <c r="L33" s="676"/>
      <c r="M33" s="677"/>
      <c r="N33" s="89"/>
      <c r="P33" s="505"/>
      <c r="Q33" s="505"/>
      <c r="R33" s="505"/>
      <c r="S33" s="505"/>
      <c r="T33" s="505"/>
    </row>
    <row r="34" spans="2:20" ht="12.95" customHeight="1">
      <c r="B34" s="70"/>
      <c r="C34" s="477"/>
      <c r="D34" s="473"/>
      <c r="E34" s="473"/>
      <c r="F34" s="473"/>
      <c r="G34" s="474"/>
      <c r="H34" s="166"/>
      <c r="I34" s="678" t="s">
        <v>178</v>
      </c>
      <c r="J34" s="678"/>
      <c r="K34" s="678"/>
      <c r="L34" s="678"/>
      <c r="M34" s="679"/>
      <c r="N34" s="89"/>
      <c r="P34" s="505"/>
      <c r="Q34" s="505"/>
      <c r="R34" s="505"/>
      <c r="S34" s="505"/>
      <c r="T34" s="505"/>
    </row>
    <row r="35" spans="2:20" ht="39" customHeight="1">
      <c r="B35" s="70"/>
      <c r="C35" s="477"/>
      <c r="D35" s="473"/>
      <c r="E35" s="473"/>
      <c r="F35" s="473"/>
      <c r="G35" s="474"/>
      <c r="H35" s="166"/>
      <c r="I35" s="670" t="s">
        <v>1236</v>
      </c>
      <c r="J35" s="670"/>
      <c r="K35" s="670"/>
      <c r="L35" s="670"/>
      <c r="M35" s="671"/>
      <c r="N35" s="89"/>
      <c r="P35" s="505"/>
      <c r="Q35" s="505"/>
      <c r="R35" s="505"/>
      <c r="S35" s="505"/>
      <c r="T35" s="505"/>
    </row>
    <row r="36" spans="2:20" ht="12.95" customHeight="1">
      <c r="B36" s="70"/>
      <c r="C36" s="477"/>
      <c r="D36" s="473"/>
      <c r="E36" s="473"/>
      <c r="F36" s="473"/>
      <c r="G36" s="474"/>
      <c r="H36" s="166"/>
      <c r="I36" s="678" t="s">
        <v>179</v>
      </c>
      <c r="J36" s="678"/>
      <c r="K36" s="678"/>
      <c r="L36" s="678"/>
      <c r="M36" s="679"/>
      <c r="N36" s="89"/>
      <c r="P36" s="505"/>
      <c r="Q36" s="505"/>
      <c r="R36" s="505"/>
      <c r="S36" s="505"/>
      <c r="T36" s="505"/>
    </row>
    <row r="37" spans="2:20" ht="26.1" customHeight="1">
      <c r="B37" s="70"/>
      <c r="C37" s="477"/>
      <c r="D37" s="473"/>
      <c r="E37" s="473"/>
      <c r="F37" s="473"/>
      <c r="G37" s="474"/>
      <c r="H37" s="166"/>
      <c r="I37" s="670" t="s">
        <v>1478</v>
      </c>
      <c r="J37" s="670"/>
      <c r="K37" s="670"/>
      <c r="L37" s="670"/>
      <c r="M37" s="671"/>
      <c r="N37" s="89"/>
      <c r="P37" s="505"/>
      <c r="Q37" s="505"/>
      <c r="R37" s="505"/>
      <c r="S37" s="505"/>
      <c r="T37" s="505"/>
    </row>
    <row r="38" spans="2:20" ht="26.1" customHeight="1">
      <c r="B38" s="70"/>
      <c r="C38" s="477"/>
      <c r="D38" s="473"/>
      <c r="E38" s="473"/>
      <c r="F38" s="473"/>
      <c r="G38" s="474"/>
      <c r="H38" s="166"/>
      <c r="I38" s="670" t="s">
        <v>294</v>
      </c>
      <c r="J38" s="670"/>
      <c r="K38" s="670"/>
      <c r="L38" s="670"/>
      <c r="M38" s="671"/>
      <c r="N38" s="89"/>
      <c r="P38" s="505"/>
      <c r="Q38" s="505"/>
      <c r="R38" s="505"/>
      <c r="S38" s="505"/>
      <c r="T38" s="505"/>
    </row>
    <row r="39" spans="2:20" ht="12.95" customHeight="1">
      <c r="B39" s="70"/>
      <c r="C39" s="477"/>
      <c r="D39" s="473"/>
      <c r="E39" s="473"/>
      <c r="F39" s="473"/>
      <c r="G39" s="474"/>
      <c r="H39" s="166"/>
      <c r="I39" s="670" t="s">
        <v>295</v>
      </c>
      <c r="J39" s="670"/>
      <c r="K39" s="670"/>
      <c r="L39" s="670"/>
      <c r="M39" s="671"/>
      <c r="N39" s="89"/>
      <c r="P39" s="505"/>
      <c r="Q39" s="505"/>
      <c r="R39" s="505"/>
      <c r="S39" s="505"/>
      <c r="T39" s="505"/>
    </row>
    <row r="40" spans="2:20" ht="12.95" customHeight="1">
      <c r="B40" s="70"/>
      <c r="C40" s="477"/>
      <c r="D40" s="473"/>
      <c r="E40" s="473"/>
      <c r="F40" s="473"/>
      <c r="G40" s="474"/>
      <c r="H40" s="166"/>
      <c r="I40" s="678" t="s">
        <v>180</v>
      </c>
      <c r="J40" s="678"/>
      <c r="K40" s="678"/>
      <c r="L40" s="678"/>
      <c r="M40" s="679"/>
      <c r="N40" s="89"/>
      <c r="P40" s="505"/>
      <c r="Q40" s="505"/>
      <c r="R40" s="505"/>
      <c r="S40" s="505"/>
      <c r="T40" s="505"/>
    </row>
    <row r="41" spans="2:20" ht="26.1" customHeight="1">
      <c r="B41" s="70"/>
      <c r="C41" s="477"/>
      <c r="D41" s="473"/>
      <c r="E41" s="473"/>
      <c r="F41" s="473"/>
      <c r="G41" s="474"/>
      <c r="H41" s="166"/>
      <c r="I41" s="670" t="s">
        <v>296</v>
      </c>
      <c r="J41" s="670"/>
      <c r="K41" s="670"/>
      <c r="L41" s="670"/>
      <c r="M41" s="671"/>
      <c r="N41" s="89"/>
      <c r="P41" s="505"/>
      <c r="Q41" s="505"/>
      <c r="R41" s="505"/>
      <c r="S41" s="505"/>
      <c r="T41" s="505"/>
    </row>
    <row r="42" spans="2:20" ht="26.1" customHeight="1">
      <c r="B42" s="70"/>
      <c r="C42" s="477"/>
      <c r="D42" s="473"/>
      <c r="E42" s="473"/>
      <c r="F42" s="473"/>
      <c r="G42" s="474"/>
      <c r="H42" s="166"/>
      <c r="I42" s="670" t="s">
        <v>1237</v>
      </c>
      <c r="J42" s="670"/>
      <c r="K42" s="670"/>
      <c r="L42" s="670"/>
      <c r="M42" s="671"/>
      <c r="N42" s="89"/>
      <c r="P42" s="505"/>
      <c r="Q42" s="505"/>
      <c r="R42" s="505"/>
      <c r="S42" s="505"/>
      <c r="T42" s="505"/>
    </row>
    <row r="43" spans="2:20" ht="12.95" customHeight="1">
      <c r="B43" s="70"/>
      <c r="C43" s="477"/>
      <c r="D43" s="473"/>
      <c r="E43" s="473"/>
      <c r="F43" s="473"/>
      <c r="G43" s="474"/>
      <c r="H43" s="166"/>
      <c r="I43" s="678" t="s">
        <v>181</v>
      </c>
      <c r="J43" s="678"/>
      <c r="K43" s="678"/>
      <c r="L43" s="678"/>
      <c r="M43" s="679"/>
      <c r="N43" s="89"/>
      <c r="P43" s="505"/>
      <c r="Q43" s="505"/>
      <c r="R43" s="505"/>
      <c r="S43" s="505"/>
      <c r="T43" s="505"/>
    </row>
    <row r="44" spans="2:20" ht="39" customHeight="1">
      <c r="B44" s="70"/>
      <c r="C44" s="477"/>
      <c r="D44" s="473"/>
      <c r="E44" s="473"/>
      <c r="F44" s="473"/>
      <c r="G44" s="474"/>
      <c r="H44" s="166"/>
      <c r="I44" s="670" t="s">
        <v>1479</v>
      </c>
      <c r="J44" s="670"/>
      <c r="K44" s="670"/>
      <c r="L44" s="670"/>
      <c r="M44" s="671"/>
      <c r="N44" s="89"/>
      <c r="P44" s="505"/>
      <c r="Q44" s="505"/>
      <c r="R44" s="505"/>
      <c r="S44" s="505"/>
      <c r="T44" s="505"/>
    </row>
    <row r="45" spans="2:20" ht="51.95" customHeight="1">
      <c r="B45" s="70"/>
      <c r="C45" s="477"/>
      <c r="D45" s="473"/>
      <c r="E45" s="473"/>
      <c r="F45" s="473"/>
      <c r="G45" s="474"/>
      <c r="H45" s="166"/>
      <c r="I45" s="670" t="s">
        <v>1238</v>
      </c>
      <c r="J45" s="670"/>
      <c r="K45" s="670"/>
      <c r="L45" s="670"/>
      <c r="M45" s="671"/>
      <c r="N45" s="89"/>
      <c r="P45" s="505"/>
      <c r="Q45" s="505"/>
      <c r="R45" s="505"/>
      <c r="S45" s="505"/>
      <c r="T45" s="505"/>
    </row>
    <row r="46" spans="2:20" ht="26.1" customHeight="1">
      <c r="B46" s="70"/>
      <c r="C46" s="477"/>
      <c r="D46" s="473"/>
      <c r="E46" s="473"/>
      <c r="F46" s="473"/>
      <c r="G46" s="474"/>
      <c r="H46" s="166"/>
      <c r="I46" s="670" t="s">
        <v>1239</v>
      </c>
      <c r="J46" s="670"/>
      <c r="K46" s="670"/>
      <c r="L46" s="670"/>
      <c r="M46" s="671"/>
      <c r="N46" s="89"/>
      <c r="P46" s="505"/>
      <c r="Q46" s="505"/>
      <c r="R46" s="505"/>
      <c r="S46" s="505"/>
      <c r="T46" s="505"/>
    </row>
    <row r="47" spans="2:20" ht="39" customHeight="1">
      <c r="B47" s="70"/>
      <c r="C47" s="477"/>
      <c r="D47" s="473"/>
      <c r="E47" s="473"/>
      <c r="F47" s="473"/>
      <c r="G47" s="474"/>
      <c r="H47" s="166"/>
      <c r="I47" s="670" t="s">
        <v>1240</v>
      </c>
      <c r="J47" s="670"/>
      <c r="K47" s="670"/>
      <c r="L47" s="670"/>
      <c r="M47" s="671"/>
      <c r="N47" s="89"/>
      <c r="P47" s="505"/>
      <c r="Q47" s="505"/>
      <c r="R47" s="505"/>
      <c r="S47" s="505"/>
      <c r="T47" s="505"/>
    </row>
    <row r="48" spans="2:20" ht="26.1" customHeight="1">
      <c r="B48" s="70"/>
      <c r="C48" s="477"/>
      <c r="D48" s="473"/>
      <c r="E48" s="473"/>
      <c r="F48" s="473"/>
      <c r="G48" s="474"/>
      <c r="H48" s="166"/>
      <c r="I48" s="670" t="s">
        <v>1241</v>
      </c>
      <c r="J48" s="670"/>
      <c r="K48" s="670"/>
      <c r="L48" s="670"/>
      <c r="M48" s="671"/>
      <c r="N48" s="89"/>
      <c r="P48" s="505"/>
      <c r="Q48" s="505"/>
      <c r="R48" s="505"/>
      <c r="S48" s="505"/>
      <c r="T48" s="505"/>
    </row>
    <row r="49" spans="2:20" ht="39" customHeight="1">
      <c r="B49" s="70"/>
      <c r="C49" s="477"/>
      <c r="D49" s="473"/>
      <c r="E49" s="473"/>
      <c r="F49" s="473"/>
      <c r="G49" s="474"/>
      <c r="H49" s="166"/>
      <c r="I49" s="670" t="s">
        <v>1619</v>
      </c>
      <c r="J49" s="670"/>
      <c r="K49" s="670"/>
      <c r="L49" s="670"/>
      <c r="M49" s="671"/>
      <c r="N49" s="89"/>
      <c r="P49" s="505"/>
      <c r="Q49" s="505"/>
      <c r="R49" s="505"/>
      <c r="S49" s="505"/>
      <c r="T49" s="505"/>
    </row>
    <row r="50" spans="2:20" ht="39" customHeight="1">
      <c r="B50" s="70"/>
      <c r="C50" s="477"/>
      <c r="D50" s="473"/>
      <c r="E50" s="473"/>
      <c r="F50" s="473"/>
      <c r="G50" s="474"/>
      <c r="H50" s="166"/>
      <c r="I50" s="670" t="s">
        <v>1618</v>
      </c>
      <c r="J50" s="670"/>
      <c r="K50" s="670"/>
      <c r="L50" s="670"/>
      <c r="M50" s="671"/>
      <c r="N50" s="89"/>
      <c r="P50" s="505"/>
      <c r="Q50" s="505"/>
      <c r="R50" s="505"/>
      <c r="S50" s="505"/>
      <c r="T50" s="505"/>
    </row>
    <row r="51" spans="2:20" ht="26.1" customHeight="1">
      <c r="B51" s="70"/>
      <c r="C51" s="477"/>
      <c r="D51" s="473"/>
      <c r="E51" s="473"/>
      <c r="F51" s="473"/>
      <c r="G51" s="474"/>
      <c r="H51" s="166"/>
      <c r="I51" s="670" t="s">
        <v>788</v>
      </c>
      <c r="J51" s="670"/>
      <c r="K51" s="670"/>
      <c r="L51" s="670"/>
      <c r="M51" s="671"/>
      <c r="N51" s="89"/>
      <c r="P51" s="505"/>
      <c r="Q51" s="505"/>
      <c r="R51" s="505"/>
      <c r="S51" s="505"/>
      <c r="T51" s="505"/>
    </row>
    <row r="52" spans="2:20" ht="12.95" customHeight="1">
      <c r="B52" s="70"/>
      <c r="C52" s="477"/>
      <c r="D52" s="473"/>
      <c r="E52" s="473"/>
      <c r="F52" s="473"/>
      <c r="G52" s="474"/>
      <c r="H52" s="166"/>
      <c r="I52" s="670" t="s">
        <v>298</v>
      </c>
      <c r="J52" s="670"/>
      <c r="K52" s="670"/>
      <c r="L52" s="670"/>
      <c r="M52" s="671"/>
      <c r="N52" s="89"/>
      <c r="P52" s="505"/>
      <c r="Q52" s="505"/>
      <c r="R52" s="505"/>
      <c r="S52" s="505"/>
      <c r="T52" s="505"/>
    </row>
    <row r="53" spans="2:20" ht="51.95" customHeight="1">
      <c r="B53" s="70"/>
      <c r="C53" s="477"/>
      <c r="D53" s="473"/>
      <c r="E53" s="473"/>
      <c r="F53" s="473"/>
      <c r="G53" s="474"/>
      <c r="H53" s="166"/>
      <c r="I53" s="670" t="s">
        <v>299</v>
      </c>
      <c r="J53" s="670"/>
      <c r="K53" s="670"/>
      <c r="L53" s="670"/>
      <c r="M53" s="671"/>
      <c r="N53" s="89"/>
      <c r="P53" s="505"/>
      <c r="Q53" s="505"/>
      <c r="R53" s="505"/>
      <c r="S53" s="505"/>
      <c r="T53" s="505"/>
    </row>
    <row r="54" spans="2:20" ht="26.1" customHeight="1">
      <c r="B54" s="70"/>
      <c r="C54" s="477"/>
      <c r="D54" s="473"/>
      <c r="E54" s="473"/>
      <c r="F54" s="473"/>
      <c r="G54" s="474"/>
      <c r="H54" s="166"/>
      <c r="I54" s="670" t="s">
        <v>297</v>
      </c>
      <c r="J54" s="670"/>
      <c r="K54" s="670"/>
      <c r="L54" s="670"/>
      <c r="M54" s="671"/>
      <c r="N54" s="89"/>
      <c r="P54" s="505"/>
      <c r="Q54" s="505"/>
      <c r="R54" s="505"/>
      <c r="S54" s="505"/>
      <c r="T54" s="505"/>
    </row>
    <row r="55" spans="2:20" ht="16.5">
      <c r="B55" s="70"/>
      <c r="C55" s="477"/>
      <c r="D55" s="473"/>
      <c r="E55" s="473"/>
      <c r="F55" s="473"/>
      <c r="G55" s="474"/>
      <c r="H55" s="166"/>
      <c r="I55" s="726"/>
      <c r="J55" s="726"/>
      <c r="K55" s="726"/>
      <c r="L55" s="726"/>
      <c r="M55" s="727"/>
      <c r="N55" s="89"/>
      <c r="P55" s="505"/>
      <c r="Q55" s="505"/>
      <c r="R55" s="505"/>
      <c r="S55" s="505"/>
      <c r="T55" s="505"/>
    </row>
    <row r="56" spans="2:20" ht="16.5" customHeight="1">
      <c r="B56" s="39"/>
      <c r="C56" s="526"/>
      <c r="D56" s="526"/>
      <c r="E56" s="526"/>
      <c r="F56" s="526"/>
      <c r="G56" s="526"/>
      <c r="H56" s="531" t="s">
        <v>300</v>
      </c>
      <c r="I56" s="674" t="s">
        <v>1242</v>
      </c>
      <c r="J56" s="674"/>
      <c r="K56" s="674"/>
      <c r="L56" s="674"/>
      <c r="M56" s="675"/>
      <c r="N56" s="89"/>
      <c r="O56" s="505" t="b">
        <v>0</v>
      </c>
      <c r="P56" s="505" t="b">
        <v>0</v>
      </c>
      <c r="Q56" s="505" t="b">
        <v>0</v>
      </c>
      <c r="R56" s="505" t="b">
        <v>0</v>
      </c>
      <c r="S56" s="505" t="b">
        <v>0</v>
      </c>
      <c r="T56" s="505" t="b">
        <v>0</v>
      </c>
    </row>
    <row r="57" spans="2:20" ht="16.5">
      <c r="B57" s="538"/>
      <c r="C57" s="477"/>
      <c r="D57" s="473"/>
      <c r="E57" s="473"/>
      <c r="F57" s="473"/>
      <c r="G57" s="474"/>
      <c r="H57" s="166"/>
      <c r="I57" s="676" t="s">
        <v>1243</v>
      </c>
      <c r="J57" s="676"/>
      <c r="K57" s="676"/>
      <c r="L57" s="676"/>
      <c r="M57" s="677"/>
      <c r="N57" s="89"/>
      <c r="P57" s="505"/>
      <c r="Q57" s="505"/>
      <c r="R57" s="505"/>
      <c r="S57" s="505"/>
      <c r="T57" s="505"/>
    </row>
    <row r="58" spans="2:20" ht="39.75" customHeight="1">
      <c r="B58" s="538"/>
      <c r="C58" s="477"/>
      <c r="D58" s="473"/>
      <c r="E58" s="473"/>
      <c r="F58" s="473"/>
      <c r="G58" s="474"/>
      <c r="H58" s="166"/>
      <c r="I58" s="742" t="s">
        <v>1244</v>
      </c>
      <c r="J58" s="742"/>
      <c r="K58" s="742"/>
      <c r="L58" s="742"/>
      <c r="M58" s="743"/>
      <c r="N58" s="89"/>
      <c r="P58" s="505"/>
      <c r="Q58" s="505"/>
      <c r="R58" s="505"/>
      <c r="S58" s="505"/>
      <c r="T58" s="505"/>
    </row>
    <row r="59" spans="2:20" ht="26.1" customHeight="1">
      <c r="B59" s="538"/>
      <c r="C59" s="477"/>
      <c r="D59" s="473"/>
      <c r="E59" s="473"/>
      <c r="F59" s="473"/>
      <c r="G59" s="474"/>
      <c r="H59" s="166"/>
      <c r="I59" s="670" t="s">
        <v>1245</v>
      </c>
      <c r="J59" s="670"/>
      <c r="K59" s="670"/>
      <c r="L59" s="670"/>
      <c r="M59" s="671"/>
      <c r="N59" s="89"/>
      <c r="P59" s="505"/>
      <c r="Q59" s="505"/>
      <c r="R59" s="505"/>
      <c r="S59" s="505"/>
      <c r="T59" s="505"/>
    </row>
    <row r="60" spans="2:20" ht="12.95" customHeight="1">
      <c r="B60" s="70"/>
      <c r="C60" s="477"/>
      <c r="D60" s="473"/>
      <c r="E60" s="473"/>
      <c r="F60" s="473"/>
      <c r="G60" s="474"/>
      <c r="H60" s="166"/>
      <c r="I60" s="678" t="s">
        <v>178</v>
      </c>
      <c r="J60" s="678"/>
      <c r="K60" s="678"/>
      <c r="L60" s="678"/>
      <c r="M60" s="679"/>
      <c r="N60" s="89"/>
      <c r="P60" s="505"/>
      <c r="Q60" s="505"/>
      <c r="R60" s="505"/>
      <c r="S60" s="505"/>
      <c r="T60" s="505"/>
    </row>
    <row r="61" spans="2:20" ht="39" customHeight="1">
      <c r="B61" s="70"/>
      <c r="C61" s="477"/>
      <c r="D61" s="473"/>
      <c r="E61" s="473"/>
      <c r="F61" s="473"/>
      <c r="G61" s="474"/>
      <c r="H61" s="166"/>
      <c r="I61" s="670" t="s">
        <v>1246</v>
      </c>
      <c r="J61" s="670"/>
      <c r="K61" s="670"/>
      <c r="L61" s="670"/>
      <c r="M61" s="671"/>
      <c r="N61" s="89"/>
      <c r="P61" s="505"/>
      <c r="Q61" s="505"/>
      <c r="R61" s="505"/>
      <c r="S61" s="505"/>
      <c r="T61" s="505"/>
    </row>
    <row r="62" spans="2:20" ht="39" customHeight="1">
      <c r="B62" s="70"/>
      <c r="C62" s="477"/>
      <c r="D62" s="473"/>
      <c r="E62" s="473"/>
      <c r="F62" s="473"/>
      <c r="G62" s="474"/>
      <c r="H62" s="166"/>
      <c r="I62" s="670" t="s">
        <v>1247</v>
      </c>
      <c r="J62" s="670"/>
      <c r="K62" s="670"/>
      <c r="L62" s="670"/>
      <c r="M62" s="671"/>
      <c r="N62" s="89"/>
      <c r="P62" s="505"/>
      <c r="Q62" s="505"/>
      <c r="R62" s="505"/>
      <c r="S62" s="505"/>
      <c r="T62" s="505"/>
    </row>
    <row r="63" spans="2:20" ht="12.95" customHeight="1">
      <c r="B63" s="70"/>
      <c r="C63" s="477"/>
      <c r="D63" s="473"/>
      <c r="E63" s="473"/>
      <c r="F63" s="473"/>
      <c r="G63" s="474"/>
      <c r="H63" s="166"/>
      <c r="I63" s="678" t="s">
        <v>179</v>
      </c>
      <c r="J63" s="678"/>
      <c r="K63" s="678"/>
      <c r="L63" s="678"/>
      <c r="M63" s="679"/>
      <c r="N63" s="89"/>
      <c r="P63" s="505"/>
      <c r="Q63" s="505"/>
      <c r="R63" s="505"/>
      <c r="S63" s="505"/>
      <c r="T63" s="505"/>
    </row>
    <row r="64" spans="2:20" ht="26.1" customHeight="1">
      <c r="B64" s="70"/>
      <c r="C64" s="477"/>
      <c r="D64" s="473"/>
      <c r="E64" s="473"/>
      <c r="F64" s="473"/>
      <c r="G64" s="474"/>
      <c r="H64" s="166"/>
      <c r="I64" s="670" t="s">
        <v>1480</v>
      </c>
      <c r="J64" s="670"/>
      <c r="K64" s="670"/>
      <c r="L64" s="670"/>
      <c r="M64" s="671"/>
      <c r="N64" s="89"/>
      <c r="P64" s="505"/>
      <c r="Q64" s="505"/>
      <c r="R64" s="505"/>
      <c r="S64" s="505"/>
      <c r="T64" s="505"/>
    </row>
    <row r="65" spans="2:20" ht="12.95" customHeight="1">
      <c r="B65" s="70"/>
      <c r="C65" s="477"/>
      <c r="D65" s="473"/>
      <c r="E65" s="473"/>
      <c r="F65" s="473"/>
      <c r="G65" s="474"/>
      <c r="H65" s="166"/>
      <c r="I65" s="678" t="s">
        <v>180</v>
      </c>
      <c r="J65" s="678"/>
      <c r="K65" s="678"/>
      <c r="L65" s="678"/>
      <c r="M65" s="679"/>
      <c r="N65" s="89"/>
      <c r="P65" s="505"/>
      <c r="Q65" s="505"/>
      <c r="R65" s="505"/>
      <c r="S65" s="505"/>
      <c r="T65" s="505"/>
    </row>
    <row r="66" spans="2:20" ht="12.95" customHeight="1">
      <c r="B66" s="70"/>
      <c r="C66" s="477"/>
      <c r="D66" s="473"/>
      <c r="E66" s="473"/>
      <c r="F66" s="473"/>
      <c r="G66" s="474"/>
      <c r="H66" s="166"/>
      <c r="I66" s="670" t="s">
        <v>301</v>
      </c>
      <c r="J66" s="670"/>
      <c r="K66" s="670"/>
      <c r="L66" s="670"/>
      <c r="M66" s="671"/>
      <c r="N66" s="89"/>
      <c r="P66" s="505"/>
      <c r="Q66" s="505"/>
      <c r="R66" s="505"/>
      <c r="S66" s="505"/>
      <c r="T66" s="505"/>
    </row>
    <row r="67" spans="2:20" ht="12.95" customHeight="1">
      <c r="B67" s="70"/>
      <c r="C67" s="477"/>
      <c r="D67" s="473"/>
      <c r="E67" s="473"/>
      <c r="F67" s="473"/>
      <c r="G67" s="474"/>
      <c r="H67" s="166"/>
      <c r="I67" s="678" t="s">
        <v>181</v>
      </c>
      <c r="J67" s="678"/>
      <c r="K67" s="678"/>
      <c r="L67" s="678"/>
      <c r="M67" s="679"/>
      <c r="N67" s="89"/>
      <c r="P67" s="505"/>
      <c r="Q67" s="505"/>
      <c r="R67" s="505"/>
      <c r="S67" s="505"/>
      <c r="T67" s="505"/>
    </row>
    <row r="68" spans="2:20" ht="39" customHeight="1">
      <c r="B68" s="70"/>
      <c r="C68" s="477"/>
      <c r="D68" s="473"/>
      <c r="E68" s="473"/>
      <c r="F68" s="473"/>
      <c r="G68" s="474"/>
      <c r="H68" s="166"/>
      <c r="I68" s="670" t="s">
        <v>1248</v>
      </c>
      <c r="J68" s="670"/>
      <c r="K68" s="670"/>
      <c r="L68" s="670"/>
      <c r="M68" s="671"/>
      <c r="N68" s="89"/>
      <c r="P68" s="505"/>
      <c r="Q68" s="505"/>
      <c r="R68" s="505"/>
      <c r="S68" s="505"/>
      <c r="T68" s="505"/>
    </row>
    <row r="69" spans="2:20" ht="12.95" customHeight="1">
      <c r="B69" s="70"/>
      <c r="C69" s="477"/>
      <c r="D69" s="473"/>
      <c r="E69" s="473"/>
      <c r="F69" s="473"/>
      <c r="G69" s="474"/>
      <c r="H69" s="166"/>
      <c r="I69" s="678" t="s">
        <v>1249</v>
      </c>
      <c r="J69" s="678"/>
      <c r="K69" s="678"/>
      <c r="L69" s="678"/>
      <c r="M69" s="679"/>
      <c r="N69" s="89"/>
      <c r="P69" s="505"/>
      <c r="Q69" s="505"/>
      <c r="R69" s="505"/>
      <c r="S69" s="505"/>
      <c r="T69" s="505"/>
    </row>
    <row r="70" spans="2:20" ht="39" customHeight="1">
      <c r="B70" s="70"/>
      <c r="C70" s="477"/>
      <c r="D70" s="473"/>
      <c r="E70" s="473"/>
      <c r="F70" s="473"/>
      <c r="G70" s="474"/>
      <c r="H70" s="166"/>
      <c r="I70" s="670" t="s">
        <v>1250</v>
      </c>
      <c r="J70" s="670"/>
      <c r="K70" s="670"/>
      <c r="L70" s="670"/>
      <c r="M70" s="671"/>
      <c r="N70" s="89"/>
      <c r="P70" s="505"/>
      <c r="Q70" s="505"/>
      <c r="R70" s="505"/>
      <c r="S70" s="505"/>
      <c r="T70" s="505"/>
    </row>
    <row r="71" spans="2:20" ht="39" customHeight="1">
      <c r="B71" s="70"/>
      <c r="C71" s="477"/>
      <c r="D71" s="473"/>
      <c r="E71" s="473"/>
      <c r="F71" s="473"/>
      <c r="G71" s="474"/>
      <c r="H71" s="166"/>
      <c r="I71" s="670" t="s">
        <v>1251</v>
      </c>
      <c r="J71" s="670"/>
      <c r="K71" s="670"/>
      <c r="L71" s="670"/>
      <c r="M71" s="671"/>
      <c r="N71" s="89"/>
      <c r="P71" s="505"/>
      <c r="Q71" s="505"/>
      <c r="R71" s="505"/>
      <c r="S71" s="505"/>
      <c r="T71" s="505"/>
    </row>
    <row r="72" spans="2:20" ht="26.1" customHeight="1">
      <c r="B72" s="70"/>
      <c r="C72" s="477"/>
      <c r="D72" s="473"/>
      <c r="E72" s="473"/>
      <c r="F72" s="473"/>
      <c r="G72" s="474"/>
      <c r="H72" s="166"/>
      <c r="I72" s="670" t="s">
        <v>1252</v>
      </c>
      <c r="J72" s="670"/>
      <c r="K72" s="670"/>
      <c r="L72" s="670"/>
      <c r="M72" s="671"/>
      <c r="N72" s="89"/>
      <c r="P72" s="505"/>
      <c r="Q72" s="505"/>
      <c r="R72" s="505"/>
      <c r="S72" s="505"/>
      <c r="T72" s="505"/>
    </row>
    <row r="73" spans="2:20" ht="39" customHeight="1">
      <c r="B73" s="70"/>
      <c r="C73" s="477"/>
      <c r="D73" s="473"/>
      <c r="E73" s="473"/>
      <c r="F73" s="473"/>
      <c r="G73" s="474"/>
      <c r="H73" s="166"/>
      <c r="I73" s="670" t="s">
        <v>1253</v>
      </c>
      <c r="J73" s="670"/>
      <c r="K73" s="670"/>
      <c r="L73" s="670"/>
      <c r="M73" s="671"/>
      <c r="N73" s="89"/>
      <c r="P73" s="505"/>
      <c r="Q73" s="505"/>
      <c r="R73" s="505"/>
      <c r="S73" s="505"/>
      <c r="T73" s="505"/>
    </row>
    <row r="74" spans="2:20" ht="12.95" customHeight="1">
      <c r="B74" s="70"/>
      <c r="C74" s="477"/>
      <c r="D74" s="473"/>
      <c r="E74" s="473"/>
      <c r="F74" s="473"/>
      <c r="G74" s="474"/>
      <c r="H74" s="166"/>
      <c r="I74" s="678" t="s">
        <v>1254</v>
      </c>
      <c r="J74" s="678"/>
      <c r="K74" s="678"/>
      <c r="L74" s="678"/>
      <c r="M74" s="679"/>
      <c r="N74" s="89"/>
      <c r="P74" s="505"/>
      <c r="Q74" s="505"/>
      <c r="R74" s="505"/>
      <c r="S74" s="505"/>
      <c r="T74" s="505"/>
    </row>
    <row r="75" spans="2:20" ht="39" customHeight="1">
      <c r="B75" s="70"/>
      <c r="C75" s="477"/>
      <c r="D75" s="473"/>
      <c r="E75" s="473"/>
      <c r="F75" s="473"/>
      <c r="G75" s="474"/>
      <c r="H75" s="166"/>
      <c r="I75" s="670" t="s">
        <v>1256</v>
      </c>
      <c r="J75" s="670"/>
      <c r="K75" s="670"/>
      <c r="L75" s="670"/>
      <c r="M75" s="671"/>
      <c r="N75" s="89"/>
      <c r="P75" s="505"/>
      <c r="Q75" s="505"/>
      <c r="R75" s="505"/>
      <c r="S75" s="505"/>
      <c r="T75" s="505"/>
    </row>
    <row r="76" spans="2:20" ht="39" customHeight="1">
      <c r="B76" s="70"/>
      <c r="C76" s="477"/>
      <c r="D76" s="473"/>
      <c r="E76" s="473"/>
      <c r="F76" s="473"/>
      <c r="G76" s="474"/>
      <c r="H76" s="166"/>
      <c r="I76" s="670" t="s">
        <v>1257</v>
      </c>
      <c r="J76" s="670"/>
      <c r="K76" s="670"/>
      <c r="L76" s="670"/>
      <c r="M76" s="671"/>
      <c r="N76" s="89"/>
      <c r="P76" s="505"/>
      <c r="Q76" s="505"/>
      <c r="R76" s="505"/>
      <c r="S76" s="505"/>
      <c r="T76" s="505"/>
    </row>
    <row r="77" spans="2:20" ht="39" customHeight="1">
      <c r="B77" s="70"/>
      <c r="C77" s="477"/>
      <c r="D77" s="473"/>
      <c r="E77" s="473"/>
      <c r="F77" s="473"/>
      <c r="G77" s="474"/>
      <c r="H77" s="166"/>
      <c r="I77" s="670" t="s">
        <v>1258</v>
      </c>
      <c r="J77" s="670"/>
      <c r="K77" s="670"/>
      <c r="L77" s="670"/>
      <c r="M77" s="671"/>
      <c r="N77" s="89"/>
      <c r="P77" s="505"/>
      <c r="Q77" s="505"/>
      <c r="R77" s="505"/>
      <c r="S77" s="505"/>
      <c r="T77" s="505"/>
    </row>
    <row r="78" spans="2:20" ht="51.95" customHeight="1">
      <c r="B78" s="70"/>
      <c r="C78" s="477"/>
      <c r="D78" s="473"/>
      <c r="E78" s="473"/>
      <c r="F78" s="473"/>
      <c r="G78" s="474"/>
      <c r="H78" s="166"/>
      <c r="I78" s="670" t="s">
        <v>1481</v>
      </c>
      <c r="J78" s="670"/>
      <c r="K78" s="670"/>
      <c r="L78" s="670"/>
      <c r="M78" s="671"/>
      <c r="N78" s="89"/>
      <c r="P78" s="505"/>
      <c r="Q78" s="505"/>
      <c r="R78" s="505"/>
      <c r="S78" s="505"/>
      <c r="T78" s="505"/>
    </row>
    <row r="79" spans="2:20" ht="39" customHeight="1">
      <c r="B79" s="70"/>
      <c r="C79" s="477"/>
      <c r="D79" s="473"/>
      <c r="E79" s="473"/>
      <c r="F79" s="473"/>
      <c r="G79" s="474"/>
      <c r="H79" s="166"/>
      <c r="I79" s="670" t="s">
        <v>1259</v>
      </c>
      <c r="J79" s="670"/>
      <c r="K79" s="670"/>
      <c r="L79" s="670"/>
      <c r="M79" s="671"/>
      <c r="N79" s="89"/>
      <c r="P79" s="505"/>
      <c r="Q79" s="505"/>
      <c r="R79" s="505"/>
      <c r="S79" s="505"/>
      <c r="T79" s="505"/>
    </row>
    <row r="80" spans="2:20" ht="39" customHeight="1">
      <c r="B80" s="70"/>
      <c r="C80" s="477"/>
      <c r="D80" s="473"/>
      <c r="E80" s="473"/>
      <c r="F80" s="473"/>
      <c r="G80" s="474"/>
      <c r="H80" s="166"/>
      <c r="I80" s="670" t="s">
        <v>1260</v>
      </c>
      <c r="J80" s="670"/>
      <c r="K80" s="670"/>
      <c r="L80" s="670"/>
      <c r="M80" s="671"/>
      <c r="N80" s="89"/>
      <c r="P80" s="505"/>
      <c r="Q80" s="505"/>
      <c r="R80" s="505"/>
      <c r="S80" s="505"/>
      <c r="T80" s="505"/>
    </row>
    <row r="81" spans="2:20" ht="12.95" customHeight="1">
      <c r="B81" s="70"/>
      <c r="C81" s="477"/>
      <c r="D81" s="473"/>
      <c r="E81" s="473"/>
      <c r="F81" s="473"/>
      <c r="G81" s="474"/>
      <c r="H81" s="166"/>
      <c r="I81" s="678" t="s">
        <v>1255</v>
      </c>
      <c r="J81" s="678"/>
      <c r="K81" s="678"/>
      <c r="L81" s="678"/>
      <c r="M81" s="679"/>
      <c r="N81" s="89"/>
      <c r="P81" s="505"/>
      <c r="Q81" s="505"/>
      <c r="R81" s="505"/>
      <c r="S81" s="505"/>
      <c r="T81" s="505"/>
    </row>
    <row r="82" spans="2:20" ht="26.1" customHeight="1">
      <c r="B82" s="70"/>
      <c r="C82" s="477"/>
      <c r="D82" s="473"/>
      <c r="E82" s="473"/>
      <c r="F82" s="473"/>
      <c r="G82" s="474"/>
      <c r="H82" s="166"/>
      <c r="I82" s="670" t="s">
        <v>1261</v>
      </c>
      <c r="J82" s="670"/>
      <c r="K82" s="670"/>
      <c r="L82" s="670"/>
      <c r="M82" s="671"/>
      <c r="N82" s="89"/>
      <c r="P82" s="505"/>
      <c r="Q82" s="505"/>
      <c r="R82" s="505"/>
      <c r="S82" s="505"/>
      <c r="T82" s="505"/>
    </row>
    <row r="83" spans="2:20" ht="26.1" customHeight="1">
      <c r="B83" s="70"/>
      <c r="C83" s="477"/>
      <c r="D83" s="473"/>
      <c r="E83" s="473"/>
      <c r="F83" s="473"/>
      <c r="G83" s="474"/>
      <c r="H83" s="166"/>
      <c r="I83" s="670" t="s">
        <v>1262</v>
      </c>
      <c r="J83" s="670"/>
      <c r="K83" s="670"/>
      <c r="L83" s="670"/>
      <c r="M83" s="671"/>
      <c r="N83" s="89"/>
      <c r="P83" s="505"/>
      <c r="Q83" s="505"/>
      <c r="R83" s="505"/>
      <c r="S83" s="505"/>
      <c r="T83" s="505"/>
    </row>
    <row r="84" spans="2:20" ht="16.5">
      <c r="B84" s="70"/>
      <c r="C84" s="477"/>
      <c r="D84" s="473"/>
      <c r="E84" s="473"/>
      <c r="F84" s="473"/>
      <c r="G84" s="474"/>
      <c r="H84" s="166"/>
      <c r="I84" s="726"/>
      <c r="J84" s="726"/>
      <c r="K84" s="726"/>
      <c r="L84" s="726"/>
      <c r="M84" s="727"/>
      <c r="N84" s="89"/>
      <c r="P84" s="505"/>
      <c r="Q84" s="505"/>
      <c r="R84" s="505"/>
      <c r="S84" s="505"/>
      <c r="T84" s="505"/>
    </row>
    <row r="85" spans="2:20" ht="16.5" customHeight="1">
      <c r="B85" s="39"/>
      <c r="C85" s="526"/>
      <c r="D85" s="526"/>
      <c r="E85" s="526"/>
      <c r="F85" s="526"/>
      <c r="G85" s="526"/>
      <c r="H85" s="531" t="s">
        <v>302</v>
      </c>
      <c r="I85" s="674" t="s">
        <v>303</v>
      </c>
      <c r="J85" s="674"/>
      <c r="K85" s="674"/>
      <c r="L85" s="674"/>
      <c r="M85" s="675"/>
      <c r="N85" s="89"/>
      <c r="O85" s="505" t="b">
        <v>0</v>
      </c>
      <c r="P85" s="505" t="b">
        <v>0</v>
      </c>
      <c r="Q85" s="505" t="b">
        <v>0</v>
      </c>
      <c r="R85" s="505" t="b">
        <v>0</v>
      </c>
      <c r="S85" s="505" t="b">
        <v>0</v>
      </c>
      <c r="T85" s="505" t="b">
        <v>0</v>
      </c>
    </row>
    <row r="86" spans="2:20" ht="16.5">
      <c r="B86" s="70"/>
      <c r="C86" s="477"/>
      <c r="D86" s="473"/>
      <c r="E86" s="473"/>
      <c r="F86" s="473"/>
      <c r="G86" s="474"/>
      <c r="H86" s="166"/>
      <c r="I86" s="676" t="s">
        <v>1</v>
      </c>
      <c r="J86" s="676"/>
      <c r="K86" s="676"/>
      <c r="L86" s="676"/>
      <c r="M86" s="677"/>
      <c r="N86" s="89"/>
      <c r="P86" s="505"/>
      <c r="Q86" s="505"/>
      <c r="R86" s="505"/>
      <c r="S86" s="505"/>
      <c r="T86" s="505"/>
    </row>
    <row r="87" spans="2:20" ht="12.95" customHeight="1">
      <c r="B87" s="70"/>
      <c r="C87" s="477"/>
      <c r="D87" s="473"/>
      <c r="E87" s="473"/>
      <c r="F87" s="473"/>
      <c r="G87" s="474"/>
      <c r="H87" s="166"/>
      <c r="I87" s="678" t="s">
        <v>178</v>
      </c>
      <c r="J87" s="678"/>
      <c r="K87" s="678"/>
      <c r="L87" s="678"/>
      <c r="M87" s="679"/>
      <c r="N87" s="89"/>
      <c r="P87" s="505"/>
      <c r="Q87" s="505"/>
      <c r="R87" s="505"/>
      <c r="S87" s="505"/>
      <c r="T87" s="505"/>
    </row>
    <row r="88" spans="2:20" ht="26.1" customHeight="1">
      <c r="B88" s="70"/>
      <c r="C88" s="477"/>
      <c r="D88" s="473"/>
      <c r="E88" s="473"/>
      <c r="F88" s="473"/>
      <c r="G88" s="474"/>
      <c r="H88" s="166"/>
      <c r="I88" s="670" t="s">
        <v>1263</v>
      </c>
      <c r="J88" s="670"/>
      <c r="K88" s="670"/>
      <c r="L88" s="670"/>
      <c r="M88" s="671"/>
      <c r="N88" s="89"/>
      <c r="P88" s="505"/>
      <c r="Q88" s="505"/>
      <c r="R88" s="505"/>
      <c r="S88" s="505"/>
      <c r="T88" s="505"/>
    </row>
    <row r="89" spans="2:20" ht="26.1" customHeight="1">
      <c r="B89" s="70"/>
      <c r="C89" s="477"/>
      <c r="D89" s="473"/>
      <c r="E89" s="473"/>
      <c r="F89" s="473"/>
      <c r="G89" s="474"/>
      <c r="H89" s="166"/>
      <c r="I89" s="670" t="s">
        <v>1264</v>
      </c>
      <c r="J89" s="670"/>
      <c r="K89" s="670"/>
      <c r="L89" s="670"/>
      <c r="M89" s="671"/>
      <c r="N89" s="89"/>
      <c r="P89" s="505"/>
      <c r="Q89" s="505"/>
      <c r="R89" s="505"/>
      <c r="S89" s="505"/>
      <c r="T89" s="505"/>
    </row>
    <row r="90" spans="2:20" ht="12.95" customHeight="1">
      <c r="B90" s="70"/>
      <c r="C90" s="477"/>
      <c r="D90" s="473"/>
      <c r="E90" s="473"/>
      <c r="F90" s="473"/>
      <c r="G90" s="474"/>
      <c r="H90" s="166"/>
      <c r="I90" s="678" t="s">
        <v>179</v>
      </c>
      <c r="J90" s="678"/>
      <c r="K90" s="678"/>
      <c r="L90" s="678"/>
      <c r="M90" s="679"/>
      <c r="N90" s="89"/>
      <c r="P90" s="505"/>
      <c r="Q90" s="505"/>
      <c r="R90" s="505"/>
      <c r="S90" s="505"/>
      <c r="T90" s="505"/>
    </row>
    <row r="91" spans="2:20" ht="12.95" customHeight="1">
      <c r="B91" s="70"/>
      <c r="C91" s="477"/>
      <c r="D91" s="473"/>
      <c r="E91" s="473"/>
      <c r="F91" s="473"/>
      <c r="G91" s="474"/>
      <c r="H91" s="166"/>
      <c r="I91" s="670" t="s">
        <v>304</v>
      </c>
      <c r="J91" s="670"/>
      <c r="K91" s="670"/>
      <c r="L91" s="670"/>
      <c r="M91" s="671"/>
      <c r="N91" s="89"/>
      <c r="P91" s="505"/>
      <c r="Q91" s="505"/>
      <c r="R91" s="505"/>
      <c r="S91" s="505"/>
      <c r="T91" s="505"/>
    </row>
    <row r="92" spans="2:20" ht="12.95" customHeight="1">
      <c r="B92" s="70"/>
      <c r="C92" s="477"/>
      <c r="D92" s="473"/>
      <c r="E92" s="473"/>
      <c r="F92" s="473"/>
      <c r="G92" s="474"/>
      <c r="H92" s="166"/>
      <c r="I92" s="678" t="s">
        <v>180</v>
      </c>
      <c r="J92" s="678"/>
      <c r="K92" s="678"/>
      <c r="L92" s="678"/>
      <c r="M92" s="679"/>
      <c r="N92" s="89"/>
      <c r="P92" s="505"/>
      <c r="Q92" s="505"/>
      <c r="R92" s="505"/>
      <c r="S92" s="505"/>
      <c r="T92" s="505"/>
    </row>
    <row r="93" spans="2:20" ht="12.95" customHeight="1">
      <c r="B93" s="70"/>
      <c r="C93" s="477"/>
      <c r="D93" s="473"/>
      <c r="E93" s="473"/>
      <c r="F93" s="473"/>
      <c r="G93" s="474"/>
      <c r="H93" s="166"/>
      <c r="I93" s="670" t="s">
        <v>305</v>
      </c>
      <c r="J93" s="670"/>
      <c r="K93" s="670"/>
      <c r="L93" s="670"/>
      <c r="M93" s="671"/>
      <c r="N93" s="89"/>
      <c r="P93" s="505"/>
      <c r="Q93" s="505"/>
      <c r="R93" s="505"/>
      <c r="S93" s="505"/>
      <c r="T93" s="505"/>
    </row>
    <row r="94" spans="2:20" ht="12.95" customHeight="1">
      <c r="B94" s="70"/>
      <c r="C94" s="477"/>
      <c r="D94" s="473"/>
      <c r="E94" s="473"/>
      <c r="F94" s="473"/>
      <c r="G94" s="474"/>
      <c r="H94" s="166"/>
      <c r="I94" s="678" t="s">
        <v>181</v>
      </c>
      <c r="J94" s="678"/>
      <c r="K94" s="678"/>
      <c r="L94" s="678"/>
      <c r="M94" s="679"/>
      <c r="N94" s="89"/>
      <c r="P94" s="505"/>
      <c r="Q94" s="505"/>
      <c r="R94" s="505"/>
      <c r="S94" s="505"/>
      <c r="T94" s="505"/>
    </row>
    <row r="95" spans="2:20" ht="26.1" customHeight="1">
      <c r="B95" s="70"/>
      <c r="C95" s="477"/>
      <c r="D95" s="473"/>
      <c r="E95" s="473"/>
      <c r="F95" s="473"/>
      <c r="G95" s="474"/>
      <c r="H95" s="166"/>
      <c r="I95" s="670" t="s">
        <v>1265</v>
      </c>
      <c r="J95" s="670"/>
      <c r="K95" s="670"/>
      <c r="L95" s="670"/>
      <c r="M95" s="671"/>
      <c r="N95" s="89"/>
      <c r="P95" s="505"/>
      <c r="Q95" s="505"/>
      <c r="R95" s="505"/>
      <c r="S95" s="505"/>
      <c r="T95" s="505"/>
    </row>
    <row r="96" spans="2:20" ht="39" customHeight="1">
      <c r="B96" s="70"/>
      <c r="C96" s="477"/>
      <c r="D96" s="473"/>
      <c r="E96" s="473"/>
      <c r="F96" s="473"/>
      <c r="G96" s="474"/>
      <c r="H96" s="166"/>
      <c r="I96" s="670" t="s">
        <v>1266</v>
      </c>
      <c r="J96" s="670"/>
      <c r="K96" s="670"/>
      <c r="L96" s="670"/>
      <c r="M96" s="671"/>
      <c r="N96" s="89"/>
      <c r="P96" s="505"/>
      <c r="Q96" s="505"/>
      <c r="R96" s="505"/>
      <c r="S96" s="505"/>
      <c r="T96" s="505"/>
    </row>
    <row r="97" spans="2:20" ht="39" customHeight="1">
      <c r="B97" s="70"/>
      <c r="C97" s="477"/>
      <c r="D97" s="473"/>
      <c r="E97" s="473"/>
      <c r="F97" s="473"/>
      <c r="G97" s="474"/>
      <c r="H97" s="166"/>
      <c r="I97" s="670" t="s">
        <v>1482</v>
      </c>
      <c r="J97" s="670"/>
      <c r="K97" s="670"/>
      <c r="L97" s="670"/>
      <c r="M97" s="671"/>
      <c r="N97" s="89"/>
      <c r="P97" s="505"/>
      <c r="Q97" s="505"/>
      <c r="R97" s="505"/>
      <c r="S97" s="505"/>
      <c r="T97" s="505"/>
    </row>
    <row r="98" spans="2:20" ht="26.1" customHeight="1">
      <c r="B98" s="70"/>
      <c r="C98" s="477"/>
      <c r="D98" s="473"/>
      <c r="E98" s="473"/>
      <c r="F98" s="473"/>
      <c r="G98" s="474"/>
      <c r="H98" s="166"/>
      <c r="I98" s="670" t="s">
        <v>306</v>
      </c>
      <c r="J98" s="670"/>
      <c r="K98" s="670"/>
      <c r="L98" s="670"/>
      <c r="M98" s="671"/>
      <c r="N98" s="89"/>
      <c r="P98" s="505"/>
      <c r="Q98" s="505"/>
      <c r="R98" s="505"/>
      <c r="S98" s="505"/>
      <c r="T98" s="505"/>
    </row>
    <row r="99" spans="2:20" ht="12.95" customHeight="1">
      <c r="B99" s="70"/>
      <c r="C99" s="477"/>
      <c r="D99" s="473"/>
      <c r="E99" s="473"/>
      <c r="F99" s="473"/>
      <c r="G99" s="474"/>
      <c r="H99" s="166"/>
      <c r="I99" s="670" t="s">
        <v>307</v>
      </c>
      <c r="J99" s="670"/>
      <c r="K99" s="670"/>
      <c r="L99" s="670"/>
      <c r="M99" s="671"/>
      <c r="N99" s="89"/>
      <c r="P99" s="505"/>
      <c r="Q99" s="505"/>
      <c r="R99" s="505"/>
      <c r="S99" s="505"/>
      <c r="T99" s="505"/>
    </row>
    <row r="100" spans="2:20" ht="65.099999999999994" customHeight="1">
      <c r="B100" s="70"/>
      <c r="C100" s="477"/>
      <c r="D100" s="473"/>
      <c r="E100" s="473"/>
      <c r="F100" s="473"/>
      <c r="G100" s="474"/>
      <c r="H100" s="166"/>
      <c r="I100" s="670" t="s">
        <v>308</v>
      </c>
      <c r="J100" s="670"/>
      <c r="K100" s="670"/>
      <c r="L100" s="670"/>
      <c r="M100" s="671"/>
      <c r="N100" s="89"/>
      <c r="P100" s="505"/>
      <c r="Q100" s="505"/>
      <c r="R100" s="505"/>
      <c r="S100" s="505"/>
      <c r="T100" s="505"/>
    </row>
    <row r="101" spans="2:20" ht="39" customHeight="1">
      <c r="B101" s="70"/>
      <c r="C101" s="477"/>
      <c r="D101" s="473"/>
      <c r="E101" s="473"/>
      <c r="F101" s="473"/>
      <c r="G101" s="474"/>
      <c r="H101" s="166"/>
      <c r="I101" s="670" t="s">
        <v>309</v>
      </c>
      <c r="J101" s="670"/>
      <c r="K101" s="670"/>
      <c r="L101" s="670"/>
      <c r="M101" s="671"/>
      <c r="N101" s="89"/>
      <c r="P101" s="505"/>
      <c r="Q101" s="505"/>
      <c r="R101" s="505"/>
      <c r="S101" s="505"/>
      <c r="T101" s="505"/>
    </row>
    <row r="102" spans="2:20" ht="16.5">
      <c r="B102" s="70"/>
      <c r="C102" s="477"/>
      <c r="D102" s="473"/>
      <c r="E102" s="473"/>
      <c r="F102" s="473"/>
      <c r="G102" s="474"/>
      <c r="H102" s="166"/>
      <c r="I102" s="726"/>
      <c r="J102" s="726"/>
      <c r="K102" s="726"/>
      <c r="L102" s="726"/>
      <c r="M102" s="727"/>
      <c r="N102" s="89"/>
      <c r="P102" s="505"/>
      <c r="Q102" s="505"/>
      <c r="R102" s="505"/>
      <c r="S102" s="505"/>
      <c r="T102" s="505"/>
    </row>
    <row r="103" spans="2:20" ht="16.5" customHeight="1">
      <c r="B103" s="526"/>
      <c r="C103" s="526"/>
      <c r="D103" s="526"/>
      <c r="E103" s="526"/>
      <c r="F103" s="526"/>
      <c r="G103" s="526"/>
      <c r="H103" s="531" t="s">
        <v>310</v>
      </c>
      <c r="I103" s="674" t="s">
        <v>311</v>
      </c>
      <c r="J103" s="674"/>
      <c r="K103" s="674"/>
      <c r="L103" s="674"/>
      <c r="M103" s="675"/>
      <c r="N103" s="89"/>
      <c r="O103" s="505" t="b">
        <v>0</v>
      </c>
      <c r="P103" s="505" t="b">
        <v>0</v>
      </c>
      <c r="Q103" s="505" t="b">
        <v>0</v>
      </c>
      <c r="R103" s="505" t="b">
        <v>0</v>
      </c>
      <c r="S103" s="505" t="b">
        <v>0</v>
      </c>
      <c r="T103" s="505" t="b">
        <v>0</v>
      </c>
    </row>
    <row r="104" spans="2:20" ht="16.5">
      <c r="B104" s="70"/>
      <c r="C104" s="477"/>
      <c r="D104" s="473"/>
      <c r="E104" s="473"/>
      <c r="F104" s="473"/>
      <c r="G104" s="474"/>
      <c r="H104" s="166"/>
      <c r="I104" s="744" t="s">
        <v>1483</v>
      </c>
      <c r="J104" s="676"/>
      <c r="K104" s="676"/>
      <c r="L104" s="676"/>
      <c r="M104" s="677"/>
      <c r="N104" s="89"/>
      <c r="P104" s="505"/>
      <c r="Q104" s="505"/>
      <c r="R104" s="505"/>
      <c r="S104" s="505"/>
      <c r="T104" s="505"/>
    </row>
    <row r="105" spans="2:20" ht="16.5" customHeight="1">
      <c r="B105" s="39"/>
      <c r="C105" s="39"/>
      <c r="D105" s="39"/>
      <c r="E105" s="39"/>
      <c r="F105" s="39"/>
      <c r="G105" s="39"/>
      <c r="H105" s="531" t="s">
        <v>312</v>
      </c>
      <c r="I105" s="674" t="s">
        <v>313</v>
      </c>
      <c r="J105" s="674"/>
      <c r="K105" s="674"/>
      <c r="L105" s="674"/>
      <c r="M105" s="675"/>
      <c r="N105" s="89"/>
      <c r="O105" s="505" t="b">
        <v>0</v>
      </c>
      <c r="P105" s="505" t="b">
        <v>0</v>
      </c>
      <c r="Q105" s="505" t="b">
        <v>0</v>
      </c>
      <c r="R105" s="505" t="b">
        <v>0</v>
      </c>
      <c r="S105" s="505" t="b">
        <v>1</v>
      </c>
      <c r="T105" s="505" t="b">
        <v>1</v>
      </c>
    </row>
    <row r="106" spans="2:20" ht="16.5">
      <c r="B106" s="70"/>
      <c r="C106" s="477"/>
      <c r="D106" s="473"/>
      <c r="E106" s="473"/>
      <c r="F106" s="473"/>
      <c r="G106" s="474"/>
      <c r="H106" s="166"/>
      <c r="I106" s="676" t="s">
        <v>1485</v>
      </c>
      <c r="J106" s="676"/>
      <c r="K106" s="676"/>
      <c r="L106" s="676"/>
      <c r="M106" s="677"/>
      <c r="N106" s="89"/>
      <c r="P106" s="505"/>
      <c r="Q106" s="505"/>
      <c r="R106" s="505"/>
      <c r="S106" s="505"/>
      <c r="T106" s="505"/>
    </row>
    <row r="107" spans="2:20" ht="12.95" customHeight="1">
      <c r="B107" s="70"/>
      <c r="C107" s="477"/>
      <c r="D107" s="473"/>
      <c r="E107" s="473"/>
      <c r="F107" s="473"/>
      <c r="G107" s="474"/>
      <c r="H107" s="166"/>
      <c r="I107" s="678" t="s">
        <v>178</v>
      </c>
      <c r="J107" s="678"/>
      <c r="K107" s="678"/>
      <c r="L107" s="678"/>
      <c r="M107" s="679"/>
      <c r="N107" s="89"/>
      <c r="P107" s="505"/>
      <c r="Q107" s="505"/>
      <c r="R107" s="505"/>
      <c r="S107" s="505"/>
      <c r="T107" s="505"/>
    </row>
    <row r="108" spans="2:20" ht="26.1" customHeight="1">
      <c r="B108" s="70"/>
      <c r="C108" s="477"/>
      <c r="D108" s="473"/>
      <c r="E108" s="473"/>
      <c r="F108" s="473"/>
      <c r="G108" s="474"/>
      <c r="H108" s="166"/>
      <c r="I108" s="670" t="s">
        <v>314</v>
      </c>
      <c r="J108" s="670"/>
      <c r="K108" s="670"/>
      <c r="L108" s="670"/>
      <c r="M108" s="671"/>
      <c r="N108" s="89"/>
      <c r="P108" s="505"/>
      <c r="Q108" s="505"/>
      <c r="R108" s="505"/>
      <c r="S108" s="505"/>
      <c r="T108" s="505"/>
    </row>
    <row r="109" spans="2:20" ht="26.1" customHeight="1">
      <c r="B109" s="70"/>
      <c r="C109" s="477"/>
      <c r="D109" s="473"/>
      <c r="E109" s="473"/>
      <c r="F109" s="473"/>
      <c r="G109" s="474"/>
      <c r="H109" s="166"/>
      <c r="I109" s="670" t="s">
        <v>1267</v>
      </c>
      <c r="J109" s="670"/>
      <c r="K109" s="670"/>
      <c r="L109" s="670"/>
      <c r="M109" s="671"/>
      <c r="N109" s="89"/>
      <c r="P109" s="505"/>
      <c r="Q109" s="505"/>
      <c r="R109" s="505"/>
      <c r="S109" s="505"/>
      <c r="T109" s="505"/>
    </row>
    <row r="110" spans="2:20" ht="12.95" customHeight="1">
      <c r="B110" s="70"/>
      <c r="C110" s="477"/>
      <c r="D110" s="473"/>
      <c r="E110" s="473"/>
      <c r="F110" s="473"/>
      <c r="G110" s="474"/>
      <c r="H110" s="166"/>
      <c r="I110" s="678" t="s">
        <v>179</v>
      </c>
      <c r="J110" s="678"/>
      <c r="K110" s="678"/>
      <c r="L110" s="678"/>
      <c r="M110" s="679"/>
      <c r="N110" s="89"/>
      <c r="P110" s="505"/>
      <c r="Q110" s="505"/>
      <c r="R110" s="505"/>
      <c r="S110" s="505"/>
      <c r="T110" s="505"/>
    </row>
    <row r="111" spans="2:20" ht="12.95" customHeight="1">
      <c r="B111" s="70"/>
      <c r="C111" s="477"/>
      <c r="D111" s="473"/>
      <c r="E111" s="473"/>
      <c r="F111" s="473"/>
      <c r="G111" s="474"/>
      <c r="H111" s="166"/>
      <c r="I111" s="670" t="s">
        <v>315</v>
      </c>
      <c r="J111" s="670"/>
      <c r="K111" s="670"/>
      <c r="L111" s="670"/>
      <c r="M111" s="671"/>
      <c r="N111" s="89"/>
      <c r="P111" s="505"/>
      <c r="Q111" s="505"/>
      <c r="R111" s="505"/>
      <c r="S111" s="505"/>
      <c r="T111" s="505"/>
    </row>
    <row r="112" spans="2:20" ht="12.95" customHeight="1">
      <c r="B112" s="70"/>
      <c r="C112" s="477"/>
      <c r="D112" s="473"/>
      <c r="E112" s="473"/>
      <c r="F112" s="473"/>
      <c r="G112" s="474"/>
      <c r="H112" s="166"/>
      <c r="I112" s="678" t="s">
        <v>180</v>
      </c>
      <c r="J112" s="678"/>
      <c r="K112" s="678"/>
      <c r="L112" s="678"/>
      <c r="M112" s="679"/>
      <c r="N112" s="89"/>
      <c r="P112" s="505"/>
      <c r="Q112" s="505"/>
      <c r="R112" s="505"/>
      <c r="S112" s="505"/>
      <c r="T112" s="505"/>
    </row>
    <row r="113" spans="2:20" ht="26.1" customHeight="1">
      <c r="B113" s="70"/>
      <c r="C113" s="477"/>
      <c r="D113" s="473"/>
      <c r="E113" s="473"/>
      <c r="F113" s="473"/>
      <c r="G113" s="474"/>
      <c r="H113" s="166"/>
      <c r="I113" s="670" t="s">
        <v>316</v>
      </c>
      <c r="J113" s="670"/>
      <c r="K113" s="670"/>
      <c r="L113" s="670"/>
      <c r="M113" s="671"/>
      <c r="N113" s="89"/>
      <c r="P113" s="505"/>
      <c r="Q113" s="505"/>
      <c r="R113" s="505"/>
      <c r="S113" s="505"/>
      <c r="T113" s="505"/>
    </row>
    <row r="114" spans="2:20" ht="12.95" customHeight="1">
      <c r="B114" s="70"/>
      <c r="C114" s="477"/>
      <c r="D114" s="473"/>
      <c r="E114" s="473"/>
      <c r="F114" s="473"/>
      <c r="G114" s="474"/>
      <c r="H114" s="166"/>
      <c r="I114" s="678" t="s">
        <v>181</v>
      </c>
      <c r="J114" s="678"/>
      <c r="K114" s="678"/>
      <c r="L114" s="678"/>
      <c r="M114" s="679"/>
      <c r="N114" s="89"/>
      <c r="P114" s="505"/>
      <c r="Q114" s="505"/>
      <c r="R114" s="505"/>
      <c r="S114" s="505"/>
      <c r="T114" s="505"/>
    </row>
    <row r="115" spans="2:20" ht="12.95" customHeight="1">
      <c r="B115" s="70"/>
      <c r="C115" s="477"/>
      <c r="D115" s="473"/>
      <c r="E115" s="473"/>
      <c r="F115" s="473"/>
      <c r="G115" s="474"/>
      <c r="H115" s="166"/>
      <c r="I115" s="670" t="s">
        <v>1484</v>
      </c>
      <c r="J115" s="670"/>
      <c r="K115" s="670"/>
      <c r="L115" s="670"/>
      <c r="M115" s="671"/>
      <c r="N115" s="89"/>
      <c r="P115" s="505"/>
      <c r="Q115" s="505"/>
      <c r="R115" s="505"/>
      <c r="S115" s="505"/>
      <c r="T115" s="505"/>
    </row>
    <row r="116" spans="2:20" ht="26.1" customHeight="1">
      <c r="B116" s="70"/>
      <c r="C116" s="477"/>
      <c r="D116" s="473"/>
      <c r="E116" s="473"/>
      <c r="F116" s="473"/>
      <c r="G116" s="474"/>
      <c r="H116" s="166"/>
      <c r="I116" s="680" t="s">
        <v>1268</v>
      </c>
      <c r="J116" s="680"/>
      <c r="K116" s="680"/>
      <c r="L116" s="680"/>
      <c r="M116" s="681"/>
      <c r="N116" s="89"/>
      <c r="P116" s="505"/>
      <c r="Q116" s="505"/>
      <c r="R116" s="505"/>
      <c r="S116" s="505"/>
      <c r="T116" s="505"/>
    </row>
    <row r="117" spans="2:20" ht="39" customHeight="1">
      <c r="B117" s="70"/>
      <c r="C117" s="477"/>
      <c r="D117" s="473"/>
      <c r="E117" s="473"/>
      <c r="F117" s="473"/>
      <c r="G117" s="474"/>
      <c r="H117" s="166"/>
      <c r="I117" s="686" t="s">
        <v>1269</v>
      </c>
      <c r="J117" s="686"/>
      <c r="K117" s="686"/>
      <c r="L117" s="686"/>
      <c r="M117" s="687"/>
      <c r="N117" s="89"/>
      <c r="P117" s="505"/>
      <c r="Q117" s="505"/>
      <c r="R117" s="505"/>
      <c r="S117" s="505"/>
      <c r="T117" s="505"/>
    </row>
    <row r="118" spans="2:20" ht="26.1" customHeight="1">
      <c r="B118" s="70"/>
      <c r="C118" s="477"/>
      <c r="D118" s="473"/>
      <c r="E118" s="473"/>
      <c r="F118" s="473"/>
      <c r="G118" s="474"/>
      <c r="H118" s="166"/>
      <c r="I118" s="680" t="s">
        <v>1270</v>
      </c>
      <c r="J118" s="680"/>
      <c r="K118" s="680"/>
      <c r="L118" s="680"/>
      <c r="M118" s="681"/>
      <c r="N118" s="89"/>
      <c r="P118" s="505"/>
      <c r="Q118" s="505"/>
      <c r="R118" s="505"/>
      <c r="S118" s="505"/>
      <c r="T118" s="505"/>
    </row>
    <row r="119" spans="2:20" ht="39" customHeight="1">
      <c r="B119" s="70"/>
      <c r="C119" s="477"/>
      <c r="D119" s="473"/>
      <c r="E119" s="473"/>
      <c r="F119" s="473"/>
      <c r="G119" s="474"/>
      <c r="H119" s="166"/>
      <c r="I119" s="686" t="s">
        <v>1271</v>
      </c>
      <c r="J119" s="686"/>
      <c r="K119" s="686"/>
      <c r="L119" s="686"/>
      <c r="M119" s="687"/>
      <c r="N119" s="89"/>
      <c r="P119" s="505"/>
      <c r="Q119" s="505"/>
      <c r="R119" s="505"/>
      <c r="S119" s="505"/>
      <c r="T119" s="505"/>
    </row>
    <row r="120" spans="2:20" ht="39" customHeight="1">
      <c r="B120" s="70"/>
      <c r="C120" s="477"/>
      <c r="D120" s="473"/>
      <c r="E120" s="473"/>
      <c r="F120" s="473"/>
      <c r="G120" s="474"/>
      <c r="H120" s="166"/>
      <c r="I120" s="686" t="s">
        <v>1272</v>
      </c>
      <c r="J120" s="686"/>
      <c r="K120" s="686"/>
      <c r="L120" s="686"/>
      <c r="M120" s="687"/>
      <c r="N120" s="89"/>
      <c r="P120" s="505"/>
      <c r="Q120" s="505"/>
      <c r="R120" s="505"/>
      <c r="S120" s="505"/>
      <c r="T120" s="505"/>
    </row>
    <row r="121" spans="2:20" ht="26.1" customHeight="1">
      <c r="B121" s="70"/>
      <c r="C121" s="477"/>
      <c r="D121" s="473"/>
      <c r="E121" s="473"/>
      <c r="F121" s="473"/>
      <c r="G121" s="474"/>
      <c r="H121" s="166"/>
      <c r="I121" s="680" t="s">
        <v>1273</v>
      </c>
      <c r="J121" s="680"/>
      <c r="K121" s="680"/>
      <c r="L121" s="680"/>
      <c r="M121" s="681"/>
      <c r="N121" s="89"/>
      <c r="P121" s="505"/>
      <c r="Q121" s="505"/>
      <c r="R121" s="505"/>
      <c r="S121" s="505"/>
      <c r="T121" s="505"/>
    </row>
    <row r="122" spans="2:20" ht="16.5">
      <c r="B122" s="70"/>
      <c r="C122" s="477"/>
      <c r="D122" s="473"/>
      <c r="E122" s="473"/>
      <c r="F122" s="473"/>
      <c r="G122" s="474"/>
      <c r="H122" s="166"/>
      <c r="I122" s="726"/>
      <c r="J122" s="726"/>
      <c r="K122" s="726"/>
      <c r="L122" s="726"/>
      <c r="M122" s="727"/>
      <c r="N122" s="89"/>
      <c r="P122" s="505"/>
      <c r="Q122" s="505"/>
      <c r="R122" s="505"/>
      <c r="S122" s="505"/>
      <c r="T122" s="505"/>
    </row>
    <row r="123" spans="2:20" ht="16.5" customHeight="1">
      <c r="B123" s="39"/>
      <c r="C123" s="39"/>
      <c r="D123" s="39"/>
      <c r="E123" s="39"/>
      <c r="F123" s="39"/>
      <c r="G123" s="39"/>
      <c r="H123" s="531" t="s">
        <v>317</v>
      </c>
      <c r="I123" s="674" t="s">
        <v>318</v>
      </c>
      <c r="J123" s="674"/>
      <c r="K123" s="674"/>
      <c r="L123" s="674"/>
      <c r="M123" s="675"/>
      <c r="N123" s="89"/>
      <c r="O123" s="505" t="b">
        <v>0</v>
      </c>
      <c r="P123" s="505" t="b">
        <v>0</v>
      </c>
      <c r="Q123" s="505" t="b">
        <v>0</v>
      </c>
      <c r="R123" s="505" t="b">
        <v>1</v>
      </c>
      <c r="S123" s="505" t="b">
        <v>1</v>
      </c>
      <c r="T123" s="505" t="b">
        <v>1</v>
      </c>
    </row>
    <row r="124" spans="2:20" ht="16.5">
      <c r="B124" s="70"/>
      <c r="C124" s="477"/>
      <c r="D124" s="473"/>
      <c r="E124" s="473"/>
      <c r="F124" s="473"/>
      <c r="G124" s="474"/>
      <c r="H124" s="166"/>
      <c r="I124" s="676" t="s">
        <v>1485</v>
      </c>
      <c r="J124" s="676"/>
      <c r="K124" s="676"/>
      <c r="L124" s="676"/>
      <c r="M124" s="677"/>
      <c r="N124" s="89"/>
      <c r="P124" s="505"/>
      <c r="Q124" s="505"/>
      <c r="R124" s="505"/>
      <c r="S124" s="505"/>
      <c r="T124" s="505"/>
    </row>
    <row r="125" spans="2:20" ht="12.95" customHeight="1">
      <c r="B125" s="70"/>
      <c r="C125" s="477"/>
      <c r="D125" s="473"/>
      <c r="E125" s="473"/>
      <c r="F125" s="473"/>
      <c r="G125" s="474"/>
      <c r="H125" s="166"/>
      <c r="I125" s="678" t="s">
        <v>178</v>
      </c>
      <c r="J125" s="678"/>
      <c r="K125" s="678"/>
      <c r="L125" s="678"/>
      <c r="M125" s="679"/>
      <c r="N125" s="89"/>
      <c r="P125" s="505"/>
      <c r="Q125" s="505"/>
      <c r="R125" s="505"/>
      <c r="S125" s="505"/>
      <c r="T125" s="505"/>
    </row>
    <row r="126" spans="2:20" ht="26.1" customHeight="1">
      <c r="B126" s="70"/>
      <c r="C126" s="477"/>
      <c r="D126" s="473"/>
      <c r="E126" s="473"/>
      <c r="F126" s="473"/>
      <c r="G126" s="474"/>
      <c r="H126" s="166"/>
      <c r="I126" s="670" t="s">
        <v>1274</v>
      </c>
      <c r="J126" s="670"/>
      <c r="K126" s="670"/>
      <c r="L126" s="670"/>
      <c r="M126" s="671"/>
      <c r="N126" s="89"/>
      <c r="P126" s="505"/>
      <c r="Q126" s="505"/>
      <c r="R126" s="505"/>
      <c r="S126" s="505"/>
      <c r="T126" s="505"/>
    </row>
    <row r="127" spans="2:20" ht="12.95" customHeight="1">
      <c r="B127" s="70"/>
      <c r="C127" s="477"/>
      <c r="D127" s="473"/>
      <c r="E127" s="473"/>
      <c r="F127" s="473"/>
      <c r="G127" s="474"/>
      <c r="H127" s="166"/>
      <c r="I127" s="678" t="s">
        <v>179</v>
      </c>
      <c r="J127" s="678"/>
      <c r="K127" s="678"/>
      <c r="L127" s="678"/>
      <c r="M127" s="679"/>
      <c r="N127" s="89"/>
      <c r="P127" s="505"/>
      <c r="Q127" s="505"/>
      <c r="R127" s="505"/>
      <c r="S127" s="505"/>
      <c r="T127" s="505"/>
    </row>
    <row r="128" spans="2:20" ht="39" customHeight="1">
      <c r="B128" s="70"/>
      <c r="C128" s="477"/>
      <c r="D128" s="473"/>
      <c r="E128" s="473"/>
      <c r="F128" s="473"/>
      <c r="G128" s="474"/>
      <c r="H128" s="166"/>
      <c r="I128" s="670" t="s">
        <v>1275</v>
      </c>
      <c r="J128" s="670"/>
      <c r="K128" s="670"/>
      <c r="L128" s="670"/>
      <c r="M128" s="671"/>
      <c r="N128" s="89"/>
      <c r="P128" s="505"/>
      <c r="Q128" s="505"/>
      <c r="R128" s="505"/>
      <c r="S128" s="505"/>
      <c r="T128" s="505"/>
    </row>
    <row r="129" spans="2:20" ht="12.95" customHeight="1">
      <c r="B129" s="70"/>
      <c r="C129" s="477"/>
      <c r="D129" s="473"/>
      <c r="E129" s="473"/>
      <c r="F129" s="473"/>
      <c r="G129" s="474"/>
      <c r="H129" s="166"/>
      <c r="I129" s="678" t="s">
        <v>180</v>
      </c>
      <c r="J129" s="678"/>
      <c r="K129" s="678"/>
      <c r="L129" s="678"/>
      <c r="M129" s="679"/>
      <c r="N129" s="89"/>
      <c r="P129" s="505"/>
      <c r="Q129" s="505"/>
      <c r="R129" s="505"/>
      <c r="S129" s="505"/>
      <c r="T129" s="505"/>
    </row>
    <row r="130" spans="2:20" ht="39" customHeight="1">
      <c r="B130" s="70"/>
      <c r="C130" s="477"/>
      <c r="D130" s="473"/>
      <c r="E130" s="473"/>
      <c r="F130" s="473"/>
      <c r="G130" s="474"/>
      <c r="H130" s="166"/>
      <c r="I130" s="670" t="s">
        <v>319</v>
      </c>
      <c r="J130" s="670"/>
      <c r="K130" s="670"/>
      <c r="L130" s="670"/>
      <c r="M130" s="671"/>
      <c r="N130" s="89"/>
      <c r="P130" s="505"/>
      <c r="Q130" s="505"/>
      <c r="R130" s="505"/>
      <c r="S130" s="505"/>
      <c r="T130" s="505"/>
    </row>
    <row r="131" spans="2:20" ht="12.95" customHeight="1">
      <c r="B131" s="70"/>
      <c r="C131" s="477"/>
      <c r="D131" s="473"/>
      <c r="E131" s="473"/>
      <c r="F131" s="473"/>
      <c r="G131" s="474"/>
      <c r="H131" s="166"/>
      <c r="I131" s="678" t="s">
        <v>181</v>
      </c>
      <c r="J131" s="678"/>
      <c r="K131" s="678"/>
      <c r="L131" s="678"/>
      <c r="M131" s="679"/>
      <c r="N131" s="89"/>
      <c r="P131" s="505"/>
      <c r="Q131" s="505"/>
      <c r="R131" s="505"/>
      <c r="S131" s="505"/>
      <c r="T131" s="505"/>
    </row>
    <row r="132" spans="2:20" ht="26.1" customHeight="1">
      <c r="B132" s="70"/>
      <c r="C132" s="477"/>
      <c r="D132" s="473"/>
      <c r="E132" s="473"/>
      <c r="F132" s="473"/>
      <c r="G132" s="474"/>
      <c r="H132" s="166"/>
      <c r="I132" s="670" t="s">
        <v>1276</v>
      </c>
      <c r="J132" s="670"/>
      <c r="K132" s="670"/>
      <c r="L132" s="670"/>
      <c r="M132" s="671"/>
      <c r="N132" s="89"/>
      <c r="P132" s="505"/>
      <c r="Q132" s="505"/>
      <c r="R132" s="505"/>
      <c r="S132" s="505"/>
      <c r="T132" s="505"/>
    </row>
    <row r="133" spans="2:20" ht="26.1" customHeight="1">
      <c r="B133" s="70"/>
      <c r="C133" s="477"/>
      <c r="D133" s="473"/>
      <c r="E133" s="473"/>
      <c r="F133" s="473"/>
      <c r="G133" s="474"/>
      <c r="H133" s="166"/>
      <c r="I133" s="680" t="s">
        <v>1277</v>
      </c>
      <c r="J133" s="680"/>
      <c r="K133" s="680"/>
      <c r="L133" s="680"/>
      <c r="M133" s="681"/>
      <c r="N133" s="89"/>
      <c r="P133" s="505"/>
      <c r="Q133" s="505"/>
      <c r="R133" s="505"/>
      <c r="S133" s="505"/>
      <c r="T133" s="505"/>
    </row>
    <row r="134" spans="2:20" ht="39" customHeight="1">
      <c r="B134" s="70"/>
      <c r="C134" s="477"/>
      <c r="D134" s="473"/>
      <c r="E134" s="473"/>
      <c r="F134" s="473"/>
      <c r="G134" s="474"/>
      <c r="H134" s="166"/>
      <c r="I134" s="670" t="s">
        <v>1278</v>
      </c>
      <c r="J134" s="670"/>
      <c r="K134" s="670"/>
      <c r="L134" s="670"/>
      <c r="M134" s="671"/>
      <c r="N134" s="89"/>
      <c r="P134" s="505"/>
      <c r="Q134" s="505"/>
      <c r="R134" s="505"/>
      <c r="S134" s="505"/>
      <c r="T134" s="505"/>
    </row>
    <row r="135" spans="2:20" ht="26.1" customHeight="1">
      <c r="B135" s="70"/>
      <c r="C135" s="477"/>
      <c r="D135" s="473"/>
      <c r="E135" s="473"/>
      <c r="F135" s="473"/>
      <c r="G135" s="474"/>
      <c r="H135" s="166"/>
      <c r="I135" s="670" t="s">
        <v>1279</v>
      </c>
      <c r="J135" s="670"/>
      <c r="K135" s="670"/>
      <c r="L135" s="670"/>
      <c r="M135" s="671"/>
      <c r="N135" s="89"/>
      <c r="P135" s="505"/>
      <c r="Q135" s="505"/>
      <c r="R135" s="505"/>
      <c r="S135" s="505"/>
      <c r="T135" s="505"/>
    </row>
    <row r="136" spans="2:20" ht="39" customHeight="1">
      <c r="B136" s="70"/>
      <c r="C136" s="477"/>
      <c r="D136" s="473"/>
      <c r="E136" s="473"/>
      <c r="F136" s="473"/>
      <c r="G136" s="474"/>
      <c r="H136" s="166"/>
      <c r="I136" s="670" t="s">
        <v>1527</v>
      </c>
      <c r="J136" s="670"/>
      <c r="K136" s="670"/>
      <c r="L136" s="670"/>
      <c r="M136" s="671"/>
      <c r="N136" s="89"/>
      <c r="P136" s="505"/>
      <c r="Q136" s="505"/>
      <c r="R136" s="505"/>
      <c r="S136" s="505"/>
      <c r="T136" s="505"/>
    </row>
    <row r="137" spans="2:20" ht="39" customHeight="1">
      <c r="B137" s="70"/>
      <c r="C137" s="477"/>
      <c r="D137" s="473"/>
      <c r="E137" s="473"/>
      <c r="F137" s="473"/>
      <c r="G137" s="474"/>
      <c r="H137" s="166"/>
      <c r="I137" s="670" t="s">
        <v>1486</v>
      </c>
      <c r="J137" s="670"/>
      <c r="K137" s="670"/>
      <c r="L137" s="670"/>
      <c r="M137" s="671"/>
      <c r="N137" s="89"/>
      <c r="P137" s="505"/>
      <c r="Q137" s="505"/>
      <c r="R137" s="505"/>
      <c r="S137" s="505"/>
      <c r="T137" s="505"/>
    </row>
    <row r="138" spans="2:20" ht="16.5">
      <c r="B138" s="70"/>
      <c r="C138" s="477"/>
      <c r="D138" s="473"/>
      <c r="E138" s="473"/>
      <c r="F138" s="473"/>
      <c r="G138" s="474"/>
      <c r="H138" s="166"/>
      <c r="I138" s="726"/>
      <c r="J138" s="726"/>
      <c r="K138" s="726"/>
      <c r="L138" s="726"/>
      <c r="M138" s="727"/>
      <c r="N138" s="89"/>
      <c r="P138" s="505"/>
      <c r="Q138" s="505"/>
      <c r="R138" s="505"/>
      <c r="S138" s="505"/>
      <c r="T138" s="505"/>
    </row>
    <row r="139" spans="2:20" ht="16.5">
      <c r="B139" s="526"/>
      <c r="C139" s="39"/>
      <c r="D139" s="39"/>
      <c r="E139" s="39"/>
      <c r="F139" s="526"/>
      <c r="G139" s="526"/>
      <c r="H139" s="531" t="s">
        <v>320</v>
      </c>
      <c r="I139" s="674" t="s">
        <v>1280</v>
      </c>
      <c r="J139" s="674"/>
      <c r="K139" s="674"/>
      <c r="L139" s="674"/>
      <c r="M139" s="675"/>
      <c r="N139" s="89"/>
      <c r="O139" s="505" t="b">
        <v>0</v>
      </c>
      <c r="P139" s="505" t="b">
        <v>0</v>
      </c>
      <c r="Q139" s="505" t="b">
        <v>0</v>
      </c>
      <c r="R139" s="505" t="b">
        <v>1</v>
      </c>
      <c r="S139" s="505" t="b">
        <v>0</v>
      </c>
      <c r="T139" s="505" t="b">
        <v>0</v>
      </c>
    </row>
    <row r="140" spans="2:20" ht="16.5">
      <c r="B140" s="70"/>
      <c r="C140" s="477"/>
      <c r="D140" s="473"/>
      <c r="E140" s="473"/>
      <c r="F140" s="473"/>
      <c r="G140" s="474"/>
      <c r="H140" s="166"/>
      <c r="I140" s="676" t="s">
        <v>1281</v>
      </c>
      <c r="J140" s="676"/>
      <c r="K140" s="676"/>
      <c r="L140" s="676"/>
      <c r="M140" s="677"/>
      <c r="N140" s="89"/>
      <c r="P140" s="505"/>
      <c r="Q140" s="505"/>
      <c r="R140" s="505"/>
      <c r="S140" s="505"/>
      <c r="T140" s="505"/>
    </row>
    <row r="141" spans="2:20" ht="12.95" customHeight="1">
      <c r="B141" s="70"/>
      <c r="C141" s="477"/>
      <c r="D141" s="473"/>
      <c r="E141" s="473"/>
      <c r="F141" s="473"/>
      <c r="G141" s="474"/>
      <c r="H141" s="166"/>
      <c r="I141" s="678" t="s">
        <v>178</v>
      </c>
      <c r="J141" s="678"/>
      <c r="K141" s="678"/>
      <c r="L141" s="678"/>
      <c r="M141" s="679"/>
      <c r="N141" s="89"/>
      <c r="P141" s="505"/>
      <c r="Q141" s="505"/>
      <c r="R141" s="505"/>
      <c r="S141" s="505"/>
      <c r="T141" s="505"/>
    </row>
    <row r="142" spans="2:20" ht="16.5">
      <c r="B142" s="70"/>
      <c r="C142" s="477"/>
      <c r="D142" s="473"/>
      <c r="E142" s="473"/>
      <c r="F142" s="473"/>
      <c r="G142" s="474"/>
      <c r="H142" s="166"/>
      <c r="I142" s="670" t="s">
        <v>1282</v>
      </c>
      <c r="J142" s="670"/>
      <c r="K142" s="670"/>
      <c r="L142" s="670"/>
      <c r="M142" s="671"/>
      <c r="N142" s="89"/>
      <c r="P142" s="505"/>
      <c r="Q142" s="505"/>
      <c r="R142" s="505"/>
      <c r="S142" s="505"/>
      <c r="T142" s="505"/>
    </row>
    <row r="143" spans="2:20" ht="12.95" customHeight="1">
      <c r="B143" s="70"/>
      <c r="C143" s="477"/>
      <c r="D143" s="473"/>
      <c r="E143" s="473"/>
      <c r="F143" s="473"/>
      <c r="G143" s="474"/>
      <c r="H143" s="166"/>
      <c r="I143" s="678" t="s">
        <v>179</v>
      </c>
      <c r="J143" s="678"/>
      <c r="K143" s="678"/>
      <c r="L143" s="678"/>
      <c r="M143" s="679"/>
      <c r="N143" s="89"/>
      <c r="P143" s="505"/>
      <c r="Q143" s="505"/>
      <c r="R143" s="505"/>
      <c r="S143" s="505"/>
      <c r="T143" s="505"/>
    </row>
    <row r="144" spans="2:20" ht="16.5">
      <c r="B144" s="70"/>
      <c r="C144" s="477"/>
      <c r="D144" s="473"/>
      <c r="E144" s="473"/>
      <c r="F144" s="473"/>
      <c r="G144" s="474"/>
      <c r="H144" s="166"/>
      <c r="I144" s="670" t="s">
        <v>1283</v>
      </c>
      <c r="J144" s="670"/>
      <c r="K144" s="670"/>
      <c r="L144" s="670"/>
      <c r="M144" s="671"/>
      <c r="N144" s="89"/>
      <c r="P144" s="505"/>
      <c r="Q144" s="505"/>
      <c r="R144" s="505"/>
      <c r="S144" s="505"/>
      <c r="T144" s="505"/>
    </row>
    <row r="145" spans="2:20" ht="12.95" customHeight="1">
      <c r="B145" s="70"/>
      <c r="C145" s="477"/>
      <c r="D145" s="473"/>
      <c r="E145" s="473"/>
      <c r="F145" s="473"/>
      <c r="G145" s="474"/>
      <c r="H145" s="166"/>
      <c r="I145" s="678" t="s">
        <v>180</v>
      </c>
      <c r="J145" s="678"/>
      <c r="K145" s="678"/>
      <c r="L145" s="678"/>
      <c r="M145" s="679"/>
      <c r="N145" s="89"/>
      <c r="P145" s="505"/>
      <c r="Q145" s="505"/>
      <c r="R145" s="505"/>
      <c r="S145" s="505"/>
      <c r="T145" s="505"/>
    </row>
    <row r="146" spans="2:20" ht="26.1" customHeight="1">
      <c r="B146" s="70"/>
      <c r="C146" s="477"/>
      <c r="D146" s="473"/>
      <c r="E146" s="473"/>
      <c r="F146" s="473"/>
      <c r="G146" s="474"/>
      <c r="H146" s="166"/>
      <c r="I146" s="670" t="s">
        <v>321</v>
      </c>
      <c r="J146" s="670"/>
      <c r="K146" s="670"/>
      <c r="L146" s="670"/>
      <c r="M146" s="671"/>
      <c r="N146" s="89"/>
      <c r="P146" s="505"/>
      <c r="Q146" s="505"/>
      <c r="R146" s="505"/>
      <c r="S146" s="505"/>
      <c r="T146" s="505"/>
    </row>
    <row r="147" spans="2:20" ht="12.95" customHeight="1">
      <c r="B147" s="70"/>
      <c r="C147" s="477"/>
      <c r="D147" s="473"/>
      <c r="E147" s="473"/>
      <c r="F147" s="473"/>
      <c r="G147" s="474"/>
      <c r="H147" s="166"/>
      <c r="I147" s="678" t="s">
        <v>181</v>
      </c>
      <c r="J147" s="678"/>
      <c r="K147" s="678"/>
      <c r="L147" s="678"/>
      <c r="M147" s="679"/>
      <c r="N147" s="89"/>
      <c r="P147" s="505"/>
      <c r="Q147" s="505"/>
      <c r="R147" s="505"/>
      <c r="S147" s="505"/>
      <c r="T147" s="505"/>
    </row>
    <row r="148" spans="2:20" ht="26.1" customHeight="1">
      <c r="B148" s="70"/>
      <c r="C148" s="477"/>
      <c r="D148" s="473"/>
      <c r="E148" s="473"/>
      <c r="F148" s="473"/>
      <c r="G148" s="474"/>
      <c r="H148" s="166"/>
      <c r="I148" s="670" t="s">
        <v>1487</v>
      </c>
      <c r="J148" s="670"/>
      <c r="K148" s="670"/>
      <c r="L148" s="670"/>
      <c r="M148" s="671"/>
      <c r="N148" s="89"/>
      <c r="P148" s="505"/>
      <c r="Q148" s="505"/>
      <c r="R148" s="505"/>
      <c r="S148" s="505"/>
      <c r="T148" s="505"/>
    </row>
    <row r="149" spans="2:20" ht="26.1" customHeight="1">
      <c r="B149" s="70"/>
      <c r="C149" s="477"/>
      <c r="D149" s="473"/>
      <c r="E149" s="473"/>
      <c r="F149" s="473"/>
      <c r="G149" s="474"/>
      <c r="H149" s="166"/>
      <c r="I149" s="670" t="s">
        <v>1284</v>
      </c>
      <c r="J149" s="670"/>
      <c r="K149" s="670"/>
      <c r="L149" s="670"/>
      <c r="M149" s="671"/>
      <c r="N149" s="89"/>
      <c r="P149" s="505"/>
      <c r="Q149" s="505"/>
      <c r="R149" s="505"/>
      <c r="S149" s="505"/>
      <c r="T149" s="505"/>
    </row>
    <row r="150" spans="2:20" ht="26.1" customHeight="1">
      <c r="B150" s="70"/>
      <c r="C150" s="477"/>
      <c r="D150" s="473"/>
      <c r="E150" s="473"/>
      <c r="F150" s="473"/>
      <c r="G150" s="474"/>
      <c r="H150" s="166"/>
      <c r="I150" s="680" t="s">
        <v>1285</v>
      </c>
      <c r="J150" s="680"/>
      <c r="K150" s="680"/>
      <c r="L150" s="680"/>
      <c r="M150" s="681"/>
      <c r="N150" s="89"/>
      <c r="P150" s="505"/>
      <c r="Q150" s="505"/>
      <c r="R150" s="505"/>
      <c r="S150" s="505"/>
      <c r="T150" s="505"/>
    </row>
    <row r="151" spans="2:20" ht="39" customHeight="1">
      <c r="B151" s="70"/>
      <c r="C151" s="477"/>
      <c r="D151" s="473"/>
      <c r="E151" s="473"/>
      <c r="F151" s="473"/>
      <c r="G151" s="474"/>
      <c r="H151" s="166"/>
      <c r="I151" s="686" t="s">
        <v>1286</v>
      </c>
      <c r="J151" s="686"/>
      <c r="K151" s="686"/>
      <c r="L151" s="686"/>
      <c r="M151" s="687"/>
      <c r="N151" s="89"/>
      <c r="P151" s="505"/>
      <c r="Q151" s="505"/>
      <c r="R151" s="505"/>
      <c r="S151" s="505"/>
      <c r="T151" s="505"/>
    </row>
    <row r="152" spans="2:20" ht="26.1" customHeight="1">
      <c r="B152" s="70"/>
      <c r="C152" s="477"/>
      <c r="D152" s="473"/>
      <c r="E152" s="473"/>
      <c r="F152" s="473"/>
      <c r="G152" s="474"/>
      <c r="H152" s="166"/>
      <c r="I152" s="688" t="s">
        <v>1287</v>
      </c>
      <c r="J152" s="688"/>
      <c r="K152" s="688"/>
      <c r="L152" s="688"/>
      <c r="M152" s="689"/>
      <c r="N152" s="89"/>
      <c r="P152" s="505"/>
      <c r="Q152" s="505"/>
      <c r="R152" s="505"/>
      <c r="S152" s="505"/>
      <c r="T152" s="505"/>
    </row>
    <row r="153" spans="2:20" ht="26.1" customHeight="1">
      <c r="B153" s="70"/>
      <c r="C153" s="477"/>
      <c r="D153" s="473"/>
      <c r="E153" s="473"/>
      <c r="F153" s="473"/>
      <c r="G153" s="474"/>
      <c r="H153" s="166"/>
      <c r="I153" s="688" t="s">
        <v>1288</v>
      </c>
      <c r="J153" s="688"/>
      <c r="K153" s="688"/>
      <c r="L153" s="688"/>
      <c r="M153" s="689"/>
      <c r="N153" s="89"/>
      <c r="P153" s="505"/>
      <c r="Q153" s="505"/>
      <c r="R153" s="505"/>
      <c r="S153" s="505"/>
      <c r="T153" s="505"/>
    </row>
    <row r="154" spans="2:20" ht="16.5">
      <c r="B154" s="70"/>
      <c r="C154" s="477"/>
      <c r="D154" s="473"/>
      <c r="E154" s="473"/>
      <c r="F154" s="473"/>
      <c r="G154" s="474"/>
      <c r="H154" s="166"/>
      <c r="I154" s="726"/>
      <c r="J154" s="726"/>
      <c r="K154" s="726"/>
      <c r="L154" s="726"/>
      <c r="M154" s="727"/>
      <c r="N154" s="89"/>
      <c r="P154" s="505"/>
      <c r="Q154" s="505"/>
      <c r="R154" s="505"/>
      <c r="S154" s="505"/>
      <c r="T154" s="505"/>
    </row>
    <row r="155" spans="2:20" ht="16.5" customHeight="1">
      <c r="B155" s="526"/>
      <c r="C155" s="526"/>
      <c r="D155" s="526"/>
      <c r="E155" s="39"/>
      <c r="F155" s="526"/>
      <c r="G155" s="526"/>
      <c r="H155" s="539" t="s">
        <v>322</v>
      </c>
      <c r="I155" s="674" t="s">
        <v>323</v>
      </c>
      <c r="J155" s="674"/>
      <c r="K155" s="674"/>
      <c r="L155" s="674"/>
      <c r="M155" s="675"/>
      <c r="N155" s="89"/>
      <c r="O155" s="505" t="b">
        <v>0</v>
      </c>
      <c r="P155" s="505" t="b">
        <v>0</v>
      </c>
      <c r="Q155" s="505" t="b">
        <v>0</v>
      </c>
      <c r="R155" s="505" t="b">
        <v>1</v>
      </c>
      <c r="S155" s="505" t="b">
        <v>0</v>
      </c>
      <c r="T155" s="505" t="b">
        <v>0</v>
      </c>
    </row>
    <row r="156" spans="2:20" ht="16.5">
      <c r="B156" s="70"/>
      <c r="C156" s="477"/>
      <c r="D156" s="473"/>
      <c r="E156" s="473"/>
      <c r="F156" s="473"/>
      <c r="G156" s="474"/>
      <c r="H156" s="166"/>
      <c r="I156" s="676" t="s">
        <v>324</v>
      </c>
      <c r="J156" s="676"/>
      <c r="K156" s="676"/>
      <c r="L156" s="676"/>
      <c r="M156" s="677"/>
      <c r="N156" s="89"/>
      <c r="P156" s="505"/>
      <c r="Q156" s="505"/>
      <c r="R156" s="505"/>
      <c r="S156" s="505"/>
      <c r="T156" s="505"/>
    </row>
    <row r="157" spans="2:20" ht="12.95" customHeight="1">
      <c r="B157" s="70"/>
      <c r="C157" s="477"/>
      <c r="D157" s="473"/>
      <c r="E157" s="473"/>
      <c r="F157" s="473"/>
      <c r="G157" s="474"/>
      <c r="H157" s="166"/>
      <c r="I157" s="678" t="s">
        <v>178</v>
      </c>
      <c r="J157" s="678"/>
      <c r="K157" s="678"/>
      <c r="L157" s="678"/>
      <c r="M157" s="679"/>
      <c r="N157" s="89"/>
      <c r="P157" s="505"/>
      <c r="Q157" s="505"/>
      <c r="R157" s="505"/>
      <c r="S157" s="505"/>
      <c r="T157" s="505"/>
    </row>
    <row r="158" spans="2:20" ht="26.1" customHeight="1">
      <c r="B158" s="70"/>
      <c r="C158" s="477"/>
      <c r="D158" s="473"/>
      <c r="E158" s="473"/>
      <c r="F158" s="473"/>
      <c r="G158" s="474"/>
      <c r="H158" s="166"/>
      <c r="I158" s="670" t="s">
        <v>1289</v>
      </c>
      <c r="J158" s="670"/>
      <c r="K158" s="670"/>
      <c r="L158" s="670"/>
      <c r="M158" s="671"/>
      <c r="N158" s="89"/>
      <c r="P158" s="505"/>
      <c r="Q158" s="505"/>
      <c r="R158" s="505"/>
      <c r="S158" s="505"/>
      <c r="T158" s="505"/>
    </row>
    <row r="159" spans="2:20" ht="26.1" customHeight="1">
      <c r="B159" s="70"/>
      <c r="C159" s="477"/>
      <c r="D159" s="473"/>
      <c r="E159" s="473"/>
      <c r="F159" s="473"/>
      <c r="G159" s="474"/>
      <c r="H159" s="166"/>
      <c r="I159" s="670" t="s">
        <v>1290</v>
      </c>
      <c r="J159" s="670"/>
      <c r="K159" s="670"/>
      <c r="L159" s="670"/>
      <c r="M159" s="671"/>
      <c r="N159" s="89"/>
      <c r="P159" s="505"/>
      <c r="Q159" s="505"/>
      <c r="R159" s="505"/>
      <c r="S159" s="505"/>
      <c r="T159" s="505"/>
    </row>
    <row r="160" spans="2:20" ht="26.1" customHeight="1">
      <c r="B160" s="70"/>
      <c r="C160" s="477"/>
      <c r="D160" s="473"/>
      <c r="E160" s="473"/>
      <c r="F160" s="473"/>
      <c r="G160" s="474"/>
      <c r="H160" s="166"/>
      <c r="I160" s="670" t="s">
        <v>1291</v>
      </c>
      <c r="J160" s="670"/>
      <c r="K160" s="670"/>
      <c r="L160" s="670"/>
      <c r="M160" s="671"/>
      <c r="N160" s="89"/>
      <c r="P160" s="505"/>
      <c r="Q160" s="505"/>
      <c r="R160" s="505"/>
      <c r="S160" s="505"/>
      <c r="T160" s="505"/>
    </row>
    <row r="161" spans="2:20" ht="12.95" customHeight="1">
      <c r="B161" s="70"/>
      <c r="C161" s="477"/>
      <c r="D161" s="473"/>
      <c r="E161" s="473"/>
      <c r="F161" s="473"/>
      <c r="G161" s="474"/>
      <c r="H161" s="166"/>
      <c r="I161" s="678" t="s">
        <v>179</v>
      </c>
      <c r="J161" s="678"/>
      <c r="K161" s="678"/>
      <c r="L161" s="678"/>
      <c r="M161" s="679"/>
      <c r="N161" s="89"/>
      <c r="P161" s="505"/>
      <c r="Q161" s="505"/>
      <c r="R161" s="505"/>
      <c r="S161" s="505"/>
      <c r="T161" s="505"/>
    </row>
    <row r="162" spans="2:20" ht="39" customHeight="1">
      <c r="B162" s="70"/>
      <c r="C162" s="477"/>
      <c r="D162" s="473"/>
      <c r="E162" s="473"/>
      <c r="F162" s="473"/>
      <c r="G162" s="474"/>
      <c r="H162" s="166"/>
      <c r="I162" s="670" t="s">
        <v>325</v>
      </c>
      <c r="J162" s="670"/>
      <c r="K162" s="670"/>
      <c r="L162" s="670"/>
      <c r="M162" s="671"/>
      <c r="N162" s="89"/>
      <c r="P162" s="505"/>
      <c r="Q162" s="505"/>
      <c r="R162" s="505"/>
      <c r="S162" s="505"/>
      <c r="T162" s="505"/>
    </row>
    <row r="163" spans="2:20" ht="12.95" customHeight="1">
      <c r="B163" s="70"/>
      <c r="C163" s="477"/>
      <c r="D163" s="473"/>
      <c r="E163" s="473"/>
      <c r="F163" s="473"/>
      <c r="G163" s="474"/>
      <c r="H163" s="166"/>
      <c r="I163" s="678" t="s">
        <v>180</v>
      </c>
      <c r="J163" s="678"/>
      <c r="K163" s="678"/>
      <c r="L163" s="678"/>
      <c r="M163" s="679"/>
      <c r="N163" s="89"/>
      <c r="P163" s="505"/>
      <c r="Q163" s="505"/>
      <c r="R163" s="505"/>
      <c r="S163" s="505"/>
      <c r="T163" s="505"/>
    </row>
    <row r="164" spans="2:20" ht="12.95" customHeight="1">
      <c r="B164" s="70"/>
      <c r="C164" s="477"/>
      <c r="D164" s="473"/>
      <c r="E164" s="473"/>
      <c r="F164" s="473"/>
      <c r="G164" s="474"/>
      <c r="H164" s="166"/>
      <c r="I164" s="670" t="s">
        <v>326</v>
      </c>
      <c r="J164" s="670"/>
      <c r="K164" s="670"/>
      <c r="L164" s="670"/>
      <c r="M164" s="671"/>
      <c r="N164" s="89"/>
      <c r="P164" s="505"/>
      <c r="Q164" s="505"/>
      <c r="R164" s="505"/>
      <c r="S164" s="505"/>
      <c r="T164" s="505"/>
    </row>
    <row r="165" spans="2:20" ht="12.95" customHeight="1">
      <c r="B165" s="70"/>
      <c r="C165" s="477"/>
      <c r="D165" s="473"/>
      <c r="E165" s="473"/>
      <c r="F165" s="473"/>
      <c r="G165" s="474"/>
      <c r="H165" s="166"/>
      <c r="I165" s="678" t="s">
        <v>181</v>
      </c>
      <c r="J165" s="678"/>
      <c r="K165" s="678"/>
      <c r="L165" s="678"/>
      <c r="M165" s="679"/>
      <c r="N165" s="89"/>
      <c r="P165" s="505"/>
      <c r="Q165" s="505"/>
      <c r="R165" s="505"/>
      <c r="S165" s="505"/>
      <c r="T165" s="505"/>
    </row>
    <row r="166" spans="2:20" ht="39" customHeight="1">
      <c r="B166" s="70"/>
      <c r="C166" s="477"/>
      <c r="D166" s="473"/>
      <c r="E166" s="473"/>
      <c r="F166" s="473"/>
      <c r="G166" s="474"/>
      <c r="H166" s="166"/>
      <c r="I166" s="670" t="s">
        <v>1488</v>
      </c>
      <c r="J166" s="670"/>
      <c r="K166" s="670"/>
      <c r="L166" s="670"/>
      <c r="M166" s="671"/>
      <c r="N166" s="89"/>
      <c r="P166" s="505"/>
      <c r="Q166" s="505"/>
      <c r="R166" s="505"/>
      <c r="S166" s="505"/>
      <c r="T166" s="505"/>
    </row>
    <row r="167" spans="2:20" ht="39" customHeight="1">
      <c r="B167" s="70"/>
      <c r="C167" s="477"/>
      <c r="D167" s="473"/>
      <c r="E167" s="473"/>
      <c r="F167" s="473"/>
      <c r="G167" s="474"/>
      <c r="H167" s="166"/>
      <c r="I167" s="670" t="s">
        <v>1489</v>
      </c>
      <c r="J167" s="670"/>
      <c r="K167" s="670"/>
      <c r="L167" s="670"/>
      <c r="M167" s="671"/>
      <c r="N167" s="89"/>
      <c r="P167" s="505"/>
      <c r="Q167" s="505"/>
      <c r="R167" s="505"/>
      <c r="S167" s="505"/>
      <c r="T167" s="505"/>
    </row>
    <row r="168" spans="2:20" ht="16.5">
      <c r="B168" s="70"/>
      <c r="C168" s="477"/>
      <c r="D168" s="473"/>
      <c r="E168" s="473"/>
      <c r="F168" s="473"/>
      <c r="G168" s="474"/>
      <c r="H168" s="166"/>
      <c r="I168" s="726"/>
      <c r="J168" s="726"/>
      <c r="K168" s="726"/>
      <c r="L168" s="726"/>
      <c r="M168" s="727"/>
      <c r="N168" s="89"/>
      <c r="P168" s="505"/>
      <c r="Q168" s="505"/>
      <c r="R168" s="505"/>
      <c r="S168" s="505"/>
      <c r="T168" s="505"/>
    </row>
    <row r="169" spans="2:20" ht="16.5" customHeight="1">
      <c r="B169" s="526"/>
      <c r="C169" s="526"/>
      <c r="D169" s="526"/>
      <c r="E169" s="39"/>
      <c r="F169" s="526"/>
      <c r="G169" s="526"/>
      <c r="H169" s="531" t="s">
        <v>327</v>
      </c>
      <c r="I169" s="674" t="s">
        <v>1292</v>
      </c>
      <c r="J169" s="674"/>
      <c r="K169" s="674"/>
      <c r="L169" s="674"/>
      <c r="M169" s="675"/>
      <c r="N169" s="89"/>
      <c r="O169" s="505" t="b">
        <v>0</v>
      </c>
      <c r="P169" s="505" t="b">
        <v>0</v>
      </c>
      <c r="Q169" s="505" t="b">
        <v>0</v>
      </c>
      <c r="R169" s="505" t="b">
        <v>1</v>
      </c>
      <c r="S169" s="505" t="b">
        <v>0</v>
      </c>
      <c r="T169" s="505" t="b">
        <v>0</v>
      </c>
    </row>
    <row r="170" spans="2:20" ht="16.5">
      <c r="B170" s="70"/>
      <c r="C170" s="477"/>
      <c r="D170" s="473"/>
      <c r="E170" s="473"/>
      <c r="F170" s="473"/>
      <c r="G170" s="474"/>
      <c r="H170" s="166"/>
      <c r="I170" s="676" t="s">
        <v>1</v>
      </c>
      <c r="J170" s="676"/>
      <c r="K170" s="676"/>
      <c r="L170" s="676"/>
      <c r="M170" s="677"/>
      <c r="N170" s="89"/>
      <c r="P170" s="505"/>
      <c r="Q170" s="505"/>
      <c r="R170" s="505"/>
      <c r="S170" s="505"/>
      <c r="T170" s="505"/>
    </row>
    <row r="171" spans="2:20" ht="12.95" customHeight="1">
      <c r="B171" s="70"/>
      <c r="C171" s="477"/>
      <c r="D171" s="473"/>
      <c r="E171" s="473"/>
      <c r="F171" s="473"/>
      <c r="G171" s="474"/>
      <c r="H171" s="166"/>
      <c r="I171" s="678" t="s">
        <v>178</v>
      </c>
      <c r="J171" s="678"/>
      <c r="K171" s="678"/>
      <c r="L171" s="678"/>
      <c r="M171" s="679"/>
      <c r="N171" s="89"/>
      <c r="P171" s="505"/>
      <c r="Q171" s="505"/>
      <c r="R171" s="505"/>
      <c r="S171" s="505"/>
      <c r="T171" s="505"/>
    </row>
    <row r="172" spans="2:20" ht="39" customHeight="1">
      <c r="B172" s="70"/>
      <c r="C172" s="477"/>
      <c r="D172" s="473"/>
      <c r="E172" s="473"/>
      <c r="F172" s="473"/>
      <c r="G172" s="474"/>
      <c r="H172" s="166"/>
      <c r="I172" s="670" t="s">
        <v>1293</v>
      </c>
      <c r="J172" s="670"/>
      <c r="K172" s="670"/>
      <c r="L172" s="670"/>
      <c r="M172" s="671"/>
      <c r="N172" s="89"/>
      <c r="P172" s="505"/>
      <c r="Q172" s="505"/>
      <c r="R172" s="505"/>
      <c r="S172" s="505"/>
      <c r="T172" s="505"/>
    </row>
    <row r="173" spans="2:20" ht="12.95" customHeight="1">
      <c r="B173" s="70"/>
      <c r="C173" s="477"/>
      <c r="D173" s="473"/>
      <c r="E173" s="473"/>
      <c r="F173" s="473"/>
      <c r="G173" s="474"/>
      <c r="H173" s="166"/>
      <c r="I173" s="678" t="s">
        <v>179</v>
      </c>
      <c r="J173" s="678"/>
      <c r="K173" s="678"/>
      <c r="L173" s="678"/>
      <c r="M173" s="679"/>
      <c r="N173" s="89"/>
      <c r="P173" s="505"/>
      <c r="Q173" s="505"/>
      <c r="R173" s="505"/>
      <c r="S173" s="505"/>
      <c r="T173" s="505"/>
    </row>
    <row r="174" spans="2:20" ht="12.95" customHeight="1">
      <c r="B174" s="70"/>
      <c r="C174" s="477"/>
      <c r="D174" s="473"/>
      <c r="E174" s="473"/>
      <c r="F174" s="473"/>
      <c r="G174" s="474"/>
      <c r="H174" s="166"/>
      <c r="I174" s="670" t="s">
        <v>328</v>
      </c>
      <c r="J174" s="670"/>
      <c r="K174" s="670"/>
      <c r="L174" s="670"/>
      <c r="M174" s="671"/>
      <c r="N174" s="89"/>
      <c r="P174" s="505"/>
      <c r="Q174" s="505"/>
      <c r="R174" s="505"/>
      <c r="S174" s="505"/>
      <c r="T174" s="505"/>
    </row>
    <row r="175" spans="2:20" ht="12.95" customHeight="1">
      <c r="B175" s="70"/>
      <c r="C175" s="477"/>
      <c r="D175" s="473"/>
      <c r="E175" s="473"/>
      <c r="F175" s="473"/>
      <c r="G175" s="474"/>
      <c r="H175" s="166"/>
      <c r="I175" s="678" t="s">
        <v>180</v>
      </c>
      <c r="J175" s="678"/>
      <c r="K175" s="678"/>
      <c r="L175" s="678"/>
      <c r="M175" s="679"/>
      <c r="N175" s="89"/>
      <c r="P175" s="505"/>
      <c r="Q175" s="505"/>
      <c r="R175" s="505"/>
      <c r="S175" s="505"/>
      <c r="T175" s="505"/>
    </row>
    <row r="176" spans="2:20" ht="12.95" customHeight="1">
      <c r="B176" s="70"/>
      <c r="C176" s="477"/>
      <c r="D176" s="473"/>
      <c r="E176" s="473"/>
      <c r="F176" s="473"/>
      <c r="G176" s="474"/>
      <c r="H176" s="166"/>
      <c r="I176" s="670" t="s">
        <v>329</v>
      </c>
      <c r="J176" s="670"/>
      <c r="K176" s="670"/>
      <c r="L176" s="670"/>
      <c r="M176" s="671"/>
      <c r="N176" s="89"/>
      <c r="P176" s="505"/>
      <c r="Q176" s="505"/>
      <c r="R176" s="505"/>
      <c r="S176" s="505"/>
      <c r="T176" s="505"/>
    </row>
    <row r="177" spans="2:20" ht="12.95" customHeight="1">
      <c r="B177" s="70"/>
      <c r="C177" s="477"/>
      <c r="D177" s="473"/>
      <c r="E177" s="473"/>
      <c r="F177" s="473"/>
      <c r="G177" s="474"/>
      <c r="H177" s="166"/>
      <c r="I177" s="678" t="s">
        <v>181</v>
      </c>
      <c r="J177" s="678"/>
      <c r="K177" s="678"/>
      <c r="L177" s="678"/>
      <c r="M177" s="679"/>
      <c r="N177" s="89"/>
      <c r="P177" s="505"/>
      <c r="Q177" s="505"/>
      <c r="R177" s="505"/>
      <c r="S177" s="505"/>
      <c r="T177" s="505"/>
    </row>
    <row r="178" spans="2:20" ht="26.1" customHeight="1">
      <c r="B178" s="70"/>
      <c r="C178" s="477"/>
      <c r="D178" s="473"/>
      <c r="E178" s="473"/>
      <c r="F178" s="473"/>
      <c r="G178" s="474"/>
      <c r="H178" s="166"/>
      <c r="I178" s="670" t="s">
        <v>1490</v>
      </c>
      <c r="J178" s="670"/>
      <c r="K178" s="670"/>
      <c r="L178" s="670"/>
      <c r="M178" s="671"/>
      <c r="N178" s="89"/>
      <c r="P178" s="505"/>
      <c r="Q178" s="505"/>
      <c r="R178" s="505"/>
      <c r="S178" s="505"/>
      <c r="T178" s="505"/>
    </row>
    <row r="179" spans="2:20" ht="12.95" customHeight="1">
      <c r="B179" s="70"/>
      <c r="C179" s="477"/>
      <c r="D179" s="473"/>
      <c r="E179" s="473"/>
      <c r="F179" s="473"/>
      <c r="G179" s="474"/>
      <c r="H179" s="166"/>
      <c r="I179" s="670" t="s">
        <v>330</v>
      </c>
      <c r="J179" s="670"/>
      <c r="K179" s="670"/>
      <c r="L179" s="670"/>
      <c r="M179" s="671"/>
      <c r="N179" s="89"/>
      <c r="P179" s="505"/>
      <c r="Q179" s="505"/>
      <c r="R179" s="505"/>
      <c r="S179" s="505"/>
      <c r="T179" s="505"/>
    </row>
    <row r="180" spans="2:20" ht="26.1" customHeight="1">
      <c r="B180" s="70"/>
      <c r="C180" s="477"/>
      <c r="D180" s="473"/>
      <c r="E180" s="473"/>
      <c r="F180" s="473"/>
      <c r="G180" s="474"/>
      <c r="H180" s="166"/>
      <c r="I180" s="670" t="s">
        <v>1294</v>
      </c>
      <c r="J180" s="670"/>
      <c r="K180" s="670"/>
      <c r="L180" s="670"/>
      <c r="M180" s="671"/>
      <c r="N180" s="89"/>
      <c r="P180" s="505"/>
      <c r="Q180" s="505"/>
      <c r="R180" s="505"/>
      <c r="S180" s="505"/>
      <c r="T180" s="505"/>
    </row>
    <row r="181" spans="2:20" ht="16.5">
      <c r="B181" s="70"/>
      <c r="C181" s="477"/>
      <c r="D181" s="473"/>
      <c r="E181" s="473"/>
      <c r="F181" s="473"/>
      <c r="G181" s="474"/>
      <c r="H181" s="166"/>
      <c r="I181" s="726" t="s">
        <v>1646</v>
      </c>
      <c r="J181" s="726"/>
      <c r="K181" s="726"/>
      <c r="L181" s="726"/>
      <c r="M181" s="727"/>
      <c r="N181" s="89"/>
      <c r="P181" s="505"/>
      <c r="Q181" s="505"/>
      <c r="R181" s="505"/>
      <c r="S181" s="505"/>
      <c r="T181" s="505"/>
    </row>
    <row r="182" spans="2:20" ht="16.5" customHeight="1">
      <c r="B182" s="526"/>
      <c r="C182" s="526"/>
      <c r="D182" s="526"/>
      <c r="E182" s="526"/>
      <c r="F182" s="39"/>
      <c r="G182" s="39"/>
      <c r="H182" s="531" t="s">
        <v>331</v>
      </c>
      <c r="I182" s="674" t="s">
        <v>332</v>
      </c>
      <c r="J182" s="674"/>
      <c r="K182" s="674"/>
      <c r="L182" s="674"/>
      <c r="M182" s="675"/>
      <c r="N182" s="89"/>
      <c r="O182" s="505" t="b">
        <v>0</v>
      </c>
      <c r="P182" s="505" t="b">
        <v>0</v>
      </c>
      <c r="Q182" s="505" t="b">
        <v>0</v>
      </c>
      <c r="R182" s="505" t="b">
        <v>0</v>
      </c>
      <c r="S182" s="505" t="b">
        <v>1</v>
      </c>
      <c r="T182" s="505" t="b">
        <v>1</v>
      </c>
    </row>
    <row r="183" spans="2:20" ht="16.5">
      <c r="B183" s="70"/>
      <c r="C183" s="477"/>
      <c r="D183" s="473"/>
      <c r="E183" s="473"/>
      <c r="F183" s="473"/>
      <c r="G183" s="474"/>
      <c r="H183" s="166"/>
      <c r="I183" s="676" t="s">
        <v>333</v>
      </c>
      <c r="J183" s="676"/>
      <c r="K183" s="676"/>
      <c r="L183" s="676"/>
      <c r="M183" s="677"/>
      <c r="N183" s="89"/>
      <c r="P183" s="505"/>
      <c r="Q183" s="505"/>
      <c r="R183" s="505"/>
      <c r="S183" s="505"/>
      <c r="T183" s="505"/>
    </row>
    <row r="184" spans="2:20" ht="12.95" customHeight="1">
      <c r="B184" s="70"/>
      <c r="C184" s="477"/>
      <c r="D184" s="473"/>
      <c r="E184" s="473"/>
      <c r="F184" s="473"/>
      <c r="G184" s="474"/>
      <c r="H184" s="166"/>
      <c r="I184" s="678" t="s">
        <v>178</v>
      </c>
      <c r="J184" s="678"/>
      <c r="K184" s="678"/>
      <c r="L184" s="678"/>
      <c r="M184" s="679"/>
      <c r="N184" s="89"/>
      <c r="P184" s="505"/>
      <c r="Q184" s="505"/>
      <c r="R184" s="505"/>
      <c r="S184" s="505"/>
      <c r="T184" s="505"/>
    </row>
    <row r="185" spans="2:20" ht="12.95" customHeight="1">
      <c r="B185" s="70"/>
      <c r="C185" s="477"/>
      <c r="D185" s="473"/>
      <c r="E185" s="473"/>
      <c r="F185" s="473"/>
      <c r="G185" s="474"/>
      <c r="H185" s="166"/>
      <c r="I185" s="670" t="s">
        <v>337</v>
      </c>
      <c r="J185" s="670"/>
      <c r="K185" s="670"/>
      <c r="L185" s="670"/>
      <c r="M185" s="671"/>
      <c r="N185" s="89"/>
      <c r="P185" s="505"/>
      <c r="Q185" s="505"/>
      <c r="R185" s="505"/>
      <c r="S185" s="505"/>
      <c r="T185" s="505"/>
    </row>
    <row r="186" spans="2:20" ht="26.1" customHeight="1">
      <c r="B186" s="70"/>
      <c r="C186" s="477"/>
      <c r="D186" s="473"/>
      <c r="E186" s="473"/>
      <c r="F186" s="473"/>
      <c r="G186" s="474"/>
      <c r="H186" s="166"/>
      <c r="I186" s="670" t="s">
        <v>1295</v>
      </c>
      <c r="J186" s="670"/>
      <c r="K186" s="670"/>
      <c r="L186" s="670"/>
      <c r="M186" s="671"/>
      <c r="N186" s="89"/>
      <c r="P186" s="505"/>
      <c r="Q186" s="505"/>
      <c r="R186" s="505"/>
      <c r="S186" s="505"/>
      <c r="T186" s="505"/>
    </row>
    <row r="187" spans="2:20" ht="26.1" customHeight="1">
      <c r="B187" s="70"/>
      <c r="C187" s="477"/>
      <c r="D187" s="473"/>
      <c r="E187" s="473"/>
      <c r="F187" s="473"/>
      <c r="G187" s="474"/>
      <c r="H187" s="166"/>
      <c r="I187" s="670" t="s">
        <v>338</v>
      </c>
      <c r="J187" s="670"/>
      <c r="K187" s="670"/>
      <c r="L187" s="670"/>
      <c r="M187" s="671"/>
      <c r="N187" s="89"/>
      <c r="P187" s="505"/>
      <c r="Q187" s="505"/>
      <c r="R187" s="505"/>
      <c r="S187" s="505"/>
      <c r="T187" s="505"/>
    </row>
    <row r="188" spans="2:20" ht="39" customHeight="1">
      <c r="B188" s="70"/>
      <c r="C188" s="477"/>
      <c r="D188" s="473"/>
      <c r="E188" s="473"/>
      <c r="F188" s="473"/>
      <c r="G188" s="474"/>
      <c r="H188" s="166"/>
      <c r="I188" s="670" t="s">
        <v>1620</v>
      </c>
      <c r="J188" s="670"/>
      <c r="K188" s="670"/>
      <c r="L188" s="670"/>
      <c r="M188" s="671"/>
      <c r="N188" s="89"/>
      <c r="P188" s="505"/>
      <c r="Q188" s="505"/>
      <c r="R188" s="505"/>
      <c r="S188" s="505"/>
      <c r="T188" s="505"/>
    </row>
    <row r="189" spans="2:20" ht="26.1" customHeight="1">
      <c r="B189" s="70"/>
      <c r="C189" s="477"/>
      <c r="D189" s="473"/>
      <c r="E189" s="473"/>
      <c r="F189" s="473"/>
      <c r="G189" s="474"/>
      <c r="H189" s="166"/>
      <c r="I189" s="670" t="s">
        <v>339</v>
      </c>
      <c r="J189" s="670"/>
      <c r="K189" s="670"/>
      <c r="L189" s="670"/>
      <c r="M189" s="671"/>
      <c r="N189" s="89"/>
      <c r="P189" s="505"/>
      <c r="Q189" s="505"/>
      <c r="R189" s="505"/>
      <c r="S189" s="505"/>
      <c r="T189" s="505"/>
    </row>
    <row r="190" spans="2:20" ht="26.1" customHeight="1">
      <c r="B190" s="70"/>
      <c r="C190" s="477"/>
      <c r="D190" s="473"/>
      <c r="E190" s="473"/>
      <c r="F190" s="473"/>
      <c r="G190" s="474"/>
      <c r="H190" s="166"/>
      <c r="I190" s="670" t="s">
        <v>340</v>
      </c>
      <c r="J190" s="670"/>
      <c r="K190" s="670"/>
      <c r="L190" s="670"/>
      <c r="M190" s="671"/>
      <c r="N190" s="89"/>
      <c r="P190" s="505"/>
      <c r="Q190" s="505"/>
      <c r="R190" s="505"/>
      <c r="S190" s="505"/>
      <c r="T190" s="505"/>
    </row>
    <row r="191" spans="2:20" ht="12.95" customHeight="1">
      <c r="B191" s="70"/>
      <c r="C191" s="477"/>
      <c r="D191" s="473"/>
      <c r="E191" s="473"/>
      <c r="F191" s="473"/>
      <c r="G191" s="474"/>
      <c r="H191" s="166"/>
      <c r="I191" s="678" t="s">
        <v>179</v>
      </c>
      <c r="J191" s="678"/>
      <c r="K191" s="678"/>
      <c r="L191" s="678"/>
      <c r="M191" s="679"/>
      <c r="N191" s="89"/>
      <c r="P191" s="505"/>
      <c r="Q191" s="505"/>
      <c r="R191" s="505"/>
      <c r="S191" s="505"/>
      <c r="T191" s="505"/>
    </row>
    <row r="192" spans="2:20" ht="26.1" customHeight="1">
      <c r="B192" s="70"/>
      <c r="C192" s="477"/>
      <c r="D192" s="473"/>
      <c r="E192" s="473"/>
      <c r="F192" s="473"/>
      <c r="G192" s="474"/>
      <c r="H192" s="166"/>
      <c r="I192" s="670" t="s">
        <v>1296</v>
      </c>
      <c r="J192" s="670"/>
      <c r="K192" s="670"/>
      <c r="L192" s="670"/>
      <c r="M192" s="671"/>
      <c r="N192" s="89"/>
      <c r="P192" s="505"/>
      <c r="Q192" s="505"/>
      <c r="R192" s="505"/>
      <c r="S192" s="505"/>
      <c r="T192" s="505"/>
    </row>
    <row r="193" spans="2:20" ht="26.1" customHeight="1">
      <c r="B193" s="70"/>
      <c r="C193" s="477"/>
      <c r="D193" s="473"/>
      <c r="E193" s="473"/>
      <c r="F193" s="473"/>
      <c r="G193" s="474"/>
      <c r="H193" s="166"/>
      <c r="I193" s="670" t="s">
        <v>1297</v>
      </c>
      <c r="J193" s="670"/>
      <c r="K193" s="670"/>
      <c r="L193" s="670"/>
      <c r="M193" s="671"/>
      <c r="N193" s="89"/>
      <c r="P193" s="505"/>
      <c r="Q193" s="505"/>
      <c r="R193" s="505"/>
      <c r="S193" s="505"/>
      <c r="T193" s="505"/>
    </row>
    <row r="194" spans="2:20" ht="12.95" customHeight="1">
      <c r="B194" s="70"/>
      <c r="C194" s="477"/>
      <c r="D194" s="473"/>
      <c r="E194" s="473"/>
      <c r="F194" s="473"/>
      <c r="G194" s="474"/>
      <c r="H194" s="166"/>
      <c r="I194" s="678" t="s">
        <v>180</v>
      </c>
      <c r="J194" s="678"/>
      <c r="K194" s="678"/>
      <c r="L194" s="678"/>
      <c r="M194" s="679"/>
      <c r="N194" s="89"/>
      <c r="P194" s="505"/>
      <c r="Q194" s="505"/>
      <c r="R194" s="505"/>
      <c r="S194" s="505"/>
      <c r="T194" s="505"/>
    </row>
    <row r="195" spans="2:20" ht="26.1" customHeight="1">
      <c r="B195" s="70"/>
      <c r="C195" s="477"/>
      <c r="D195" s="473"/>
      <c r="E195" s="473"/>
      <c r="F195" s="473"/>
      <c r="G195" s="474"/>
      <c r="H195" s="166"/>
      <c r="I195" s="670" t="s">
        <v>334</v>
      </c>
      <c r="J195" s="670"/>
      <c r="K195" s="670"/>
      <c r="L195" s="670"/>
      <c r="M195" s="671"/>
      <c r="N195" s="89"/>
      <c r="P195" s="505"/>
      <c r="Q195" s="505"/>
      <c r="R195" s="505"/>
      <c r="S195" s="505"/>
      <c r="T195" s="505"/>
    </row>
    <row r="196" spans="2:20" ht="26.1" customHeight="1">
      <c r="B196" s="70"/>
      <c r="C196" s="477"/>
      <c r="D196" s="473"/>
      <c r="E196" s="473"/>
      <c r="F196" s="473"/>
      <c r="G196" s="474"/>
      <c r="H196" s="166"/>
      <c r="I196" s="670" t="s">
        <v>335</v>
      </c>
      <c r="J196" s="670"/>
      <c r="K196" s="670"/>
      <c r="L196" s="670"/>
      <c r="M196" s="671"/>
      <c r="N196" s="89"/>
      <c r="P196" s="505"/>
      <c r="Q196" s="505"/>
      <c r="R196" s="505"/>
      <c r="S196" s="505"/>
      <c r="T196" s="505"/>
    </row>
    <row r="197" spans="2:20" ht="12.95" customHeight="1">
      <c r="B197" s="70"/>
      <c r="C197" s="477"/>
      <c r="D197" s="473"/>
      <c r="E197" s="473"/>
      <c r="F197" s="473"/>
      <c r="G197" s="474"/>
      <c r="H197" s="166"/>
      <c r="I197" s="678" t="s">
        <v>181</v>
      </c>
      <c r="J197" s="678"/>
      <c r="K197" s="678"/>
      <c r="L197" s="678"/>
      <c r="M197" s="679"/>
      <c r="N197" s="89"/>
      <c r="P197" s="505"/>
      <c r="Q197" s="505"/>
      <c r="R197" s="505"/>
      <c r="S197" s="505"/>
      <c r="T197" s="505"/>
    </row>
    <row r="198" spans="2:20" ht="16.5">
      <c r="B198" s="70"/>
      <c r="C198" s="477"/>
      <c r="D198" s="473"/>
      <c r="E198" s="473"/>
      <c r="F198" s="473"/>
      <c r="G198" s="474"/>
      <c r="H198" s="166"/>
      <c r="I198" s="670" t="s">
        <v>1298</v>
      </c>
      <c r="J198" s="670"/>
      <c r="K198" s="670"/>
      <c r="L198" s="670"/>
      <c r="M198" s="671"/>
      <c r="N198" s="89"/>
      <c r="P198" s="505"/>
      <c r="Q198" s="505"/>
      <c r="R198" s="505"/>
      <c r="S198" s="505"/>
      <c r="T198" s="505"/>
    </row>
    <row r="199" spans="2:20" ht="26.1" customHeight="1">
      <c r="B199" s="70"/>
      <c r="C199" s="477"/>
      <c r="D199" s="473"/>
      <c r="E199" s="473"/>
      <c r="F199" s="473"/>
      <c r="G199" s="474"/>
      <c r="H199" s="166"/>
      <c r="I199" s="680" t="s">
        <v>1299</v>
      </c>
      <c r="J199" s="680"/>
      <c r="K199" s="680"/>
      <c r="L199" s="680"/>
      <c r="M199" s="681"/>
      <c r="N199" s="89"/>
      <c r="P199" s="505"/>
      <c r="Q199" s="505"/>
      <c r="R199" s="505"/>
      <c r="S199" s="505"/>
      <c r="T199" s="505"/>
    </row>
    <row r="200" spans="2:20" ht="39" customHeight="1">
      <c r="B200" s="70"/>
      <c r="C200" s="477"/>
      <c r="D200" s="473"/>
      <c r="E200" s="473"/>
      <c r="F200" s="473"/>
      <c r="G200" s="474"/>
      <c r="H200" s="166"/>
      <c r="I200" s="686" t="s">
        <v>1300</v>
      </c>
      <c r="J200" s="686"/>
      <c r="K200" s="686"/>
      <c r="L200" s="686"/>
      <c r="M200" s="687"/>
      <c r="N200" s="89"/>
      <c r="P200" s="505"/>
      <c r="Q200" s="505"/>
      <c r="R200" s="505"/>
      <c r="S200" s="505"/>
      <c r="T200" s="505"/>
    </row>
    <row r="201" spans="2:20" ht="26.1" customHeight="1">
      <c r="B201" s="70"/>
      <c r="C201" s="477"/>
      <c r="D201" s="473"/>
      <c r="E201" s="473"/>
      <c r="F201" s="473"/>
      <c r="G201" s="474"/>
      <c r="H201" s="166"/>
      <c r="I201" s="686" t="s">
        <v>1301</v>
      </c>
      <c r="J201" s="686"/>
      <c r="K201" s="686"/>
      <c r="L201" s="686"/>
      <c r="M201" s="687"/>
      <c r="N201" s="89"/>
      <c r="P201" s="505"/>
      <c r="Q201" s="505"/>
      <c r="R201" s="505"/>
      <c r="S201" s="505"/>
      <c r="T201" s="505"/>
    </row>
    <row r="202" spans="2:20" ht="26.1" customHeight="1">
      <c r="B202" s="70"/>
      <c r="C202" s="477"/>
      <c r="D202" s="473"/>
      <c r="E202" s="473"/>
      <c r="F202" s="473"/>
      <c r="G202" s="474"/>
      <c r="H202" s="166"/>
      <c r="I202" s="686" t="s">
        <v>1302</v>
      </c>
      <c r="J202" s="686"/>
      <c r="K202" s="686"/>
      <c r="L202" s="686"/>
      <c r="M202" s="687"/>
      <c r="N202" s="89"/>
      <c r="P202" s="505"/>
      <c r="Q202" s="505"/>
      <c r="R202" s="505"/>
      <c r="S202" s="505"/>
      <c r="T202" s="505"/>
    </row>
    <row r="203" spans="2:20" ht="16.5" customHeight="1">
      <c r="B203" s="70"/>
      <c r="C203" s="477"/>
      <c r="D203" s="473"/>
      <c r="E203" s="473"/>
      <c r="F203" s="473"/>
      <c r="G203" s="474"/>
      <c r="H203" s="166"/>
      <c r="I203" s="670" t="s">
        <v>1303</v>
      </c>
      <c r="J203" s="670"/>
      <c r="K203" s="670"/>
      <c r="L203" s="670"/>
      <c r="M203" s="671"/>
      <c r="N203" s="89"/>
      <c r="P203" s="505"/>
      <c r="Q203" s="505"/>
      <c r="R203" s="505"/>
      <c r="S203" s="505"/>
      <c r="T203" s="505"/>
    </row>
    <row r="204" spans="2:20" ht="26.1" customHeight="1">
      <c r="B204" s="70"/>
      <c r="C204" s="477"/>
      <c r="D204" s="473"/>
      <c r="E204" s="473"/>
      <c r="F204" s="473"/>
      <c r="G204" s="474"/>
      <c r="H204" s="166"/>
      <c r="I204" s="670" t="s">
        <v>1304</v>
      </c>
      <c r="J204" s="670"/>
      <c r="K204" s="670"/>
      <c r="L204" s="670"/>
      <c r="M204" s="671"/>
      <c r="N204" s="89"/>
      <c r="P204" s="505"/>
      <c r="Q204" s="505"/>
      <c r="R204" s="505"/>
      <c r="S204" s="505"/>
      <c r="T204" s="505"/>
    </row>
    <row r="205" spans="2:20" ht="16.5">
      <c r="B205" s="70"/>
      <c r="C205" s="477"/>
      <c r="D205" s="473"/>
      <c r="E205" s="473"/>
      <c r="F205" s="473"/>
      <c r="G205" s="474"/>
      <c r="H205" s="166"/>
      <c r="I205" s="726"/>
      <c r="J205" s="726"/>
      <c r="K205" s="726"/>
      <c r="L205" s="726"/>
      <c r="M205" s="727"/>
      <c r="N205" s="89"/>
      <c r="P205" s="505"/>
      <c r="Q205" s="505"/>
      <c r="R205" s="505"/>
      <c r="S205" s="505"/>
      <c r="T205" s="505"/>
    </row>
    <row r="206" spans="2:20" ht="16.5" customHeight="1">
      <c r="B206" s="526"/>
      <c r="C206" s="526"/>
      <c r="D206" s="526"/>
      <c r="E206" s="526"/>
      <c r="F206" s="39"/>
      <c r="G206" s="526"/>
      <c r="H206" s="531" t="s">
        <v>336</v>
      </c>
      <c r="I206" s="674" t="s">
        <v>341</v>
      </c>
      <c r="J206" s="674"/>
      <c r="K206" s="674"/>
      <c r="L206" s="674"/>
      <c r="M206" s="675"/>
      <c r="N206" s="89"/>
      <c r="O206" s="505" t="b">
        <v>0</v>
      </c>
      <c r="P206" s="505" t="b">
        <v>0</v>
      </c>
      <c r="Q206" s="505" t="b">
        <v>0</v>
      </c>
      <c r="R206" s="505" t="b">
        <v>0</v>
      </c>
      <c r="S206" s="505" t="b">
        <v>1</v>
      </c>
      <c r="T206" s="505" t="b">
        <v>0</v>
      </c>
    </row>
    <row r="207" spans="2:20" ht="16.5">
      <c r="B207" s="70"/>
      <c r="C207" s="477"/>
      <c r="D207" s="473"/>
      <c r="E207" s="473"/>
      <c r="F207" s="473"/>
      <c r="G207" s="474"/>
      <c r="H207" s="166"/>
      <c r="I207" s="676" t="s">
        <v>1305</v>
      </c>
      <c r="J207" s="676"/>
      <c r="K207" s="676"/>
      <c r="L207" s="676"/>
      <c r="M207" s="677"/>
      <c r="N207" s="89"/>
      <c r="P207" s="505"/>
      <c r="Q207" s="505"/>
      <c r="R207" s="505"/>
      <c r="S207" s="505"/>
      <c r="T207" s="505"/>
    </row>
    <row r="208" spans="2:20" ht="12.95" customHeight="1">
      <c r="B208" s="70"/>
      <c r="C208" s="477"/>
      <c r="D208" s="473"/>
      <c r="E208" s="473"/>
      <c r="F208" s="473"/>
      <c r="G208" s="474"/>
      <c r="H208" s="166"/>
      <c r="I208" s="678" t="s">
        <v>178</v>
      </c>
      <c r="J208" s="678"/>
      <c r="K208" s="678"/>
      <c r="L208" s="678"/>
      <c r="M208" s="679"/>
      <c r="N208" s="89"/>
      <c r="P208" s="505"/>
      <c r="Q208" s="505"/>
      <c r="R208" s="505"/>
      <c r="S208" s="505"/>
      <c r="T208" s="505"/>
    </row>
    <row r="209" spans="2:20" ht="26.1" customHeight="1">
      <c r="B209" s="70"/>
      <c r="C209" s="477"/>
      <c r="D209" s="473"/>
      <c r="E209" s="473"/>
      <c r="F209" s="473"/>
      <c r="G209" s="474"/>
      <c r="H209" s="166"/>
      <c r="I209" s="670" t="s">
        <v>1306</v>
      </c>
      <c r="J209" s="670"/>
      <c r="K209" s="670"/>
      <c r="L209" s="670"/>
      <c r="M209" s="671"/>
      <c r="N209" s="89"/>
      <c r="P209" s="505"/>
      <c r="Q209" s="505"/>
      <c r="R209" s="505"/>
      <c r="S209" s="505"/>
      <c r="T209" s="505"/>
    </row>
    <row r="210" spans="2:20" ht="26.1" customHeight="1">
      <c r="B210" s="70"/>
      <c r="C210" s="477"/>
      <c r="D210" s="473"/>
      <c r="E210" s="473"/>
      <c r="F210" s="473"/>
      <c r="G210" s="474"/>
      <c r="H210" s="166"/>
      <c r="I210" s="680" t="s">
        <v>1307</v>
      </c>
      <c r="J210" s="680"/>
      <c r="K210" s="680"/>
      <c r="L210" s="680"/>
      <c r="M210" s="681"/>
      <c r="N210" s="89"/>
      <c r="P210" s="505"/>
      <c r="Q210" s="505"/>
      <c r="R210" s="505"/>
      <c r="S210" s="505"/>
      <c r="T210" s="505"/>
    </row>
    <row r="211" spans="2:20" ht="39" customHeight="1">
      <c r="B211" s="70"/>
      <c r="C211" s="477"/>
      <c r="D211" s="473"/>
      <c r="E211" s="473"/>
      <c r="F211" s="473"/>
      <c r="G211" s="474"/>
      <c r="H211" s="166"/>
      <c r="I211" s="680" t="s">
        <v>1308</v>
      </c>
      <c r="J211" s="680"/>
      <c r="K211" s="680"/>
      <c r="L211" s="680"/>
      <c r="M211" s="681"/>
      <c r="N211" s="89"/>
      <c r="P211" s="505"/>
      <c r="Q211" s="505"/>
      <c r="R211" s="505"/>
      <c r="S211" s="505"/>
      <c r="T211" s="505"/>
    </row>
    <row r="212" spans="2:20" ht="26.1" customHeight="1">
      <c r="B212" s="70"/>
      <c r="C212" s="477"/>
      <c r="D212" s="473"/>
      <c r="E212" s="473"/>
      <c r="F212" s="473"/>
      <c r="G212" s="474"/>
      <c r="H212" s="166"/>
      <c r="I212" s="686" t="s">
        <v>1309</v>
      </c>
      <c r="J212" s="686"/>
      <c r="K212" s="686"/>
      <c r="L212" s="686"/>
      <c r="M212" s="687"/>
      <c r="N212" s="89"/>
      <c r="P212" s="505"/>
      <c r="Q212" s="505"/>
      <c r="R212" s="505"/>
      <c r="S212" s="505"/>
      <c r="T212" s="505"/>
    </row>
    <row r="213" spans="2:20" ht="12.95" customHeight="1">
      <c r="B213" s="70"/>
      <c r="C213" s="477"/>
      <c r="D213" s="473"/>
      <c r="E213" s="473"/>
      <c r="F213" s="473"/>
      <c r="G213" s="474"/>
      <c r="H213" s="166"/>
      <c r="I213" s="678" t="s">
        <v>179</v>
      </c>
      <c r="J213" s="678"/>
      <c r="K213" s="678"/>
      <c r="L213" s="678"/>
      <c r="M213" s="679"/>
      <c r="N213" s="89"/>
      <c r="P213" s="505"/>
      <c r="Q213" s="505"/>
      <c r="R213" s="505"/>
      <c r="S213" s="505"/>
      <c r="T213" s="505"/>
    </row>
    <row r="214" spans="2:20" ht="12.95" customHeight="1">
      <c r="B214" s="70"/>
      <c r="C214" s="477"/>
      <c r="D214" s="473"/>
      <c r="E214" s="473"/>
      <c r="F214" s="473"/>
      <c r="G214" s="474"/>
      <c r="H214" s="166"/>
      <c r="I214" s="670" t="s">
        <v>342</v>
      </c>
      <c r="J214" s="670"/>
      <c r="K214" s="670"/>
      <c r="L214" s="670"/>
      <c r="M214" s="671"/>
      <c r="N214" s="89"/>
      <c r="P214" s="505"/>
      <c r="Q214" s="505"/>
      <c r="R214" s="505"/>
      <c r="S214" s="505"/>
      <c r="T214" s="505"/>
    </row>
    <row r="215" spans="2:20" ht="12.95" customHeight="1">
      <c r="B215" s="70"/>
      <c r="C215" s="477"/>
      <c r="D215" s="473"/>
      <c r="E215" s="473"/>
      <c r="F215" s="473"/>
      <c r="G215" s="474"/>
      <c r="H215" s="166"/>
      <c r="I215" s="678" t="s">
        <v>180</v>
      </c>
      <c r="J215" s="678"/>
      <c r="K215" s="678"/>
      <c r="L215" s="678"/>
      <c r="M215" s="679"/>
      <c r="N215" s="89"/>
      <c r="P215" s="505"/>
      <c r="Q215" s="505"/>
      <c r="R215" s="505"/>
      <c r="S215" s="505"/>
      <c r="T215" s="505"/>
    </row>
    <row r="216" spans="2:20" ht="12.95" customHeight="1">
      <c r="B216" s="70"/>
      <c r="C216" s="477"/>
      <c r="D216" s="473"/>
      <c r="E216" s="473"/>
      <c r="F216" s="473"/>
      <c r="G216" s="474"/>
      <c r="H216" s="166"/>
      <c r="I216" s="670" t="s">
        <v>343</v>
      </c>
      <c r="J216" s="670"/>
      <c r="K216" s="670"/>
      <c r="L216" s="670"/>
      <c r="M216" s="671"/>
      <c r="N216" s="89"/>
      <c r="P216" s="505"/>
      <c r="Q216" s="505"/>
      <c r="R216" s="505"/>
      <c r="S216" s="505"/>
      <c r="T216" s="505"/>
    </row>
    <row r="217" spans="2:20" ht="12.95" customHeight="1">
      <c r="B217" s="70"/>
      <c r="C217" s="477"/>
      <c r="D217" s="473"/>
      <c r="E217" s="473"/>
      <c r="F217" s="473"/>
      <c r="G217" s="474"/>
      <c r="H217" s="166"/>
      <c r="I217" s="678" t="s">
        <v>181</v>
      </c>
      <c r="J217" s="678"/>
      <c r="K217" s="678"/>
      <c r="L217" s="678"/>
      <c r="M217" s="679"/>
      <c r="N217" s="89"/>
      <c r="P217" s="505"/>
      <c r="Q217" s="505"/>
      <c r="R217" s="505"/>
      <c r="S217" s="505"/>
      <c r="T217" s="505"/>
    </row>
    <row r="218" spans="2:20" ht="51.95" customHeight="1">
      <c r="B218" s="70"/>
      <c r="C218" s="477"/>
      <c r="D218" s="473"/>
      <c r="E218" s="473"/>
      <c r="F218" s="473"/>
      <c r="G218" s="474"/>
      <c r="H218" s="166"/>
      <c r="I218" s="670" t="s">
        <v>1310</v>
      </c>
      <c r="J218" s="670"/>
      <c r="K218" s="670"/>
      <c r="L218" s="670"/>
      <c r="M218" s="671"/>
      <c r="N218" s="89"/>
      <c r="P218" s="505"/>
      <c r="Q218" s="505"/>
      <c r="R218" s="505"/>
      <c r="S218" s="505"/>
      <c r="T218" s="505"/>
    </row>
    <row r="219" spans="2:20" ht="16.5">
      <c r="B219" s="70"/>
      <c r="C219" s="477"/>
      <c r="D219" s="473"/>
      <c r="E219" s="473"/>
      <c r="F219" s="473"/>
      <c r="G219" s="474"/>
      <c r="H219" s="166"/>
      <c r="I219" s="680" t="s">
        <v>1311</v>
      </c>
      <c r="J219" s="680"/>
      <c r="K219" s="680"/>
      <c r="L219" s="680"/>
      <c r="M219" s="681"/>
      <c r="N219" s="89"/>
      <c r="P219" s="505"/>
      <c r="Q219" s="505"/>
      <c r="R219" s="505"/>
      <c r="S219" s="505"/>
      <c r="T219" s="505"/>
    </row>
    <row r="220" spans="2:20" ht="39" customHeight="1">
      <c r="B220" s="70"/>
      <c r="C220" s="477"/>
      <c r="D220" s="473"/>
      <c r="E220" s="473"/>
      <c r="F220" s="473"/>
      <c r="G220" s="474"/>
      <c r="H220" s="166"/>
      <c r="I220" s="686" t="s">
        <v>344</v>
      </c>
      <c r="J220" s="686"/>
      <c r="K220" s="686"/>
      <c r="L220" s="686"/>
      <c r="M220" s="687"/>
      <c r="N220" s="89"/>
      <c r="P220" s="505"/>
      <c r="Q220" s="505"/>
      <c r="R220" s="505"/>
      <c r="S220" s="505"/>
      <c r="T220" s="505"/>
    </row>
    <row r="221" spans="2:20" ht="26.1" customHeight="1">
      <c r="B221" s="70"/>
      <c r="C221" s="477"/>
      <c r="D221" s="473"/>
      <c r="E221" s="473"/>
      <c r="F221" s="473"/>
      <c r="G221" s="474"/>
      <c r="H221" s="166"/>
      <c r="I221" s="670" t="s">
        <v>1312</v>
      </c>
      <c r="J221" s="670"/>
      <c r="K221" s="670"/>
      <c r="L221" s="670"/>
      <c r="M221" s="671"/>
      <c r="N221" s="89"/>
      <c r="P221" s="505"/>
      <c r="Q221" s="505"/>
      <c r="R221" s="505"/>
      <c r="S221" s="505"/>
      <c r="T221" s="505"/>
    </row>
    <row r="222" spans="2:20" ht="26.1" customHeight="1">
      <c r="B222" s="70"/>
      <c r="C222" s="477"/>
      <c r="D222" s="473"/>
      <c r="E222" s="473"/>
      <c r="F222" s="473"/>
      <c r="G222" s="474"/>
      <c r="H222" s="166"/>
      <c r="I222" s="670" t="s">
        <v>345</v>
      </c>
      <c r="J222" s="670"/>
      <c r="K222" s="670"/>
      <c r="L222" s="670"/>
      <c r="M222" s="671"/>
      <c r="N222" s="89"/>
      <c r="P222" s="505"/>
      <c r="Q222" s="505"/>
      <c r="R222" s="505"/>
      <c r="S222" s="505"/>
      <c r="T222" s="505"/>
    </row>
    <row r="223" spans="2:20" ht="16.5">
      <c r="B223" s="70"/>
      <c r="C223" s="477"/>
      <c r="D223" s="473"/>
      <c r="E223" s="473"/>
      <c r="F223" s="473"/>
      <c r="G223" s="474"/>
      <c r="H223" s="166"/>
      <c r="I223" s="726"/>
      <c r="J223" s="726"/>
      <c r="K223" s="726"/>
      <c r="L223" s="726"/>
      <c r="M223" s="727"/>
      <c r="N223" s="89"/>
      <c r="P223" s="505"/>
      <c r="Q223" s="505"/>
      <c r="R223" s="505"/>
      <c r="S223" s="505"/>
      <c r="T223" s="505"/>
    </row>
    <row r="224" spans="2:20" ht="16.5" customHeight="1">
      <c r="B224" s="526"/>
      <c r="C224" s="526"/>
      <c r="D224" s="526"/>
      <c r="E224" s="526"/>
      <c r="F224" s="526"/>
      <c r="G224" s="39"/>
      <c r="H224" s="531" t="s">
        <v>346</v>
      </c>
      <c r="I224" s="674" t="s">
        <v>1313</v>
      </c>
      <c r="J224" s="674"/>
      <c r="K224" s="674"/>
      <c r="L224" s="674"/>
      <c r="M224" s="675"/>
      <c r="N224" s="89"/>
      <c r="O224" s="505" t="b">
        <v>0</v>
      </c>
      <c r="P224" s="505" t="b">
        <v>0</v>
      </c>
      <c r="Q224" s="505" t="b">
        <v>0</v>
      </c>
      <c r="R224" s="505" t="b">
        <v>0</v>
      </c>
      <c r="S224" s="505" t="b">
        <v>0</v>
      </c>
      <c r="T224" s="505" t="b">
        <v>1</v>
      </c>
    </row>
    <row r="225" spans="2:20" ht="16.5">
      <c r="B225" s="70"/>
      <c r="C225" s="477"/>
      <c r="D225" s="473"/>
      <c r="E225" s="473"/>
      <c r="F225" s="473"/>
      <c r="G225" s="474"/>
      <c r="H225" s="166"/>
      <c r="I225" s="676" t="s">
        <v>1314</v>
      </c>
      <c r="J225" s="676"/>
      <c r="K225" s="676"/>
      <c r="L225" s="676"/>
      <c r="M225" s="677"/>
      <c r="N225" s="89"/>
      <c r="P225" s="505"/>
      <c r="Q225" s="505"/>
      <c r="R225" s="505"/>
      <c r="S225" s="505"/>
      <c r="T225" s="505"/>
    </row>
    <row r="226" spans="2:20" ht="12.95" customHeight="1">
      <c r="B226" s="70"/>
      <c r="C226" s="477"/>
      <c r="D226" s="473"/>
      <c r="E226" s="473"/>
      <c r="F226" s="473"/>
      <c r="G226" s="474"/>
      <c r="H226" s="166"/>
      <c r="I226" s="678" t="s">
        <v>178</v>
      </c>
      <c r="J226" s="678"/>
      <c r="K226" s="678"/>
      <c r="L226" s="678"/>
      <c r="M226" s="679"/>
      <c r="N226" s="89"/>
      <c r="P226" s="505"/>
      <c r="Q226" s="505"/>
      <c r="R226" s="505"/>
      <c r="S226" s="505"/>
      <c r="T226" s="505"/>
    </row>
    <row r="227" spans="2:20" ht="12.95" customHeight="1">
      <c r="B227" s="70"/>
      <c r="C227" s="477"/>
      <c r="D227" s="473"/>
      <c r="E227" s="473"/>
      <c r="F227" s="473"/>
      <c r="G227" s="474"/>
      <c r="H227" s="166"/>
      <c r="I227" s="670" t="s">
        <v>347</v>
      </c>
      <c r="J227" s="670"/>
      <c r="K227" s="670"/>
      <c r="L227" s="670"/>
      <c r="M227" s="671"/>
      <c r="N227" s="89"/>
      <c r="P227" s="505"/>
      <c r="Q227" s="505"/>
      <c r="R227" s="505"/>
      <c r="S227" s="505"/>
      <c r="T227" s="505"/>
    </row>
    <row r="228" spans="2:20" ht="12.95" customHeight="1">
      <c r="B228" s="70"/>
      <c r="C228" s="477"/>
      <c r="D228" s="473"/>
      <c r="E228" s="473"/>
      <c r="F228" s="473"/>
      <c r="G228" s="474"/>
      <c r="H228" s="166"/>
      <c r="I228" s="678" t="s">
        <v>179</v>
      </c>
      <c r="J228" s="678"/>
      <c r="K228" s="678"/>
      <c r="L228" s="678"/>
      <c r="M228" s="679"/>
      <c r="N228" s="89"/>
      <c r="P228" s="505"/>
      <c r="Q228" s="505"/>
      <c r="R228" s="505"/>
      <c r="S228" s="505"/>
      <c r="T228" s="505"/>
    </row>
    <row r="229" spans="2:20" ht="12.95" customHeight="1">
      <c r="B229" s="70"/>
      <c r="C229" s="477"/>
      <c r="D229" s="473"/>
      <c r="E229" s="473"/>
      <c r="F229" s="473"/>
      <c r="G229" s="474"/>
      <c r="H229" s="166"/>
      <c r="I229" s="670" t="s">
        <v>1315</v>
      </c>
      <c r="J229" s="670"/>
      <c r="K229" s="670"/>
      <c r="L229" s="670"/>
      <c r="M229" s="671"/>
      <c r="N229" s="89"/>
      <c r="P229" s="505"/>
      <c r="Q229" s="505"/>
      <c r="R229" s="505"/>
      <c r="S229" s="505"/>
      <c r="T229" s="505"/>
    </row>
    <row r="230" spans="2:20" ht="12.95" customHeight="1">
      <c r="B230" s="70"/>
      <c r="C230" s="477"/>
      <c r="D230" s="473"/>
      <c r="E230" s="473"/>
      <c r="F230" s="473"/>
      <c r="G230" s="474"/>
      <c r="H230" s="166"/>
      <c r="I230" s="678" t="s">
        <v>180</v>
      </c>
      <c r="J230" s="678"/>
      <c r="K230" s="678"/>
      <c r="L230" s="678"/>
      <c r="M230" s="679"/>
      <c r="N230" s="89"/>
      <c r="P230" s="505"/>
      <c r="Q230" s="505"/>
      <c r="R230" s="505"/>
      <c r="S230" s="505"/>
      <c r="T230" s="505"/>
    </row>
    <row r="231" spans="2:20" ht="12.95" customHeight="1">
      <c r="B231" s="70"/>
      <c r="C231" s="477"/>
      <c r="D231" s="473"/>
      <c r="E231" s="473"/>
      <c r="F231" s="473"/>
      <c r="G231" s="474"/>
      <c r="H231" s="166"/>
      <c r="I231" s="670" t="s">
        <v>348</v>
      </c>
      <c r="J231" s="670"/>
      <c r="K231" s="670"/>
      <c r="L231" s="670"/>
      <c r="M231" s="671"/>
      <c r="N231" s="89"/>
      <c r="P231" s="505"/>
      <c r="Q231" s="505"/>
      <c r="R231" s="505"/>
      <c r="S231" s="505"/>
      <c r="T231" s="505"/>
    </row>
    <row r="232" spans="2:20" ht="12.95" customHeight="1">
      <c r="B232" s="70"/>
      <c r="C232" s="477"/>
      <c r="D232" s="473"/>
      <c r="E232" s="473"/>
      <c r="F232" s="473"/>
      <c r="G232" s="474"/>
      <c r="H232" s="166"/>
      <c r="I232" s="678" t="s">
        <v>181</v>
      </c>
      <c r="J232" s="678"/>
      <c r="K232" s="678"/>
      <c r="L232" s="678"/>
      <c r="M232" s="679"/>
      <c r="N232" s="89"/>
      <c r="P232" s="505"/>
      <c r="Q232" s="505"/>
      <c r="R232" s="505"/>
      <c r="S232" s="505"/>
      <c r="T232" s="505"/>
    </row>
    <row r="233" spans="2:20" ht="26.1" customHeight="1">
      <c r="B233" s="70"/>
      <c r="C233" s="477"/>
      <c r="D233" s="473"/>
      <c r="E233" s="473"/>
      <c r="F233" s="473"/>
      <c r="G233" s="474"/>
      <c r="H233" s="166"/>
      <c r="I233" s="670" t="s">
        <v>1316</v>
      </c>
      <c r="J233" s="670"/>
      <c r="K233" s="670"/>
      <c r="L233" s="670"/>
      <c r="M233" s="671"/>
      <c r="N233" s="89"/>
      <c r="P233" s="505"/>
      <c r="Q233" s="505"/>
      <c r="R233" s="505"/>
      <c r="S233" s="505"/>
      <c r="T233" s="505"/>
    </row>
    <row r="234" spans="2:20" ht="16.5">
      <c r="B234" s="70"/>
      <c r="C234" s="477"/>
      <c r="D234" s="473"/>
      <c r="E234" s="473"/>
      <c r="F234" s="473"/>
      <c r="G234" s="474"/>
      <c r="H234" s="166"/>
      <c r="I234" s="670" t="s">
        <v>349</v>
      </c>
      <c r="J234" s="670"/>
      <c r="K234" s="670"/>
      <c r="L234" s="670"/>
      <c r="M234" s="671"/>
      <c r="N234" s="89"/>
      <c r="P234" s="505"/>
      <c r="Q234" s="505"/>
      <c r="R234" s="505"/>
      <c r="S234" s="505"/>
      <c r="T234" s="505"/>
    </row>
    <row r="235" spans="2:20" ht="26.1" customHeight="1">
      <c r="B235" s="70"/>
      <c r="C235" s="477"/>
      <c r="D235" s="473"/>
      <c r="E235" s="473"/>
      <c r="F235" s="473"/>
      <c r="G235" s="474"/>
      <c r="H235" s="166"/>
      <c r="I235" s="670" t="s">
        <v>1621</v>
      </c>
      <c r="J235" s="670"/>
      <c r="K235" s="670"/>
      <c r="L235" s="670"/>
      <c r="M235" s="671"/>
      <c r="N235" s="89"/>
      <c r="P235" s="505"/>
      <c r="Q235" s="505"/>
      <c r="R235" s="505"/>
      <c r="S235" s="505"/>
      <c r="T235" s="505"/>
    </row>
    <row r="236" spans="2:20" ht="16.5">
      <c r="B236" s="70"/>
      <c r="C236" s="477"/>
      <c r="D236" s="473"/>
      <c r="E236" s="473"/>
      <c r="F236" s="473"/>
      <c r="G236" s="474"/>
      <c r="H236" s="166"/>
      <c r="I236" s="726"/>
      <c r="J236" s="726"/>
      <c r="K236" s="726"/>
      <c r="L236" s="726"/>
      <c r="M236" s="727"/>
      <c r="N236" s="89"/>
      <c r="P236" s="505"/>
      <c r="Q236" s="505"/>
      <c r="R236" s="505"/>
      <c r="S236" s="505"/>
      <c r="T236" s="505"/>
    </row>
    <row r="237" spans="2:20" ht="16.5" customHeight="1">
      <c r="B237" s="526"/>
      <c r="C237" s="526"/>
      <c r="D237" s="526"/>
      <c r="E237" s="526"/>
      <c r="F237" s="526"/>
      <c r="G237" s="39"/>
      <c r="H237" s="531" t="s">
        <v>350</v>
      </c>
      <c r="I237" s="674" t="s">
        <v>351</v>
      </c>
      <c r="J237" s="674"/>
      <c r="K237" s="674"/>
      <c r="L237" s="674"/>
      <c r="M237" s="675"/>
      <c r="N237" s="89"/>
      <c r="O237" s="505" t="b">
        <v>0</v>
      </c>
      <c r="P237" s="505" t="b">
        <v>0</v>
      </c>
      <c r="Q237" s="505" t="b">
        <v>0</v>
      </c>
      <c r="R237" s="505" t="b">
        <v>0</v>
      </c>
      <c r="S237" s="505" t="b">
        <v>0</v>
      </c>
      <c r="T237" s="505" t="b">
        <v>1</v>
      </c>
    </row>
    <row r="238" spans="2:20" ht="16.5">
      <c r="B238" s="70"/>
      <c r="C238" s="477"/>
      <c r="D238" s="473"/>
      <c r="E238" s="473"/>
      <c r="F238" s="473"/>
      <c r="G238" s="474"/>
      <c r="H238" s="166"/>
      <c r="I238" s="676" t="s">
        <v>1</v>
      </c>
      <c r="J238" s="676"/>
      <c r="K238" s="676"/>
      <c r="L238" s="676"/>
      <c r="M238" s="677"/>
      <c r="N238" s="89"/>
      <c r="P238" s="505"/>
      <c r="Q238" s="505"/>
      <c r="R238" s="505"/>
      <c r="S238" s="505"/>
      <c r="T238" s="505"/>
    </row>
    <row r="239" spans="2:20" ht="12.95" customHeight="1">
      <c r="B239" s="70"/>
      <c r="C239" s="477"/>
      <c r="D239" s="473"/>
      <c r="E239" s="473"/>
      <c r="F239" s="473"/>
      <c r="G239" s="474"/>
      <c r="H239" s="166"/>
      <c r="I239" s="678" t="s">
        <v>178</v>
      </c>
      <c r="J239" s="678"/>
      <c r="K239" s="678"/>
      <c r="L239" s="678"/>
      <c r="M239" s="679"/>
      <c r="N239" s="89"/>
      <c r="P239" s="505"/>
      <c r="Q239" s="505"/>
      <c r="R239" s="505"/>
      <c r="S239" s="505"/>
      <c r="T239" s="505"/>
    </row>
    <row r="240" spans="2:20" ht="12.95" customHeight="1">
      <c r="B240" s="70"/>
      <c r="C240" s="477"/>
      <c r="D240" s="473"/>
      <c r="E240" s="473"/>
      <c r="F240" s="473"/>
      <c r="G240" s="474"/>
      <c r="H240" s="166"/>
      <c r="I240" s="670" t="s">
        <v>1317</v>
      </c>
      <c r="J240" s="670"/>
      <c r="K240" s="670"/>
      <c r="L240" s="670"/>
      <c r="M240" s="671"/>
      <c r="N240" s="89"/>
      <c r="P240" s="505"/>
      <c r="Q240" s="505"/>
      <c r="R240" s="505"/>
      <c r="S240" s="505"/>
      <c r="T240" s="505"/>
    </row>
    <row r="241" spans="1:20" ht="12.95" customHeight="1">
      <c r="B241" s="70"/>
      <c r="C241" s="477"/>
      <c r="D241" s="473"/>
      <c r="E241" s="473"/>
      <c r="F241" s="473"/>
      <c r="G241" s="474"/>
      <c r="H241" s="166"/>
      <c r="I241" s="678" t="s">
        <v>179</v>
      </c>
      <c r="J241" s="678"/>
      <c r="K241" s="678"/>
      <c r="L241" s="678"/>
      <c r="M241" s="679"/>
      <c r="N241" s="89"/>
      <c r="P241" s="505"/>
      <c r="Q241" s="505"/>
      <c r="R241" s="505"/>
      <c r="S241" s="505"/>
      <c r="T241" s="505"/>
    </row>
    <row r="242" spans="1:20" ht="26.1" customHeight="1">
      <c r="B242" s="70"/>
      <c r="C242" s="477"/>
      <c r="D242" s="473"/>
      <c r="E242" s="473"/>
      <c r="F242" s="473"/>
      <c r="G242" s="474"/>
      <c r="H242" s="166"/>
      <c r="I242" s="670" t="s">
        <v>352</v>
      </c>
      <c r="J242" s="670"/>
      <c r="K242" s="670"/>
      <c r="L242" s="670"/>
      <c r="M242" s="671"/>
      <c r="N242" s="89"/>
      <c r="P242" s="505"/>
      <c r="Q242" s="505"/>
      <c r="R242" s="505"/>
      <c r="S242" s="505"/>
      <c r="T242" s="505"/>
    </row>
    <row r="243" spans="1:20" ht="12.95" customHeight="1">
      <c r="B243" s="70"/>
      <c r="C243" s="477"/>
      <c r="D243" s="473"/>
      <c r="E243" s="473"/>
      <c r="F243" s="473"/>
      <c r="G243" s="474"/>
      <c r="H243" s="166"/>
      <c r="I243" s="678" t="s">
        <v>180</v>
      </c>
      <c r="J243" s="678"/>
      <c r="K243" s="678"/>
      <c r="L243" s="678"/>
      <c r="M243" s="679"/>
      <c r="N243" s="89"/>
      <c r="P243" s="505"/>
      <c r="Q243" s="505"/>
      <c r="R243" s="505"/>
      <c r="S243" s="505"/>
      <c r="T243" s="505"/>
    </row>
    <row r="244" spans="1:20" ht="12.95" customHeight="1">
      <c r="B244" s="70"/>
      <c r="C244" s="477"/>
      <c r="D244" s="473"/>
      <c r="E244" s="473"/>
      <c r="F244" s="473"/>
      <c r="G244" s="474"/>
      <c r="H244" s="166"/>
      <c r="I244" s="670" t="s">
        <v>353</v>
      </c>
      <c r="J244" s="670"/>
      <c r="K244" s="670"/>
      <c r="L244" s="670"/>
      <c r="M244" s="671"/>
      <c r="N244" s="89"/>
      <c r="P244" s="505"/>
      <c r="Q244" s="505"/>
      <c r="R244" s="505"/>
      <c r="S244" s="505"/>
      <c r="T244" s="505"/>
    </row>
    <row r="245" spans="1:20" ht="12.95" customHeight="1">
      <c r="B245" s="70"/>
      <c r="C245" s="477"/>
      <c r="D245" s="473"/>
      <c r="E245" s="473"/>
      <c r="F245" s="473"/>
      <c r="G245" s="474"/>
      <c r="H245" s="166"/>
      <c r="I245" s="678" t="s">
        <v>181</v>
      </c>
      <c r="J245" s="678"/>
      <c r="K245" s="678"/>
      <c r="L245" s="678"/>
      <c r="M245" s="679"/>
      <c r="N245" s="89"/>
      <c r="P245" s="505"/>
      <c r="Q245" s="505"/>
      <c r="R245" s="505"/>
      <c r="S245" s="505"/>
      <c r="T245" s="505"/>
    </row>
    <row r="246" spans="1:20" ht="26.1" customHeight="1">
      <c r="B246" s="70"/>
      <c r="C246" s="477"/>
      <c r="D246" s="473"/>
      <c r="E246" s="473"/>
      <c r="F246" s="473"/>
      <c r="G246" s="474"/>
      <c r="H246" s="166"/>
      <c r="I246" s="670" t="s">
        <v>1318</v>
      </c>
      <c r="J246" s="670"/>
      <c r="K246" s="670"/>
      <c r="L246" s="670"/>
      <c r="M246" s="671"/>
      <c r="N246" s="89"/>
      <c r="P246" s="505"/>
      <c r="Q246" s="505"/>
      <c r="R246" s="505"/>
      <c r="S246" s="505"/>
      <c r="T246" s="505"/>
    </row>
    <row r="247" spans="1:20" ht="39.950000000000003" customHeight="1">
      <c r="B247" s="70"/>
      <c r="C247" s="477"/>
      <c r="D247" s="473"/>
      <c r="E247" s="473"/>
      <c r="F247" s="473"/>
      <c r="G247" s="474"/>
      <c r="H247" s="166"/>
      <c r="I247" s="680" t="s">
        <v>1319</v>
      </c>
      <c r="J247" s="680"/>
      <c r="K247" s="680"/>
      <c r="L247" s="680"/>
      <c r="M247" s="681"/>
      <c r="N247" s="89"/>
      <c r="P247" s="505"/>
      <c r="Q247" s="505"/>
      <c r="R247" s="505"/>
      <c r="S247" s="505"/>
      <c r="T247" s="505"/>
    </row>
    <row r="248" spans="1:20" ht="39" customHeight="1">
      <c r="B248" s="70"/>
      <c r="C248" s="477"/>
      <c r="D248" s="473"/>
      <c r="E248" s="473"/>
      <c r="F248" s="473"/>
      <c r="G248" s="474"/>
      <c r="H248" s="166"/>
      <c r="I248" s="680" t="s">
        <v>789</v>
      </c>
      <c r="J248" s="680"/>
      <c r="K248" s="680"/>
      <c r="L248" s="680"/>
      <c r="M248" s="681"/>
      <c r="N248" s="89"/>
      <c r="P248" s="505"/>
      <c r="Q248" s="505"/>
      <c r="R248" s="505"/>
      <c r="S248" s="505"/>
      <c r="T248" s="505"/>
    </row>
    <row r="249" spans="1:20" ht="26.1" customHeight="1">
      <c r="B249" s="70"/>
      <c r="C249" s="477"/>
      <c r="D249" s="473"/>
      <c r="E249" s="473"/>
      <c r="F249" s="473"/>
      <c r="G249" s="474"/>
      <c r="H249" s="166"/>
      <c r="I249" s="670" t="s">
        <v>1320</v>
      </c>
      <c r="J249" s="670"/>
      <c r="K249" s="670"/>
      <c r="L249" s="670"/>
      <c r="M249" s="671"/>
      <c r="N249" s="89"/>
      <c r="P249" s="505"/>
      <c r="Q249" s="505"/>
      <c r="R249" s="505"/>
      <c r="S249" s="505"/>
      <c r="T249" s="505"/>
    </row>
    <row r="250" spans="1:20" ht="16.5">
      <c r="B250" s="70"/>
      <c r="C250" s="472"/>
      <c r="D250" s="475"/>
      <c r="E250" s="475"/>
      <c r="F250" s="475"/>
      <c r="G250" s="476"/>
      <c r="H250" s="166"/>
      <c r="I250" s="730"/>
      <c r="J250" s="730"/>
      <c r="K250" s="730"/>
      <c r="L250" s="730"/>
      <c r="M250" s="731"/>
      <c r="N250" s="89"/>
      <c r="P250" s="505"/>
      <c r="Q250" s="505"/>
      <c r="R250" s="505"/>
      <c r="S250" s="505"/>
      <c r="T250" s="505"/>
    </row>
    <row r="251" spans="1:20" ht="22.7" customHeight="1">
      <c r="B251" s="194"/>
      <c r="C251" s="345" t="s">
        <v>1</v>
      </c>
      <c r="D251" s="195"/>
      <c r="E251" s="195"/>
      <c r="F251" s="195"/>
      <c r="G251" s="196"/>
      <c r="H251" s="196"/>
      <c r="I251" s="165" t="s">
        <v>1321</v>
      </c>
      <c r="J251" s="165"/>
      <c r="K251" s="165"/>
      <c r="L251" s="496"/>
      <c r="M251" s="569"/>
    </row>
    <row r="252" spans="1:20" ht="16.5">
      <c r="B252" s="199"/>
      <c r="C252" s="343"/>
      <c r="D252" s="84"/>
      <c r="E252" s="84"/>
      <c r="F252" s="84"/>
      <c r="G252" s="84"/>
      <c r="H252" s="84"/>
      <c r="I252" s="85"/>
      <c r="J252" s="85"/>
      <c r="K252" s="85"/>
      <c r="L252" s="200"/>
      <c r="M252" s="568"/>
    </row>
    <row r="253" spans="1:20" s="82" customFormat="1" ht="12.75" hidden="1" customHeight="1">
      <c r="A253" s="192"/>
      <c r="B253" s="86"/>
      <c r="C253" s="86"/>
      <c r="D253" s="86"/>
      <c r="E253" s="86"/>
      <c r="F253" s="86"/>
      <c r="G253" s="86"/>
      <c r="H253" s="86"/>
      <c r="I253" s="86"/>
      <c r="J253" s="86"/>
      <c r="K253" s="86"/>
      <c r="L253" s="86"/>
      <c r="M253" s="87"/>
      <c r="O253" s="505"/>
      <c r="P253" s="83"/>
      <c r="Q253" s="83"/>
      <c r="R253" s="83"/>
      <c r="S253" s="83"/>
      <c r="T253" s="83"/>
    </row>
    <row r="254" spans="1:20" s="82" customFormat="1" ht="12.75" hidden="1" customHeight="1">
      <c r="A254" s="192"/>
      <c r="B254" s="86"/>
      <c r="C254" s="86"/>
      <c r="D254" s="86"/>
      <c r="E254" s="86"/>
      <c r="F254" s="86"/>
      <c r="G254" s="86"/>
      <c r="H254" s="86"/>
      <c r="I254" s="86"/>
      <c r="J254" s="86"/>
      <c r="K254" s="86"/>
      <c r="L254" s="86"/>
      <c r="M254" s="87"/>
      <c r="O254" s="505"/>
      <c r="P254" s="83"/>
      <c r="Q254" s="83"/>
      <c r="R254" s="83"/>
      <c r="S254" s="83"/>
      <c r="T254" s="83"/>
    </row>
    <row r="255" spans="1:20" s="82" customFormat="1" ht="12.75" hidden="1" customHeight="1">
      <c r="A255" s="192"/>
      <c r="B255" s="86"/>
      <c r="C255" s="86"/>
      <c r="D255" s="86"/>
      <c r="E255" s="86"/>
      <c r="F255" s="86"/>
      <c r="G255" s="86"/>
      <c r="H255" s="86"/>
      <c r="I255" s="86"/>
      <c r="J255" s="86"/>
      <c r="K255" s="86"/>
      <c r="L255" s="86"/>
      <c r="M255" s="87"/>
      <c r="O255" s="505"/>
      <c r="P255" s="83"/>
      <c r="Q255" s="83"/>
      <c r="R255" s="83"/>
      <c r="S255" s="83"/>
      <c r="T255" s="83"/>
    </row>
    <row r="256" spans="1:20" s="82" customFormat="1" ht="12.75" hidden="1" customHeight="1">
      <c r="A256" s="192"/>
      <c r="B256" s="86"/>
      <c r="C256" s="86"/>
      <c r="D256" s="86"/>
      <c r="E256" s="86"/>
      <c r="F256" s="86"/>
      <c r="G256" s="86"/>
      <c r="H256" s="86"/>
      <c r="I256" s="86"/>
      <c r="J256" s="86"/>
      <c r="K256" s="86"/>
      <c r="L256" s="86"/>
      <c r="M256" s="87"/>
      <c r="O256" s="505"/>
      <c r="P256" s="83"/>
      <c r="Q256" s="83"/>
      <c r="R256" s="83"/>
      <c r="S256" s="83"/>
      <c r="T256" s="83"/>
    </row>
    <row r="257" spans="1:20" s="82" customFormat="1" ht="0" hidden="1" customHeight="1">
      <c r="A257" s="192"/>
      <c r="B257" s="86"/>
      <c r="C257" s="86"/>
      <c r="D257" s="86"/>
      <c r="E257" s="86"/>
      <c r="F257" s="86"/>
      <c r="G257" s="86"/>
      <c r="H257" s="86"/>
      <c r="I257" s="86"/>
      <c r="J257" s="86"/>
      <c r="K257" s="86"/>
      <c r="L257" s="86"/>
      <c r="M257" s="87"/>
      <c r="O257" s="505"/>
      <c r="P257" s="83"/>
      <c r="Q257" s="83"/>
      <c r="R257" s="83"/>
      <c r="S257" s="83"/>
      <c r="T257" s="83"/>
    </row>
    <row r="258" spans="1:20" s="82" customFormat="1" ht="0" hidden="1" customHeight="1">
      <c r="A258" s="192"/>
      <c r="B258" s="86"/>
      <c r="C258" s="86"/>
      <c r="D258" s="86"/>
      <c r="E258" s="86"/>
      <c r="F258" s="86"/>
      <c r="G258" s="86"/>
      <c r="H258" s="86"/>
      <c r="I258" s="86"/>
      <c r="J258" s="86"/>
      <c r="K258" s="86"/>
      <c r="L258" s="86"/>
      <c r="M258" s="87"/>
      <c r="O258" s="505"/>
      <c r="P258" s="83"/>
      <c r="Q258" s="83"/>
      <c r="R258" s="83"/>
      <c r="S258" s="83"/>
      <c r="T258" s="83"/>
    </row>
    <row r="259" spans="1:20" s="82" customFormat="1" ht="0" hidden="1" customHeight="1">
      <c r="A259" s="192"/>
      <c r="B259" s="86"/>
      <c r="C259" s="86"/>
      <c r="D259" s="86"/>
      <c r="E259" s="86"/>
      <c r="F259" s="86"/>
      <c r="G259" s="86"/>
      <c r="H259" s="86"/>
      <c r="I259" s="86"/>
      <c r="J259" s="86"/>
      <c r="K259" s="86"/>
      <c r="L259" s="86"/>
      <c r="M259" s="87"/>
      <c r="O259" s="505"/>
      <c r="P259" s="83"/>
      <c r="Q259" s="83"/>
      <c r="R259" s="83"/>
      <c r="S259" s="83"/>
      <c r="T259" s="83"/>
    </row>
    <row r="260" spans="1:20" s="82" customFormat="1" ht="0" hidden="1" customHeight="1">
      <c r="A260" s="192"/>
      <c r="B260" s="86"/>
      <c r="C260" s="86"/>
      <c r="D260" s="86"/>
      <c r="E260" s="86"/>
      <c r="F260" s="86"/>
      <c r="G260" s="86"/>
      <c r="H260" s="86"/>
      <c r="I260" s="86"/>
      <c r="J260" s="86"/>
      <c r="K260" s="86"/>
      <c r="L260" s="86"/>
      <c r="M260" s="87"/>
      <c r="O260" s="505"/>
      <c r="P260" s="83"/>
      <c r="Q260" s="83"/>
      <c r="R260" s="83"/>
      <c r="S260" s="83"/>
      <c r="T260" s="83"/>
    </row>
    <row r="261" spans="1:20" s="82" customFormat="1" ht="0" hidden="1" customHeight="1">
      <c r="A261" s="192"/>
      <c r="B261" s="86"/>
      <c r="C261" s="86"/>
      <c r="D261" s="86"/>
      <c r="E261" s="86"/>
      <c r="F261" s="86"/>
      <c r="G261" s="86"/>
      <c r="H261" s="86"/>
      <c r="I261" s="86"/>
      <c r="J261" s="86"/>
      <c r="K261" s="86"/>
      <c r="L261" s="86"/>
      <c r="M261" s="87"/>
      <c r="O261" s="505"/>
      <c r="P261" s="83"/>
      <c r="Q261" s="83"/>
      <c r="R261" s="83"/>
      <c r="S261" s="83"/>
      <c r="T261" s="83"/>
    </row>
    <row r="262" spans="1:20" s="82" customFormat="1" ht="0" hidden="1" customHeight="1">
      <c r="A262" s="192"/>
      <c r="B262" s="86"/>
      <c r="C262" s="86"/>
      <c r="D262" s="86"/>
      <c r="E262" s="86"/>
      <c r="F262" s="86"/>
      <c r="G262" s="86"/>
      <c r="H262" s="86"/>
      <c r="I262" s="86"/>
      <c r="J262" s="86"/>
      <c r="K262" s="86"/>
      <c r="L262" s="86"/>
      <c r="M262" s="87"/>
      <c r="O262" s="505"/>
      <c r="P262" s="83"/>
      <c r="Q262" s="83"/>
      <c r="R262" s="83"/>
      <c r="S262" s="83"/>
      <c r="T262" s="83"/>
    </row>
    <row r="263" spans="1:20" s="82" customFormat="1" ht="0" hidden="1" customHeight="1">
      <c r="A263" s="192"/>
      <c r="B263" s="86"/>
      <c r="C263" s="86"/>
      <c r="D263" s="86"/>
      <c r="E263" s="86"/>
      <c r="F263" s="86"/>
      <c r="G263" s="86"/>
      <c r="H263" s="86"/>
      <c r="I263" s="86"/>
      <c r="J263" s="86"/>
      <c r="K263" s="86"/>
      <c r="L263" s="86"/>
      <c r="M263" s="87"/>
      <c r="O263" s="505"/>
      <c r="P263" s="83"/>
      <c r="Q263" s="83"/>
      <c r="R263" s="83"/>
      <c r="S263" s="83"/>
      <c r="T263" s="83"/>
    </row>
    <row r="264" spans="1:20" s="82" customFormat="1" ht="0" hidden="1" customHeight="1">
      <c r="A264" s="192"/>
      <c r="B264" s="86"/>
      <c r="C264" s="86"/>
      <c r="D264" s="86"/>
      <c r="E264" s="86"/>
      <c r="F264" s="86"/>
      <c r="G264" s="86"/>
      <c r="H264" s="86"/>
      <c r="I264" s="86"/>
      <c r="J264" s="86"/>
      <c r="K264" s="86"/>
      <c r="L264" s="86"/>
      <c r="M264" s="87"/>
      <c r="O264" s="505"/>
      <c r="P264" s="83"/>
      <c r="Q264" s="83"/>
      <c r="R264" s="83"/>
      <c r="S264" s="83"/>
      <c r="T264" s="83"/>
    </row>
    <row r="265" spans="1:20" s="82" customFormat="1" ht="0" hidden="1" customHeight="1">
      <c r="A265" s="192"/>
      <c r="B265" s="86"/>
      <c r="C265" s="86"/>
      <c r="D265" s="86"/>
      <c r="E265" s="86"/>
      <c r="F265" s="86"/>
      <c r="G265" s="86"/>
      <c r="H265" s="86"/>
      <c r="I265" s="86"/>
      <c r="J265" s="86"/>
      <c r="K265" s="86"/>
      <c r="L265" s="86"/>
      <c r="M265" s="87"/>
      <c r="O265" s="505"/>
      <c r="P265" s="83"/>
      <c r="Q265" s="83"/>
      <c r="R265" s="83"/>
      <c r="S265" s="83"/>
      <c r="T265" s="83"/>
    </row>
    <row r="266" spans="1:20" s="192" customFormat="1" ht="0" hidden="1" customHeight="1">
      <c r="B266" s="86"/>
      <c r="C266" s="86"/>
      <c r="D266" s="86"/>
      <c r="E266" s="86"/>
      <c r="F266" s="86"/>
      <c r="G266" s="86"/>
      <c r="H266" s="86"/>
      <c r="I266" s="86"/>
      <c r="J266" s="86"/>
      <c r="K266" s="86"/>
      <c r="L266" s="86"/>
      <c r="M266" s="87"/>
      <c r="N266" s="82"/>
      <c r="O266" s="505"/>
      <c r="P266" s="83"/>
      <c r="Q266" s="83"/>
      <c r="R266" s="83"/>
      <c r="S266" s="83"/>
      <c r="T266" s="83"/>
    </row>
    <row r="267" spans="1:20" s="192" customFormat="1" ht="0" hidden="1" customHeight="1">
      <c r="B267" s="86"/>
      <c r="C267" s="86"/>
      <c r="D267" s="86"/>
      <c r="E267" s="86"/>
      <c r="F267" s="86"/>
      <c r="G267" s="86"/>
      <c r="H267" s="86"/>
      <c r="I267" s="86"/>
      <c r="J267" s="86"/>
      <c r="K267" s="86"/>
      <c r="L267" s="86"/>
      <c r="M267" s="87"/>
      <c r="N267" s="82"/>
      <c r="O267" s="505"/>
      <c r="P267" s="83"/>
      <c r="Q267" s="83"/>
      <c r="R267" s="83"/>
      <c r="S267" s="83"/>
      <c r="T267" s="83"/>
    </row>
    <row r="268" spans="1:20" s="192" customFormat="1" ht="0" hidden="1" customHeight="1">
      <c r="B268" s="86"/>
      <c r="C268" s="86"/>
      <c r="D268" s="86"/>
      <c r="E268" s="86"/>
      <c r="F268" s="86"/>
      <c r="G268" s="86"/>
      <c r="H268" s="86"/>
      <c r="I268" s="86"/>
      <c r="J268" s="86"/>
      <c r="K268" s="86"/>
      <c r="L268" s="86"/>
      <c r="M268" s="87"/>
      <c r="N268" s="82"/>
      <c r="O268" s="505"/>
      <c r="P268" s="83"/>
      <c r="Q268" s="83"/>
      <c r="R268" s="83"/>
      <c r="S268" s="83"/>
      <c r="T268" s="83"/>
    </row>
    <row r="269" spans="1:20" s="192" customFormat="1" ht="0" hidden="1" customHeight="1">
      <c r="B269" s="86"/>
      <c r="C269" s="86"/>
      <c r="D269" s="86"/>
      <c r="E269" s="86"/>
      <c r="F269" s="86"/>
      <c r="G269" s="86"/>
      <c r="H269" s="86"/>
      <c r="I269" s="86"/>
      <c r="J269" s="86"/>
      <c r="K269" s="86"/>
      <c r="L269" s="86"/>
      <c r="M269" s="87"/>
      <c r="N269" s="82"/>
      <c r="O269" s="505"/>
      <c r="P269" s="83"/>
      <c r="Q269" s="83"/>
      <c r="R269" s="83"/>
      <c r="S269" s="83"/>
      <c r="T269" s="83"/>
    </row>
    <row r="270" spans="1:20" s="192" customFormat="1" ht="0" hidden="1" customHeight="1">
      <c r="B270" s="86"/>
      <c r="C270" s="86"/>
      <c r="D270" s="86"/>
      <c r="E270" s="86"/>
      <c r="F270" s="86"/>
      <c r="G270" s="86"/>
      <c r="H270" s="86"/>
      <c r="I270" s="86"/>
      <c r="J270" s="86"/>
      <c r="K270" s="86"/>
      <c r="L270" s="86"/>
      <c r="M270" s="87"/>
      <c r="N270" s="82"/>
      <c r="O270" s="505"/>
      <c r="P270" s="83"/>
      <c r="Q270" s="83"/>
      <c r="R270" s="83"/>
      <c r="S270" s="83"/>
      <c r="T270" s="83"/>
    </row>
    <row r="271" spans="1:20" s="192" customFormat="1" ht="0" hidden="1" customHeight="1">
      <c r="B271" s="86"/>
      <c r="C271" s="86"/>
      <c r="D271" s="86"/>
      <c r="E271" s="86"/>
      <c r="F271" s="86"/>
      <c r="G271" s="86"/>
      <c r="H271" s="86"/>
      <c r="I271" s="86"/>
      <c r="J271" s="86"/>
      <c r="K271" s="86"/>
      <c r="L271" s="86"/>
      <c r="M271" s="87"/>
      <c r="N271" s="82"/>
      <c r="O271" s="505"/>
      <c r="P271" s="83"/>
      <c r="Q271" s="83"/>
      <c r="R271" s="83"/>
      <c r="S271" s="83"/>
      <c r="T271" s="83"/>
    </row>
    <row r="276" spans="2:20" s="192" customFormat="1" ht="0" hidden="1" customHeight="1">
      <c r="B276" s="86"/>
      <c r="C276" s="86"/>
      <c r="D276" s="86"/>
      <c r="E276" s="86"/>
      <c r="F276" s="86"/>
      <c r="G276" s="86"/>
      <c r="H276" s="86"/>
      <c r="I276" s="86"/>
      <c r="J276" s="86"/>
      <c r="K276" s="86"/>
      <c r="L276" s="86"/>
      <c r="M276" s="87"/>
      <c r="N276" s="82"/>
      <c r="O276" s="505"/>
      <c r="P276" s="83"/>
      <c r="Q276" s="83"/>
      <c r="R276" s="83"/>
      <c r="S276" s="83"/>
      <c r="T276" s="83"/>
    </row>
    <row r="283" spans="2:20" s="192" customFormat="1" ht="0" hidden="1" customHeight="1">
      <c r="B283" s="86"/>
      <c r="C283" s="86"/>
      <c r="D283" s="86"/>
      <c r="E283" s="86"/>
      <c r="F283" s="86"/>
      <c r="G283" s="86"/>
      <c r="H283" s="86"/>
      <c r="I283" s="86"/>
      <c r="J283" s="86"/>
      <c r="K283" s="86"/>
      <c r="L283" s="86"/>
      <c r="M283" s="87"/>
      <c r="N283" s="82"/>
      <c r="O283" s="505"/>
      <c r="P283" s="83"/>
      <c r="Q283" s="83"/>
      <c r="R283" s="83"/>
      <c r="S283" s="83"/>
      <c r="T283" s="83"/>
    </row>
    <row r="294" spans="2:20" s="192" customFormat="1" ht="0" hidden="1" customHeight="1">
      <c r="B294" s="86"/>
      <c r="C294" s="86"/>
      <c r="D294" s="86"/>
      <c r="E294" s="86"/>
      <c r="F294" s="86"/>
      <c r="G294" s="86"/>
      <c r="H294" s="86"/>
      <c r="I294" s="86"/>
      <c r="J294" s="86"/>
      <c r="K294" s="86"/>
      <c r="L294" s="86"/>
      <c r="M294" s="87"/>
      <c r="N294" s="82"/>
      <c r="O294" s="505"/>
      <c r="P294" s="83"/>
      <c r="Q294" s="83"/>
      <c r="R294" s="83"/>
      <c r="S294" s="83"/>
      <c r="T294" s="83"/>
    </row>
    <row r="299" spans="2:20" s="192" customFormat="1" ht="0" hidden="1" customHeight="1">
      <c r="B299" s="86"/>
      <c r="C299" s="86"/>
      <c r="D299" s="86"/>
      <c r="E299" s="86"/>
      <c r="F299" s="86"/>
      <c r="G299" s="86"/>
      <c r="H299" s="86"/>
      <c r="I299" s="86"/>
      <c r="J299" s="86"/>
      <c r="K299" s="86"/>
      <c r="L299" s="86"/>
      <c r="M299" s="87"/>
      <c r="N299" s="82"/>
      <c r="O299" s="505"/>
      <c r="P299" s="83"/>
      <c r="Q299" s="83"/>
      <c r="R299" s="83"/>
      <c r="S299" s="83"/>
      <c r="T299" s="83"/>
    </row>
    <row r="934" spans="2:20" s="192" customFormat="1" ht="0" hidden="1" customHeight="1">
      <c r="B934" s="86"/>
      <c r="C934" s="86"/>
      <c r="D934" s="86"/>
      <c r="E934" s="86"/>
      <c r="F934" s="86"/>
      <c r="G934" s="86"/>
      <c r="H934" s="86"/>
      <c r="I934" s="86"/>
      <c r="J934" s="86"/>
      <c r="K934" s="86"/>
      <c r="L934" s="86"/>
      <c r="M934" s="87"/>
      <c r="N934" s="82"/>
      <c r="O934" s="505"/>
      <c r="P934" s="83"/>
      <c r="Q934" s="83"/>
      <c r="R934" s="83"/>
      <c r="S934" s="83"/>
      <c r="T934" s="83"/>
    </row>
    <row r="936" spans="2:20" s="192" customFormat="1" ht="0" hidden="1" customHeight="1">
      <c r="B936" s="86"/>
      <c r="C936" s="86"/>
      <c r="D936" s="86"/>
      <c r="E936" s="86"/>
      <c r="F936" s="86"/>
      <c r="G936" s="86"/>
      <c r="H936" s="86"/>
      <c r="I936" s="86"/>
      <c r="J936" s="86"/>
      <c r="K936" s="86"/>
      <c r="L936" s="86"/>
      <c r="M936" s="87"/>
      <c r="N936" s="82"/>
      <c r="O936" s="505"/>
      <c r="P936" s="83"/>
      <c r="Q936" s="83"/>
      <c r="R936" s="83"/>
      <c r="S936" s="83"/>
      <c r="T936" s="83"/>
    </row>
    <row r="937" spans="2:20" s="192" customFormat="1" ht="0" hidden="1" customHeight="1">
      <c r="B937" s="86"/>
      <c r="C937" s="86"/>
      <c r="D937" s="86"/>
      <c r="E937" s="86"/>
      <c r="F937" s="86"/>
      <c r="G937" s="86"/>
      <c r="H937" s="86"/>
      <c r="I937" s="86"/>
      <c r="J937" s="86"/>
      <c r="K937" s="86"/>
      <c r="L937" s="86"/>
      <c r="M937" s="87"/>
      <c r="N937" s="82"/>
      <c r="O937" s="505"/>
      <c r="P937" s="83"/>
      <c r="Q937" s="83"/>
      <c r="R937" s="83"/>
      <c r="S937" s="83"/>
      <c r="T937" s="83"/>
    </row>
    <row r="939" spans="2:20" s="192" customFormat="1" ht="0" hidden="1" customHeight="1">
      <c r="B939" s="86"/>
      <c r="C939" s="86"/>
      <c r="D939" s="86"/>
      <c r="E939" s="86"/>
      <c r="F939" s="86"/>
      <c r="G939" s="86"/>
      <c r="H939" s="86"/>
      <c r="I939" s="86"/>
      <c r="J939" s="86"/>
      <c r="K939" s="86"/>
      <c r="L939" s="86"/>
      <c r="M939" s="87"/>
      <c r="N939" s="82"/>
      <c r="O939" s="505"/>
      <c r="P939" s="83"/>
      <c r="Q939" s="83"/>
      <c r="R939" s="83"/>
      <c r="S939" s="83"/>
      <c r="T939" s="83"/>
    </row>
    <row r="950" spans="2:20" s="192" customFormat="1" ht="0" hidden="1" customHeight="1">
      <c r="B950" s="86"/>
      <c r="C950" s="86"/>
      <c r="D950" s="86"/>
      <c r="E950" s="86"/>
      <c r="F950" s="86"/>
      <c r="G950" s="86"/>
      <c r="H950" s="86"/>
      <c r="I950" s="86"/>
      <c r="J950" s="86"/>
      <c r="K950" s="86"/>
      <c r="L950" s="86"/>
      <c r="M950" s="87"/>
      <c r="N950" s="82"/>
      <c r="O950" s="505"/>
      <c r="P950" s="83"/>
      <c r="Q950" s="83"/>
      <c r="R950" s="83"/>
      <c r="S950" s="83"/>
      <c r="T950" s="83"/>
    </row>
    <row r="952" spans="2:20" s="192" customFormat="1" ht="0" hidden="1" customHeight="1">
      <c r="B952" s="86"/>
      <c r="C952" s="86"/>
      <c r="D952" s="86"/>
      <c r="E952" s="86"/>
      <c r="F952" s="86"/>
      <c r="G952" s="86"/>
      <c r="H952" s="86"/>
      <c r="I952" s="86"/>
      <c r="J952" s="86"/>
      <c r="K952" s="86"/>
      <c r="L952" s="86"/>
      <c r="M952" s="87"/>
      <c r="N952" s="82"/>
      <c r="O952" s="505"/>
      <c r="P952" s="83"/>
      <c r="Q952" s="83"/>
      <c r="R952" s="83"/>
      <c r="S952" s="83"/>
      <c r="T952" s="83"/>
    </row>
    <row r="953" spans="2:20" s="192" customFormat="1" ht="0" hidden="1" customHeight="1">
      <c r="B953" s="86"/>
      <c r="C953" s="86"/>
      <c r="D953" s="86"/>
      <c r="E953" s="86"/>
      <c r="F953" s="86"/>
      <c r="G953" s="86"/>
      <c r="H953" s="86"/>
      <c r="I953" s="86"/>
      <c r="J953" s="86"/>
      <c r="K953" s="86"/>
      <c r="L953" s="86"/>
      <c r="M953" s="87"/>
      <c r="N953" s="82"/>
      <c r="O953" s="505"/>
      <c r="P953" s="83"/>
      <c r="Q953" s="83"/>
      <c r="R953" s="83"/>
      <c r="S953" s="83"/>
      <c r="T953" s="83"/>
    </row>
    <row r="955" spans="2:20" s="192" customFormat="1" ht="0" hidden="1" customHeight="1">
      <c r="B955" s="86"/>
      <c r="C955" s="86"/>
      <c r="D955" s="86"/>
      <c r="E955" s="86"/>
      <c r="F955" s="86"/>
      <c r="G955" s="86"/>
      <c r="H955" s="86"/>
      <c r="I955" s="86"/>
      <c r="J955" s="86"/>
      <c r="K955" s="86"/>
      <c r="L955" s="86"/>
      <c r="M955" s="87"/>
      <c r="N955" s="82"/>
      <c r="O955" s="505"/>
      <c r="P955" s="83"/>
      <c r="Q955" s="83"/>
      <c r="R955" s="83"/>
      <c r="S955" s="83"/>
      <c r="T955" s="83"/>
    </row>
    <row r="966" spans="2:20" s="192" customFormat="1" ht="0" hidden="1" customHeight="1">
      <c r="B966" s="86"/>
      <c r="C966" s="86"/>
      <c r="D966" s="86"/>
      <c r="E966" s="86"/>
      <c r="F966" s="86"/>
      <c r="G966" s="86"/>
      <c r="H966" s="86"/>
      <c r="I966" s="86"/>
      <c r="J966" s="86"/>
      <c r="K966" s="86"/>
      <c r="L966" s="86"/>
      <c r="M966" s="87"/>
      <c r="N966" s="82"/>
      <c r="O966" s="505"/>
      <c r="P966" s="83"/>
      <c r="Q966" s="83"/>
      <c r="R966" s="83"/>
      <c r="S966" s="83"/>
      <c r="T966" s="83"/>
    </row>
    <row r="968" spans="2:20" s="192" customFormat="1" ht="0" hidden="1" customHeight="1">
      <c r="B968" s="86"/>
      <c r="C968" s="86"/>
      <c r="D968" s="86"/>
      <c r="E968" s="86"/>
      <c r="F968" s="86"/>
      <c r="G968" s="86"/>
      <c r="H968" s="86"/>
      <c r="I968" s="86"/>
      <c r="J968" s="86"/>
      <c r="K968" s="86"/>
      <c r="L968" s="86"/>
      <c r="M968" s="87"/>
      <c r="N968" s="82"/>
      <c r="O968" s="505"/>
      <c r="P968" s="83"/>
      <c r="Q968" s="83"/>
      <c r="R968" s="83"/>
      <c r="S968" s="83"/>
      <c r="T968" s="83"/>
    </row>
    <row r="969" spans="2:20" s="192" customFormat="1" ht="0" hidden="1" customHeight="1">
      <c r="B969" s="86"/>
      <c r="C969" s="86"/>
      <c r="D969" s="86"/>
      <c r="E969" s="86"/>
      <c r="F969" s="86"/>
      <c r="G969" s="86"/>
      <c r="H969" s="86"/>
      <c r="I969" s="86"/>
      <c r="J969" s="86"/>
      <c r="K969" s="86"/>
      <c r="L969" s="86"/>
      <c r="M969" s="87"/>
      <c r="N969" s="82"/>
      <c r="O969" s="505"/>
      <c r="P969" s="83"/>
      <c r="Q969" s="83"/>
      <c r="R969" s="83"/>
      <c r="S969" s="83"/>
      <c r="T969" s="83"/>
    </row>
    <row r="972" spans="2:20" s="192" customFormat="1" ht="0" hidden="1" customHeight="1">
      <c r="B972" s="86"/>
      <c r="C972" s="86"/>
      <c r="D972" s="86"/>
      <c r="E972" s="86"/>
      <c r="F972" s="86"/>
      <c r="G972" s="86"/>
      <c r="H972" s="86"/>
      <c r="I972" s="86"/>
      <c r="J972" s="86"/>
      <c r="K972" s="86"/>
      <c r="L972" s="86"/>
      <c r="M972" s="87"/>
      <c r="N972" s="82"/>
      <c r="O972" s="505"/>
      <c r="P972" s="83"/>
      <c r="Q972" s="83"/>
      <c r="R972" s="83"/>
      <c r="S972" s="83"/>
      <c r="T972" s="83"/>
    </row>
    <row r="974" spans="2:20" s="192" customFormat="1" ht="0" hidden="1" customHeight="1">
      <c r="B974" s="86"/>
      <c r="C974" s="86"/>
      <c r="D974" s="86"/>
      <c r="E974" s="86"/>
      <c r="F974" s="86"/>
      <c r="G974" s="86"/>
      <c r="H974" s="86"/>
      <c r="I974" s="86"/>
      <c r="J974" s="86"/>
      <c r="K974" s="86"/>
      <c r="L974" s="86"/>
      <c r="M974" s="87"/>
      <c r="N974" s="82"/>
      <c r="O974" s="505"/>
      <c r="P974" s="83"/>
      <c r="Q974" s="83"/>
      <c r="R974" s="83"/>
      <c r="S974" s="83"/>
      <c r="T974" s="83"/>
    </row>
    <row r="982" spans="2:20" s="192" customFormat="1" ht="0" hidden="1" customHeight="1">
      <c r="B982" s="86"/>
      <c r="C982" s="86"/>
      <c r="D982" s="86"/>
      <c r="E982" s="86"/>
      <c r="F982" s="86"/>
      <c r="G982" s="86"/>
      <c r="H982" s="86"/>
      <c r="I982" s="86"/>
      <c r="J982" s="86"/>
      <c r="K982" s="86"/>
      <c r="L982" s="86"/>
      <c r="M982" s="87"/>
      <c r="N982" s="82"/>
      <c r="O982" s="505"/>
      <c r="P982" s="83"/>
      <c r="Q982" s="83"/>
      <c r="R982" s="83"/>
      <c r="S982" s="83"/>
      <c r="T982" s="83"/>
    </row>
    <row r="984" spans="2:20" s="192" customFormat="1" ht="0" hidden="1" customHeight="1">
      <c r="B984" s="86"/>
      <c r="C984" s="86"/>
      <c r="D984" s="86"/>
      <c r="E984" s="86"/>
      <c r="F984" s="86"/>
      <c r="G984" s="86"/>
      <c r="H984" s="86"/>
      <c r="I984" s="86"/>
      <c r="J984" s="86"/>
      <c r="K984" s="86"/>
      <c r="L984" s="86"/>
      <c r="M984" s="87"/>
      <c r="N984" s="82"/>
      <c r="O984" s="505"/>
      <c r="P984" s="83"/>
      <c r="Q984" s="83"/>
      <c r="R984" s="83"/>
      <c r="S984" s="83"/>
      <c r="T984" s="83"/>
    </row>
    <row r="988" spans="2:20" s="192" customFormat="1" ht="0" hidden="1" customHeight="1">
      <c r="B988" s="86"/>
      <c r="C988" s="86"/>
      <c r="D988" s="86"/>
      <c r="E988" s="86"/>
      <c r="F988" s="86"/>
      <c r="G988" s="86"/>
      <c r="H988" s="86"/>
      <c r="I988" s="86"/>
      <c r="J988" s="86"/>
      <c r="K988" s="86"/>
      <c r="L988" s="86"/>
      <c r="M988" s="87"/>
      <c r="N988" s="82"/>
      <c r="O988" s="505"/>
      <c r="P988" s="83"/>
      <c r="Q988" s="83"/>
      <c r="R988" s="83"/>
      <c r="S988" s="83"/>
      <c r="T988" s="83"/>
    </row>
    <row r="990" spans="2:20" s="192" customFormat="1" ht="0" hidden="1" customHeight="1">
      <c r="B990" s="86"/>
      <c r="C990" s="86"/>
      <c r="D990" s="86"/>
      <c r="E990" s="86"/>
      <c r="F990" s="86"/>
      <c r="G990" s="86"/>
      <c r="H990" s="86"/>
      <c r="I990" s="86"/>
      <c r="J990" s="86"/>
      <c r="K990" s="86"/>
      <c r="L990" s="86"/>
      <c r="M990" s="87"/>
      <c r="N990" s="82"/>
      <c r="O990" s="505"/>
      <c r="P990" s="83"/>
      <c r="Q990" s="83"/>
      <c r="R990" s="83"/>
      <c r="S990" s="83"/>
      <c r="T990" s="83"/>
    </row>
    <row r="992" spans="2:20" s="192" customFormat="1" ht="0" hidden="1" customHeight="1">
      <c r="B992" s="86"/>
      <c r="C992" s="86"/>
      <c r="D992" s="86"/>
      <c r="E992" s="86"/>
      <c r="F992" s="86"/>
      <c r="G992" s="86"/>
      <c r="H992" s="86"/>
      <c r="I992" s="86"/>
      <c r="J992" s="86"/>
      <c r="K992" s="86"/>
      <c r="L992" s="86"/>
      <c r="M992" s="87"/>
      <c r="N992" s="82"/>
      <c r="O992" s="505"/>
      <c r="P992" s="83"/>
      <c r="Q992" s="83"/>
      <c r="R992" s="83"/>
      <c r="S992" s="83"/>
      <c r="T992" s="83"/>
    </row>
    <row r="996" spans="2:20" s="192" customFormat="1" ht="0" hidden="1" customHeight="1">
      <c r="B996" s="86"/>
      <c r="C996" s="86"/>
      <c r="D996" s="86"/>
      <c r="E996" s="86"/>
      <c r="F996" s="86"/>
      <c r="G996" s="86"/>
      <c r="H996" s="86"/>
      <c r="I996" s="86"/>
      <c r="J996" s="86"/>
      <c r="K996" s="86"/>
      <c r="L996" s="86"/>
      <c r="M996" s="87"/>
      <c r="N996" s="82"/>
      <c r="O996" s="505"/>
      <c r="P996" s="83"/>
      <c r="Q996" s="83"/>
      <c r="R996" s="83"/>
      <c r="S996" s="83"/>
      <c r="T996" s="83"/>
    </row>
    <row r="998" spans="2:20" s="192" customFormat="1" ht="0" hidden="1" customHeight="1">
      <c r="B998" s="86"/>
      <c r="C998" s="86"/>
      <c r="D998" s="86"/>
      <c r="E998" s="86"/>
      <c r="F998" s="86"/>
      <c r="G998" s="86"/>
      <c r="H998" s="86"/>
      <c r="I998" s="86"/>
      <c r="J998" s="86"/>
      <c r="K998" s="86"/>
      <c r="L998" s="86"/>
      <c r="M998" s="87"/>
      <c r="N998" s="82"/>
      <c r="O998" s="505"/>
      <c r="P998" s="83"/>
      <c r="Q998" s="83"/>
      <c r="R998" s="83"/>
      <c r="S998" s="83"/>
      <c r="T998" s="83"/>
    </row>
    <row r="1000" spans="2:20" s="192" customFormat="1" ht="0" hidden="1" customHeight="1">
      <c r="B1000" s="86"/>
      <c r="C1000" s="86"/>
      <c r="D1000" s="86"/>
      <c r="E1000" s="86"/>
      <c r="F1000" s="86"/>
      <c r="G1000" s="86"/>
      <c r="H1000" s="86"/>
      <c r="I1000" s="86"/>
      <c r="J1000" s="86"/>
      <c r="K1000" s="86"/>
      <c r="L1000" s="86"/>
      <c r="M1000" s="87"/>
      <c r="N1000" s="82"/>
      <c r="O1000" s="505"/>
      <c r="P1000" s="83"/>
      <c r="Q1000" s="83"/>
      <c r="R1000" s="83"/>
      <c r="S1000" s="83"/>
      <c r="T1000" s="83"/>
    </row>
    <row r="1002" spans="2:20" ht="0" hidden="1" customHeight="1">
      <c r="O1002" s="505" t="b">
        <v>1</v>
      </c>
      <c r="P1002" s="83" t="b">
        <v>1</v>
      </c>
      <c r="Q1002" s="83" t="b">
        <v>1</v>
      </c>
    </row>
  </sheetData>
  <sheetProtection sheet="1" formatRows="0"/>
  <mergeCells count="255">
    <mergeCell ref="B10:M10"/>
    <mergeCell ref="I27:M27"/>
    <mergeCell ref="N2:N8"/>
    <mergeCell ref="B3:I3"/>
    <mergeCell ref="J3:K3"/>
    <mergeCell ref="L3:M3"/>
    <mergeCell ref="B5:G5"/>
    <mergeCell ref="J5:K5"/>
    <mergeCell ref="L5:M5"/>
    <mergeCell ref="B6:G6"/>
    <mergeCell ref="I6:M6"/>
    <mergeCell ref="B7:G7"/>
    <mergeCell ref="I7:M7"/>
    <mergeCell ref="B8:G8"/>
    <mergeCell ref="I8:M8"/>
    <mergeCell ref="B2:I2"/>
    <mergeCell ref="J2:K2"/>
    <mergeCell ref="L2:M2"/>
    <mergeCell ref="I13:M13"/>
    <mergeCell ref="I14:M14"/>
    <mergeCell ref="I15:M15"/>
    <mergeCell ref="I16:M16"/>
    <mergeCell ref="I17:M17"/>
    <mergeCell ref="I18:M18"/>
    <mergeCell ref="I19:M19"/>
    <mergeCell ref="I53:M53"/>
    <mergeCell ref="I54:M54"/>
    <mergeCell ref="I55:M55"/>
    <mergeCell ref="I56:M56"/>
    <mergeCell ref="I51:M51"/>
    <mergeCell ref="I52:M52"/>
    <mergeCell ref="I37:M37"/>
    <mergeCell ref="I38:M38"/>
    <mergeCell ref="I39:M39"/>
    <mergeCell ref="I40:M40"/>
    <mergeCell ref="I43:M43"/>
    <mergeCell ref="I44:M44"/>
    <mergeCell ref="I45:M45"/>
    <mergeCell ref="I46:M46"/>
    <mergeCell ref="I50:M50"/>
    <mergeCell ref="I41:M41"/>
    <mergeCell ref="I47:M47"/>
    <mergeCell ref="I48:M48"/>
    <mergeCell ref="I49:M49"/>
    <mergeCell ref="I42:M42"/>
    <mergeCell ref="I33:M33"/>
    <mergeCell ref="I34:M34"/>
    <mergeCell ref="I35:M35"/>
    <mergeCell ref="I63:M63"/>
    <mergeCell ref="I64:M64"/>
    <mergeCell ref="I65:M65"/>
    <mergeCell ref="I66:M66"/>
    <mergeCell ref="I67:M67"/>
    <mergeCell ref="I68:M68"/>
    <mergeCell ref="I70:M70"/>
    <mergeCell ref="I71:M71"/>
    <mergeCell ref="I72:M72"/>
    <mergeCell ref="I69:M69"/>
    <mergeCell ref="I124:M124"/>
    <mergeCell ref="I102:M102"/>
    <mergeCell ref="I103:M103"/>
    <mergeCell ref="I104:M104"/>
    <mergeCell ref="I100:M100"/>
    <mergeCell ref="I101:M101"/>
    <mergeCell ref="I91:M91"/>
    <mergeCell ref="I92:M92"/>
    <mergeCell ref="I93:M93"/>
    <mergeCell ref="I94:M94"/>
    <mergeCell ref="I95:M95"/>
    <mergeCell ref="I96:M96"/>
    <mergeCell ref="I97:M97"/>
    <mergeCell ref="I98:M98"/>
    <mergeCell ref="I99:M99"/>
    <mergeCell ref="I152:M152"/>
    <mergeCell ref="I153:M153"/>
    <mergeCell ref="I149:M149"/>
    <mergeCell ref="I150:M150"/>
    <mergeCell ref="I141:M141"/>
    <mergeCell ref="I142:M142"/>
    <mergeCell ref="I144:M144"/>
    <mergeCell ref="I145:M145"/>
    <mergeCell ref="I146:M146"/>
    <mergeCell ref="I147:M147"/>
    <mergeCell ref="I148:M148"/>
    <mergeCell ref="I244:M244"/>
    <mergeCell ref="I245:M245"/>
    <mergeCell ref="I246:M246"/>
    <mergeCell ref="I247:M247"/>
    <mergeCell ref="I242:M242"/>
    <mergeCell ref="I243:M243"/>
    <mergeCell ref="I233:M233"/>
    <mergeCell ref="I234:M234"/>
    <mergeCell ref="I235:M235"/>
    <mergeCell ref="I237:M237"/>
    <mergeCell ref="I238:M238"/>
    <mergeCell ref="I239:M239"/>
    <mergeCell ref="I240:M240"/>
    <mergeCell ref="I241:M241"/>
    <mergeCell ref="I36:M36"/>
    <mergeCell ref="I30:M30"/>
    <mergeCell ref="I31:M31"/>
    <mergeCell ref="I32:M32"/>
    <mergeCell ref="I28:M28"/>
    <mergeCell ref="I29:M29"/>
    <mergeCell ref="I20:M20"/>
    <mergeCell ref="I21:M21"/>
    <mergeCell ref="I22:M22"/>
    <mergeCell ref="I23:M23"/>
    <mergeCell ref="I24:M24"/>
    <mergeCell ref="I25:M25"/>
    <mergeCell ref="I26:M26"/>
    <mergeCell ref="I126:M126"/>
    <mergeCell ref="I113:M113"/>
    <mergeCell ref="I57:M57"/>
    <mergeCell ref="I58:M58"/>
    <mergeCell ref="I59:M59"/>
    <mergeCell ref="I60:M60"/>
    <mergeCell ref="I61:M61"/>
    <mergeCell ref="I62:M62"/>
    <mergeCell ref="I84:M84"/>
    <mergeCell ref="I85:M85"/>
    <mergeCell ref="I86:M86"/>
    <mergeCell ref="I87:M87"/>
    <mergeCell ref="I88:M88"/>
    <mergeCell ref="I89:M89"/>
    <mergeCell ref="I73:M73"/>
    <mergeCell ref="I75:M75"/>
    <mergeCell ref="I114:M114"/>
    <mergeCell ref="I115:M115"/>
    <mergeCell ref="I116:M116"/>
    <mergeCell ref="I117:M117"/>
    <mergeCell ref="I118:M118"/>
    <mergeCell ref="I120:M120"/>
    <mergeCell ref="I122:M122"/>
    <mergeCell ref="I123:M123"/>
    <mergeCell ref="I174:M174"/>
    <mergeCell ref="I175:M175"/>
    <mergeCell ref="I170:M170"/>
    <mergeCell ref="I171:M171"/>
    <mergeCell ref="I163:M163"/>
    <mergeCell ref="I105:M105"/>
    <mergeCell ref="I106:M106"/>
    <mergeCell ref="I107:M107"/>
    <mergeCell ref="I108:M108"/>
    <mergeCell ref="I109:M109"/>
    <mergeCell ref="I110:M110"/>
    <mergeCell ref="I111:M111"/>
    <mergeCell ref="I112:M112"/>
    <mergeCell ref="I143:M143"/>
    <mergeCell ref="I131:M131"/>
    <mergeCell ref="I133:M133"/>
    <mergeCell ref="I134:M134"/>
    <mergeCell ref="I164:M164"/>
    <mergeCell ref="I165:M165"/>
    <mergeCell ref="I166:M166"/>
    <mergeCell ref="I167:M167"/>
    <mergeCell ref="I129:M129"/>
    <mergeCell ref="I130:M130"/>
    <mergeCell ref="I125:M125"/>
    <mergeCell ref="I229:M229"/>
    <mergeCell ref="I230:M230"/>
    <mergeCell ref="I203:M203"/>
    <mergeCell ref="I132:M132"/>
    <mergeCell ref="I135:M135"/>
    <mergeCell ref="I158:M158"/>
    <mergeCell ref="I160:M160"/>
    <mergeCell ref="I159:M159"/>
    <mergeCell ref="I172:M172"/>
    <mergeCell ref="I192:M192"/>
    <mergeCell ref="I199:M199"/>
    <mergeCell ref="I154:M154"/>
    <mergeCell ref="I155:M155"/>
    <mergeCell ref="I156:M156"/>
    <mergeCell ref="I157:M157"/>
    <mergeCell ref="I161:M161"/>
    <mergeCell ref="I162:M162"/>
    <mergeCell ref="I196:M196"/>
    <mergeCell ref="I197:M197"/>
    <mergeCell ref="I198:M198"/>
    <mergeCell ref="I201:M201"/>
    <mergeCell ref="I194:M194"/>
    <mergeCell ref="I195:M195"/>
    <mergeCell ref="I183:M183"/>
    <mergeCell ref="I213:M213"/>
    <mergeCell ref="I214:M214"/>
    <mergeCell ref="I215:M215"/>
    <mergeCell ref="I216:M216"/>
    <mergeCell ref="I217:M217"/>
    <mergeCell ref="I218:M218"/>
    <mergeCell ref="I219:M219"/>
    <mergeCell ref="I220:M220"/>
    <mergeCell ref="I136:M136"/>
    <mergeCell ref="I137:M137"/>
    <mergeCell ref="I138:M138"/>
    <mergeCell ref="I139:M139"/>
    <mergeCell ref="I140:M140"/>
    <mergeCell ref="I184:M184"/>
    <mergeCell ref="I185:M185"/>
    <mergeCell ref="I186:M186"/>
    <mergeCell ref="I188:M188"/>
    <mergeCell ref="I189:M189"/>
    <mergeCell ref="I190:M190"/>
    <mergeCell ref="I191:M191"/>
    <mergeCell ref="I193:M193"/>
    <mergeCell ref="I200:M200"/>
    <mergeCell ref="I187:M187"/>
    <mergeCell ref="I168:M168"/>
    <mergeCell ref="I250:M250"/>
    <mergeCell ref="I248:M248"/>
    <mergeCell ref="I249:M249"/>
    <mergeCell ref="I202:M202"/>
    <mergeCell ref="I204:M204"/>
    <mergeCell ref="I205:M205"/>
    <mergeCell ref="I206:M206"/>
    <mergeCell ref="I207:M207"/>
    <mergeCell ref="I208:M208"/>
    <mergeCell ref="I209:M209"/>
    <mergeCell ref="I210:M210"/>
    <mergeCell ref="I236:M236"/>
    <mergeCell ref="I225:M225"/>
    <mergeCell ref="I226:M226"/>
    <mergeCell ref="I227:M227"/>
    <mergeCell ref="I228:M228"/>
    <mergeCell ref="I231:M231"/>
    <mergeCell ref="I232:M232"/>
    <mergeCell ref="I222:M222"/>
    <mergeCell ref="I223:M223"/>
    <mergeCell ref="I224:M224"/>
    <mergeCell ref="I221:M221"/>
    <mergeCell ref="I211:M211"/>
    <mergeCell ref="I212:M212"/>
    <mergeCell ref="I176:M176"/>
    <mergeCell ref="I177:M177"/>
    <mergeCell ref="I178:M178"/>
    <mergeCell ref="I179:M179"/>
    <mergeCell ref="I180:M180"/>
    <mergeCell ref="I181:M181"/>
    <mergeCell ref="I182:M182"/>
    <mergeCell ref="I173:M173"/>
    <mergeCell ref="I74:M74"/>
    <mergeCell ref="I81:M81"/>
    <mergeCell ref="I82:M82"/>
    <mergeCell ref="I83:M83"/>
    <mergeCell ref="I77:M77"/>
    <mergeCell ref="I78:M78"/>
    <mergeCell ref="I121:M121"/>
    <mergeCell ref="I119:M119"/>
    <mergeCell ref="I127:M127"/>
    <mergeCell ref="I128:M128"/>
    <mergeCell ref="I90:M90"/>
    <mergeCell ref="I76:M76"/>
    <mergeCell ref="I79:M79"/>
    <mergeCell ref="I80:M80"/>
    <mergeCell ref="I169:M169"/>
    <mergeCell ref="I151:M151"/>
  </mergeCells>
  <conditionalFormatting sqref="B17:G31">
    <cfRule type="expression" dxfId="1680" priority="371">
      <formula>O$16</formula>
    </cfRule>
  </conditionalFormatting>
  <conditionalFormatting sqref="B33:G55">
    <cfRule type="expression" dxfId="1679" priority="37">
      <formula>O$32</formula>
    </cfRule>
  </conditionalFormatting>
  <conditionalFormatting sqref="B57:G84">
    <cfRule type="expression" dxfId="1678" priority="27">
      <formula>O$56</formula>
    </cfRule>
  </conditionalFormatting>
  <conditionalFormatting sqref="B86:G102">
    <cfRule type="expression" dxfId="1677" priority="58">
      <formula>O$85</formula>
    </cfRule>
  </conditionalFormatting>
  <conditionalFormatting sqref="B104:G104">
    <cfRule type="expression" dxfId="1676" priority="39">
      <formula>O$103</formula>
    </cfRule>
  </conditionalFormatting>
  <conditionalFormatting sqref="B106:G122">
    <cfRule type="expression" dxfId="1675" priority="24">
      <formula>O$105</formula>
    </cfRule>
  </conditionalFormatting>
  <conditionalFormatting sqref="B124:G138">
    <cfRule type="expression" dxfId="1674" priority="20">
      <formula>O$123</formula>
    </cfRule>
  </conditionalFormatting>
  <conditionalFormatting sqref="B140:G154">
    <cfRule type="expression" dxfId="1673" priority="51">
      <formula>O$139</formula>
    </cfRule>
  </conditionalFormatting>
  <conditionalFormatting sqref="B156:G168">
    <cfRule type="expression" dxfId="1672" priority="16">
      <formula>O$155</formula>
    </cfRule>
  </conditionalFormatting>
  <conditionalFormatting sqref="B170:G181">
    <cfRule type="expression" dxfId="1671" priority="14">
      <formula>O$169</formula>
    </cfRule>
  </conditionalFormatting>
  <conditionalFormatting sqref="B183:G205">
    <cfRule type="expression" dxfId="1670" priority="6">
      <formula>O$182</formula>
    </cfRule>
  </conditionalFormatting>
  <conditionalFormatting sqref="B207:G223">
    <cfRule type="expression" dxfId="1669" priority="65">
      <formula>O$206</formula>
    </cfRule>
  </conditionalFormatting>
  <conditionalFormatting sqref="B225:G236">
    <cfRule type="expression" dxfId="1668" priority="66">
      <formula>O$224</formula>
    </cfRule>
  </conditionalFormatting>
  <conditionalFormatting sqref="B238:G250">
    <cfRule type="expression" dxfId="1667" priority="67">
      <formula>O$237</formula>
    </cfRule>
  </conditionalFormatting>
  <conditionalFormatting sqref="I16">
    <cfRule type="expression" dxfId="1652" priority="370">
      <formula>AND($O16,I16="")</formula>
    </cfRule>
  </conditionalFormatting>
  <conditionalFormatting sqref="I32">
    <cfRule type="expression" dxfId="1650" priority="360">
      <formula>AND($O32,I32="")</formula>
    </cfRule>
  </conditionalFormatting>
  <conditionalFormatting sqref="I56">
    <cfRule type="expression" dxfId="1649" priority="307">
      <formula>AND($O56,I56="")</formula>
    </cfRule>
  </conditionalFormatting>
  <conditionalFormatting sqref="I85">
    <cfRule type="expression" dxfId="1648" priority="352">
      <formula>AND($O85,I85="")</formula>
    </cfRule>
  </conditionalFormatting>
  <conditionalFormatting sqref="I103">
    <cfRule type="expression" dxfId="1647" priority="344">
      <formula>AND($O103,I103="")</formula>
    </cfRule>
  </conditionalFormatting>
  <conditionalFormatting sqref="I105">
    <cfRule type="expression" dxfId="1645" priority="337">
      <formula>AND($O105,I105="")</formula>
    </cfRule>
  </conditionalFormatting>
  <conditionalFormatting sqref="I123">
    <cfRule type="expression" dxfId="1644" priority="329">
      <formula>AND($O123,I123="")</formula>
    </cfRule>
  </conditionalFormatting>
  <conditionalFormatting sqref="I139">
    <cfRule type="expression" dxfId="1643" priority="322">
      <formula>AND($O139,I139="")</formula>
    </cfRule>
  </conditionalFormatting>
  <conditionalFormatting sqref="I155">
    <cfRule type="expression" dxfId="1642" priority="253">
      <formula>AND($O155,I155="")</formula>
    </cfRule>
  </conditionalFormatting>
  <conditionalFormatting sqref="I169">
    <cfRule type="expression" dxfId="1641" priority="315">
      <formula>AND($O169,I169="")</formula>
    </cfRule>
  </conditionalFormatting>
  <conditionalFormatting sqref="I182">
    <cfRule type="expression" dxfId="1640" priority="101">
      <formula>AND($O182,I182="")</formula>
    </cfRule>
  </conditionalFormatting>
  <conditionalFormatting sqref="I206">
    <cfRule type="expression" dxfId="1639" priority="118">
      <formula>AND($O206,I206="")</formula>
    </cfRule>
  </conditionalFormatting>
  <conditionalFormatting sqref="I224">
    <cfRule type="expression" dxfId="1638" priority="137">
      <formula>AND($O224,I224="")</formula>
    </cfRule>
  </conditionalFormatting>
  <conditionalFormatting sqref="I237">
    <cfRule type="expression" dxfId="1637" priority="153">
      <formula>AND($O237,I237="")</formula>
    </cfRule>
  </conditionalFormatting>
  <pageMargins left="0.39370078740157483" right="0.19685039370078741" top="0.39370078740157483" bottom="0.47244094488188981" header="0.31496062992125984" footer="0.31496062992125984"/>
  <pageSetup paperSize="9" scale="85" fitToHeight="0" orientation="portrait" r:id="rId1"/>
  <headerFooter scaleWithDoc="0">
    <oddFooter>&amp;L&amp;8©  VHF Bayern - Stand August 2024&amp;R&amp;P</oddFooter>
  </headerFooter>
  <rowBreaks count="3" manualBreakCount="3">
    <brk id="68" max="13" man="1"/>
    <brk id="93" max="13" man="1"/>
    <brk id="181"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93185" r:id="rId4" name="Kontrollkästchen 2">
              <controlPr defaultSize="0" autoFill="0" autoLine="0" autoPict="0" altText="">
                <anchor moveWithCells="1">
                  <from>
                    <xdr:col>1</xdr:col>
                    <xdr:colOff>0</xdr:colOff>
                    <xdr:row>15</xdr:row>
                    <xdr:rowOff>0</xdr:rowOff>
                  </from>
                  <to>
                    <xdr:col>1</xdr:col>
                    <xdr:colOff>219075</xdr:colOff>
                    <xdr:row>16</xdr:row>
                    <xdr:rowOff>0</xdr:rowOff>
                  </to>
                </anchor>
              </controlPr>
            </control>
          </mc:Choice>
        </mc:AlternateContent>
        <mc:AlternateContent xmlns:mc="http://schemas.openxmlformats.org/markup-compatibility/2006">
          <mc:Choice Requires="x14">
            <control shapeId="93186" r:id="rId5" name="Check Box 2">
              <controlPr defaultSize="0" autoFill="0" autoLine="0" autoPict="0" altText="">
                <anchor moveWithCells="1">
                  <from>
                    <xdr:col>2</xdr:col>
                    <xdr:colOff>0</xdr:colOff>
                    <xdr:row>15</xdr:row>
                    <xdr:rowOff>0</xdr:rowOff>
                  </from>
                  <to>
                    <xdr:col>2</xdr:col>
                    <xdr:colOff>219075</xdr:colOff>
                    <xdr:row>16</xdr:row>
                    <xdr:rowOff>0</xdr:rowOff>
                  </to>
                </anchor>
              </controlPr>
            </control>
          </mc:Choice>
        </mc:AlternateContent>
        <mc:AlternateContent xmlns:mc="http://schemas.openxmlformats.org/markup-compatibility/2006">
          <mc:Choice Requires="x14">
            <control shapeId="93187" r:id="rId6" name="Check Box 3">
              <controlPr defaultSize="0" autoFill="0" autoLine="0" autoPict="0" altText="">
                <anchor moveWithCells="1">
                  <from>
                    <xdr:col>3</xdr:col>
                    <xdr:colOff>0</xdr:colOff>
                    <xdr:row>15</xdr:row>
                    <xdr:rowOff>0</xdr:rowOff>
                  </from>
                  <to>
                    <xdr:col>3</xdr:col>
                    <xdr:colOff>219075</xdr:colOff>
                    <xdr:row>16</xdr:row>
                    <xdr:rowOff>0</xdr:rowOff>
                  </to>
                </anchor>
              </controlPr>
            </control>
          </mc:Choice>
        </mc:AlternateContent>
        <mc:AlternateContent xmlns:mc="http://schemas.openxmlformats.org/markup-compatibility/2006">
          <mc:Choice Requires="x14">
            <control shapeId="93188" r:id="rId7" name="Check Box 4">
              <controlPr defaultSize="0" autoFill="0" autoLine="0" autoPict="0" altText="">
                <anchor moveWithCells="1">
                  <from>
                    <xdr:col>4</xdr:col>
                    <xdr:colOff>0</xdr:colOff>
                    <xdr:row>15</xdr:row>
                    <xdr:rowOff>0</xdr:rowOff>
                  </from>
                  <to>
                    <xdr:col>4</xdr:col>
                    <xdr:colOff>219075</xdr:colOff>
                    <xdr:row>16</xdr:row>
                    <xdr:rowOff>0</xdr:rowOff>
                  </to>
                </anchor>
              </controlPr>
            </control>
          </mc:Choice>
        </mc:AlternateContent>
        <mc:AlternateContent xmlns:mc="http://schemas.openxmlformats.org/markup-compatibility/2006">
          <mc:Choice Requires="x14">
            <control shapeId="93189" r:id="rId8" name="Check Box 5">
              <controlPr defaultSize="0" autoFill="0" autoLine="0" autoPict="0" altText="">
                <anchor moveWithCells="1">
                  <from>
                    <xdr:col>5</xdr:col>
                    <xdr:colOff>0</xdr:colOff>
                    <xdr:row>15</xdr:row>
                    <xdr:rowOff>0</xdr:rowOff>
                  </from>
                  <to>
                    <xdr:col>5</xdr:col>
                    <xdr:colOff>219075</xdr:colOff>
                    <xdr:row>16</xdr:row>
                    <xdr:rowOff>0</xdr:rowOff>
                  </to>
                </anchor>
              </controlPr>
            </control>
          </mc:Choice>
        </mc:AlternateContent>
        <mc:AlternateContent xmlns:mc="http://schemas.openxmlformats.org/markup-compatibility/2006">
          <mc:Choice Requires="x14">
            <control shapeId="93190" r:id="rId9" name="Check Box 6">
              <controlPr defaultSize="0" autoFill="0" autoLine="0" autoPict="0" altText="">
                <anchor moveWithCells="1">
                  <from>
                    <xdr:col>6</xdr:col>
                    <xdr:colOff>0</xdr:colOff>
                    <xdr:row>15</xdr:row>
                    <xdr:rowOff>0</xdr:rowOff>
                  </from>
                  <to>
                    <xdr:col>6</xdr:col>
                    <xdr:colOff>219075</xdr:colOff>
                    <xdr:row>16</xdr:row>
                    <xdr:rowOff>0</xdr:rowOff>
                  </to>
                </anchor>
              </controlPr>
            </control>
          </mc:Choice>
        </mc:AlternateContent>
        <mc:AlternateContent xmlns:mc="http://schemas.openxmlformats.org/markup-compatibility/2006">
          <mc:Choice Requires="x14">
            <control shapeId="93191" r:id="rId10" name="Check Box 7">
              <controlPr defaultSize="0" autoFill="0" autoLine="0" autoPict="0" altText="">
                <anchor moveWithCells="1">
                  <from>
                    <xdr:col>1</xdr:col>
                    <xdr:colOff>0</xdr:colOff>
                    <xdr:row>31</xdr:row>
                    <xdr:rowOff>0</xdr:rowOff>
                  </from>
                  <to>
                    <xdr:col>1</xdr:col>
                    <xdr:colOff>219075</xdr:colOff>
                    <xdr:row>32</xdr:row>
                    <xdr:rowOff>0</xdr:rowOff>
                  </to>
                </anchor>
              </controlPr>
            </control>
          </mc:Choice>
        </mc:AlternateContent>
        <mc:AlternateContent xmlns:mc="http://schemas.openxmlformats.org/markup-compatibility/2006">
          <mc:Choice Requires="x14">
            <control shapeId="93192" r:id="rId11" name="Check Box 8">
              <controlPr defaultSize="0" autoFill="0" autoLine="0" autoPict="0" altText="">
                <anchor moveWithCells="1">
                  <from>
                    <xdr:col>2</xdr:col>
                    <xdr:colOff>0</xdr:colOff>
                    <xdr:row>31</xdr:row>
                    <xdr:rowOff>0</xdr:rowOff>
                  </from>
                  <to>
                    <xdr:col>2</xdr:col>
                    <xdr:colOff>219075</xdr:colOff>
                    <xdr:row>32</xdr:row>
                    <xdr:rowOff>0</xdr:rowOff>
                  </to>
                </anchor>
              </controlPr>
            </control>
          </mc:Choice>
        </mc:AlternateContent>
        <mc:AlternateContent xmlns:mc="http://schemas.openxmlformats.org/markup-compatibility/2006">
          <mc:Choice Requires="x14">
            <control shapeId="93193" r:id="rId12" name="Check Box 9">
              <controlPr defaultSize="0" autoFill="0" autoLine="0" autoPict="0" altText="">
                <anchor moveWithCells="1">
                  <from>
                    <xdr:col>3</xdr:col>
                    <xdr:colOff>0</xdr:colOff>
                    <xdr:row>31</xdr:row>
                    <xdr:rowOff>0</xdr:rowOff>
                  </from>
                  <to>
                    <xdr:col>3</xdr:col>
                    <xdr:colOff>219075</xdr:colOff>
                    <xdr:row>32</xdr:row>
                    <xdr:rowOff>0</xdr:rowOff>
                  </to>
                </anchor>
              </controlPr>
            </control>
          </mc:Choice>
        </mc:AlternateContent>
        <mc:AlternateContent xmlns:mc="http://schemas.openxmlformats.org/markup-compatibility/2006">
          <mc:Choice Requires="x14">
            <control shapeId="93194" r:id="rId13" name="Check Box 10">
              <controlPr defaultSize="0" autoFill="0" autoLine="0" autoPict="0" altText="">
                <anchor moveWithCells="1">
                  <from>
                    <xdr:col>4</xdr:col>
                    <xdr:colOff>0</xdr:colOff>
                    <xdr:row>31</xdr:row>
                    <xdr:rowOff>0</xdr:rowOff>
                  </from>
                  <to>
                    <xdr:col>4</xdr:col>
                    <xdr:colOff>219075</xdr:colOff>
                    <xdr:row>32</xdr:row>
                    <xdr:rowOff>0</xdr:rowOff>
                  </to>
                </anchor>
              </controlPr>
            </control>
          </mc:Choice>
        </mc:AlternateContent>
        <mc:AlternateContent xmlns:mc="http://schemas.openxmlformats.org/markup-compatibility/2006">
          <mc:Choice Requires="x14">
            <control shapeId="93195" r:id="rId14" name="Check Box 11">
              <controlPr defaultSize="0" autoFill="0" autoLine="0" autoPict="0" altText="">
                <anchor moveWithCells="1">
                  <from>
                    <xdr:col>5</xdr:col>
                    <xdr:colOff>0</xdr:colOff>
                    <xdr:row>31</xdr:row>
                    <xdr:rowOff>0</xdr:rowOff>
                  </from>
                  <to>
                    <xdr:col>5</xdr:col>
                    <xdr:colOff>219075</xdr:colOff>
                    <xdr:row>32</xdr:row>
                    <xdr:rowOff>0</xdr:rowOff>
                  </to>
                </anchor>
              </controlPr>
            </control>
          </mc:Choice>
        </mc:AlternateContent>
        <mc:AlternateContent xmlns:mc="http://schemas.openxmlformats.org/markup-compatibility/2006">
          <mc:Choice Requires="x14">
            <control shapeId="93196" r:id="rId15" name="Check Box 12">
              <controlPr defaultSize="0" autoFill="0" autoLine="0" autoPict="0" altText="">
                <anchor moveWithCells="1">
                  <from>
                    <xdr:col>6</xdr:col>
                    <xdr:colOff>0</xdr:colOff>
                    <xdr:row>31</xdr:row>
                    <xdr:rowOff>0</xdr:rowOff>
                  </from>
                  <to>
                    <xdr:col>6</xdr:col>
                    <xdr:colOff>219075</xdr:colOff>
                    <xdr:row>32</xdr:row>
                    <xdr:rowOff>0</xdr:rowOff>
                  </to>
                </anchor>
              </controlPr>
            </control>
          </mc:Choice>
        </mc:AlternateContent>
        <mc:AlternateContent xmlns:mc="http://schemas.openxmlformats.org/markup-compatibility/2006">
          <mc:Choice Requires="x14">
            <control shapeId="93197" r:id="rId16" name="Check Box 13">
              <controlPr defaultSize="0" autoFill="0" autoLine="0" autoPict="0" altText="">
                <anchor moveWithCells="1">
                  <from>
                    <xdr:col>1</xdr:col>
                    <xdr:colOff>0</xdr:colOff>
                    <xdr:row>84</xdr:row>
                    <xdr:rowOff>0</xdr:rowOff>
                  </from>
                  <to>
                    <xdr:col>1</xdr:col>
                    <xdr:colOff>219075</xdr:colOff>
                    <xdr:row>85</xdr:row>
                    <xdr:rowOff>0</xdr:rowOff>
                  </to>
                </anchor>
              </controlPr>
            </control>
          </mc:Choice>
        </mc:AlternateContent>
        <mc:AlternateContent xmlns:mc="http://schemas.openxmlformats.org/markup-compatibility/2006">
          <mc:Choice Requires="x14">
            <control shapeId="93198" r:id="rId17" name="Check Box 14">
              <controlPr defaultSize="0" autoFill="0" autoLine="0" autoPict="0" altText="">
                <anchor moveWithCells="1">
                  <from>
                    <xdr:col>2</xdr:col>
                    <xdr:colOff>0</xdr:colOff>
                    <xdr:row>84</xdr:row>
                    <xdr:rowOff>0</xdr:rowOff>
                  </from>
                  <to>
                    <xdr:col>2</xdr:col>
                    <xdr:colOff>219075</xdr:colOff>
                    <xdr:row>85</xdr:row>
                    <xdr:rowOff>0</xdr:rowOff>
                  </to>
                </anchor>
              </controlPr>
            </control>
          </mc:Choice>
        </mc:AlternateContent>
        <mc:AlternateContent xmlns:mc="http://schemas.openxmlformats.org/markup-compatibility/2006">
          <mc:Choice Requires="x14">
            <control shapeId="93199" r:id="rId18" name="Check Box 15">
              <controlPr defaultSize="0" autoFill="0" autoLine="0" autoPict="0" altText="">
                <anchor moveWithCells="1">
                  <from>
                    <xdr:col>3</xdr:col>
                    <xdr:colOff>0</xdr:colOff>
                    <xdr:row>84</xdr:row>
                    <xdr:rowOff>0</xdr:rowOff>
                  </from>
                  <to>
                    <xdr:col>3</xdr:col>
                    <xdr:colOff>219075</xdr:colOff>
                    <xdr:row>85</xdr:row>
                    <xdr:rowOff>0</xdr:rowOff>
                  </to>
                </anchor>
              </controlPr>
            </control>
          </mc:Choice>
        </mc:AlternateContent>
        <mc:AlternateContent xmlns:mc="http://schemas.openxmlformats.org/markup-compatibility/2006">
          <mc:Choice Requires="x14">
            <control shapeId="93200" r:id="rId19" name="Check Box 16">
              <controlPr defaultSize="0" autoFill="0" autoLine="0" autoPict="0" altText="">
                <anchor moveWithCells="1">
                  <from>
                    <xdr:col>4</xdr:col>
                    <xdr:colOff>0</xdr:colOff>
                    <xdr:row>84</xdr:row>
                    <xdr:rowOff>0</xdr:rowOff>
                  </from>
                  <to>
                    <xdr:col>4</xdr:col>
                    <xdr:colOff>219075</xdr:colOff>
                    <xdr:row>85</xdr:row>
                    <xdr:rowOff>0</xdr:rowOff>
                  </to>
                </anchor>
              </controlPr>
            </control>
          </mc:Choice>
        </mc:AlternateContent>
        <mc:AlternateContent xmlns:mc="http://schemas.openxmlformats.org/markup-compatibility/2006">
          <mc:Choice Requires="x14">
            <control shapeId="93201" r:id="rId20" name="Check Box 17">
              <controlPr defaultSize="0" autoFill="0" autoLine="0" autoPict="0" altText="">
                <anchor moveWithCells="1">
                  <from>
                    <xdr:col>5</xdr:col>
                    <xdr:colOff>0</xdr:colOff>
                    <xdr:row>84</xdr:row>
                    <xdr:rowOff>0</xdr:rowOff>
                  </from>
                  <to>
                    <xdr:col>5</xdr:col>
                    <xdr:colOff>219075</xdr:colOff>
                    <xdr:row>85</xdr:row>
                    <xdr:rowOff>0</xdr:rowOff>
                  </to>
                </anchor>
              </controlPr>
            </control>
          </mc:Choice>
        </mc:AlternateContent>
        <mc:AlternateContent xmlns:mc="http://schemas.openxmlformats.org/markup-compatibility/2006">
          <mc:Choice Requires="x14">
            <control shapeId="93202" r:id="rId21" name="Check Box 18">
              <controlPr defaultSize="0" autoFill="0" autoLine="0" autoPict="0" altText="">
                <anchor moveWithCells="1">
                  <from>
                    <xdr:col>6</xdr:col>
                    <xdr:colOff>0</xdr:colOff>
                    <xdr:row>84</xdr:row>
                    <xdr:rowOff>0</xdr:rowOff>
                  </from>
                  <to>
                    <xdr:col>6</xdr:col>
                    <xdr:colOff>219075</xdr:colOff>
                    <xdr:row>85</xdr:row>
                    <xdr:rowOff>0</xdr:rowOff>
                  </to>
                </anchor>
              </controlPr>
            </control>
          </mc:Choice>
        </mc:AlternateContent>
        <mc:AlternateContent xmlns:mc="http://schemas.openxmlformats.org/markup-compatibility/2006">
          <mc:Choice Requires="x14">
            <control shapeId="93203" r:id="rId22" name="Check Box 19">
              <controlPr defaultSize="0" autoFill="0" autoLine="0" autoPict="0" altText="">
                <anchor moveWithCells="1">
                  <from>
                    <xdr:col>1</xdr:col>
                    <xdr:colOff>0</xdr:colOff>
                    <xdr:row>102</xdr:row>
                    <xdr:rowOff>0</xdr:rowOff>
                  </from>
                  <to>
                    <xdr:col>1</xdr:col>
                    <xdr:colOff>219075</xdr:colOff>
                    <xdr:row>103</xdr:row>
                    <xdr:rowOff>0</xdr:rowOff>
                  </to>
                </anchor>
              </controlPr>
            </control>
          </mc:Choice>
        </mc:AlternateContent>
        <mc:AlternateContent xmlns:mc="http://schemas.openxmlformats.org/markup-compatibility/2006">
          <mc:Choice Requires="x14">
            <control shapeId="93204" r:id="rId23" name="Check Box 20">
              <controlPr defaultSize="0" autoFill="0" autoLine="0" autoPict="0" altText="">
                <anchor moveWithCells="1">
                  <from>
                    <xdr:col>2</xdr:col>
                    <xdr:colOff>0</xdr:colOff>
                    <xdr:row>102</xdr:row>
                    <xdr:rowOff>0</xdr:rowOff>
                  </from>
                  <to>
                    <xdr:col>2</xdr:col>
                    <xdr:colOff>219075</xdr:colOff>
                    <xdr:row>103</xdr:row>
                    <xdr:rowOff>0</xdr:rowOff>
                  </to>
                </anchor>
              </controlPr>
            </control>
          </mc:Choice>
        </mc:AlternateContent>
        <mc:AlternateContent xmlns:mc="http://schemas.openxmlformats.org/markup-compatibility/2006">
          <mc:Choice Requires="x14">
            <control shapeId="93205" r:id="rId24" name="Check Box 21">
              <controlPr defaultSize="0" autoFill="0" autoLine="0" autoPict="0" altText="">
                <anchor moveWithCells="1">
                  <from>
                    <xdr:col>3</xdr:col>
                    <xdr:colOff>0</xdr:colOff>
                    <xdr:row>102</xdr:row>
                    <xdr:rowOff>0</xdr:rowOff>
                  </from>
                  <to>
                    <xdr:col>3</xdr:col>
                    <xdr:colOff>219075</xdr:colOff>
                    <xdr:row>103</xdr:row>
                    <xdr:rowOff>0</xdr:rowOff>
                  </to>
                </anchor>
              </controlPr>
            </control>
          </mc:Choice>
        </mc:AlternateContent>
        <mc:AlternateContent xmlns:mc="http://schemas.openxmlformats.org/markup-compatibility/2006">
          <mc:Choice Requires="x14">
            <control shapeId="93206" r:id="rId25" name="Check Box 22">
              <controlPr defaultSize="0" autoFill="0" autoLine="0" autoPict="0" altText="">
                <anchor moveWithCells="1">
                  <from>
                    <xdr:col>4</xdr:col>
                    <xdr:colOff>0</xdr:colOff>
                    <xdr:row>102</xdr:row>
                    <xdr:rowOff>0</xdr:rowOff>
                  </from>
                  <to>
                    <xdr:col>4</xdr:col>
                    <xdr:colOff>219075</xdr:colOff>
                    <xdr:row>103</xdr:row>
                    <xdr:rowOff>0</xdr:rowOff>
                  </to>
                </anchor>
              </controlPr>
            </control>
          </mc:Choice>
        </mc:AlternateContent>
        <mc:AlternateContent xmlns:mc="http://schemas.openxmlformats.org/markup-compatibility/2006">
          <mc:Choice Requires="x14">
            <control shapeId="93207" r:id="rId26" name="Check Box 23">
              <controlPr defaultSize="0" autoFill="0" autoLine="0" autoPict="0" altText="">
                <anchor moveWithCells="1">
                  <from>
                    <xdr:col>5</xdr:col>
                    <xdr:colOff>0</xdr:colOff>
                    <xdr:row>102</xdr:row>
                    <xdr:rowOff>0</xdr:rowOff>
                  </from>
                  <to>
                    <xdr:col>5</xdr:col>
                    <xdr:colOff>219075</xdr:colOff>
                    <xdr:row>103</xdr:row>
                    <xdr:rowOff>0</xdr:rowOff>
                  </to>
                </anchor>
              </controlPr>
            </control>
          </mc:Choice>
        </mc:AlternateContent>
        <mc:AlternateContent xmlns:mc="http://schemas.openxmlformats.org/markup-compatibility/2006">
          <mc:Choice Requires="x14">
            <control shapeId="93208" r:id="rId27" name="Check Box 24">
              <controlPr defaultSize="0" autoFill="0" autoLine="0" autoPict="0" altText="">
                <anchor moveWithCells="1">
                  <from>
                    <xdr:col>6</xdr:col>
                    <xdr:colOff>0</xdr:colOff>
                    <xdr:row>102</xdr:row>
                    <xdr:rowOff>0</xdr:rowOff>
                  </from>
                  <to>
                    <xdr:col>6</xdr:col>
                    <xdr:colOff>219075</xdr:colOff>
                    <xdr:row>103</xdr:row>
                    <xdr:rowOff>0</xdr:rowOff>
                  </to>
                </anchor>
              </controlPr>
            </control>
          </mc:Choice>
        </mc:AlternateContent>
        <mc:AlternateContent xmlns:mc="http://schemas.openxmlformats.org/markup-compatibility/2006">
          <mc:Choice Requires="x14">
            <control shapeId="93209" r:id="rId28" name="Check Box 25">
              <controlPr defaultSize="0" autoFill="0" autoLine="0" autoPict="0" altText="">
                <anchor moveWithCells="1">
                  <from>
                    <xdr:col>1</xdr:col>
                    <xdr:colOff>0</xdr:colOff>
                    <xdr:row>104</xdr:row>
                    <xdr:rowOff>0</xdr:rowOff>
                  </from>
                  <to>
                    <xdr:col>1</xdr:col>
                    <xdr:colOff>219075</xdr:colOff>
                    <xdr:row>105</xdr:row>
                    <xdr:rowOff>0</xdr:rowOff>
                  </to>
                </anchor>
              </controlPr>
            </control>
          </mc:Choice>
        </mc:AlternateContent>
        <mc:AlternateContent xmlns:mc="http://schemas.openxmlformats.org/markup-compatibility/2006">
          <mc:Choice Requires="x14">
            <control shapeId="93210" r:id="rId29" name="Check Box 26">
              <controlPr defaultSize="0" autoFill="0" autoLine="0" autoPict="0" altText="">
                <anchor moveWithCells="1">
                  <from>
                    <xdr:col>2</xdr:col>
                    <xdr:colOff>0</xdr:colOff>
                    <xdr:row>104</xdr:row>
                    <xdr:rowOff>0</xdr:rowOff>
                  </from>
                  <to>
                    <xdr:col>2</xdr:col>
                    <xdr:colOff>219075</xdr:colOff>
                    <xdr:row>105</xdr:row>
                    <xdr:rowOff>0</xdr:rowOff>
                  </to>
                </anchor>
              </controlPr>
            </control>
          </mc:Choice>
        </mc:AlternateContent>
        <mc:AlternateContent xmlns:mc="http://schemas.openxmlformats.org/markup-compatibility/2006">
          <mc:Choice Requires="x14">
            <control shapeId="93211" r:id="rId30" name="Check Box 27">
              <controlPr defaultSize="0" autoFill="0" autoLine="0" autoPict="0" altText="">
                <anchor moveWithCells="1">
                  <from>
                    <xdr:col>3</xdr:col>
                    <xdr:colOff>0</xdr:colOff>
                    <xdr:row>104</xdr:row>
                    <xdr:rowOff>0</xdr:rowOff>
                  </from>
                  <to>
                    <xdr:col>3</xdr:col>
                    <xdr:colOff>219075</xdr:colOff>
                    <xdr:row>105</xdr:row>
                    <xdr:rowOff>0</xdr:rowOff>
                  </to>
                </anchor>
              </controlPr>
            </control>
          </mc:Choice>
        </mc:AlternateContent>
        <mc:AlternateContent xmlns:mc="http://schemas.openxmlformats.org/markup-compatibility/2006">
          <mc:Choice Requires="x14">
            <control shapeId="93212" r:id="rId31" name="Check Box 28">
              <controlPr defaultSize="0" autoFill="0" autoLine="0" autoPict="0" altText="">
                <anchor moveWithCells="1">
                  <from>
                    <xdr:col>4</xdr:col>
                    <xdr:colOff>0</xdr:colOff>
                    <xdr:row>104</xdr:row>
                    <xdr:rowOff>0</xdr:rowOff>
                  </from>
                  <to>
                    <xdr:col>4</xdr:col>
                    <xdr:colOff>219075</xdr:colOff>
                    <xdr:row>105</xdr:row>
                    <xdr:rowOff>0</xdr:rowOff>
                  </to>
                </anchor>
              </controlPr>
            </control>
          </mc:Choice>
        </mc:AlternateContent>
        <mc:AlternateContent xmlns:mc="http://schemas.openxmlformats.org/markup-compatibility/2006">
          <mc:Choice Requires="x14">
            <control shapeId="93213" r:id="rId32" name="Check Box 29">
              <controlPr defaultSize="0" autoFill="0" autoLine="0" autoPict="0" altText="">
                <anchor moveWithCells="1">
                  <from>
                    <xdr:col>5</xdr:col>
                    <xdr:colOff>0</xdr:colOff>
                    <xdr:row>104</xdr:row>
                    <xdr:rowOff>0</xdr:rowOff>
                  </from>
                  <to>
                    <xdr:col>5</xdr:col>
                    <xdr:colOff>219075</xdr:colOff>
                    <xdr:row>105</xdr:row>
                    <xdr:rowOff>0</xdr:rowOff>
                  </to>
                </anchor>
              </controlPr>
            </control>
          </mc:Choice>
        </mc:AlternateContent>
        <mc:AlternateContent xmlns:mc="http://schemas.openxmlformats.org/markup-compatibility/2006">
          <mc:Choice Requires="x14">
            <control shapeId="93214" r:id="rId33" name="Check Box 30">
              <controlPr defaultSize="0" autoFill="0" autoLine="0" autoPict="0" altText="">
                <anchor moveWithCells="1">
                  <from>
                    <xdr:col>6</xdr:col>
                    <xdr:colOff>0</xdr:colOff>
                    <xdr:row>104</xdr:row>
                    <xdr:rowOff>0</xdr:rowOff>
                  </from>
                  <to>
                    <xdr:col>6</xdr:col>
                    <xdr:colOff>219075</xdr:colOff>
                    <xdr:row>105</xdr:row>
                    <xdr:rowOff>0</xdr:rowOff>
                  </to>
                </anchor>
              </controlPr>
            </control>
          </mc:Choice>
        </mc:AlternateContent>
        <mc:AlternateContent xmlns:mc="http://schemas.openxmlformats.org/markup-compatibility/2006">
          <mc:Choice Requires="x14">
            <control shapeId="93215" r:id="rId34" name="Check Box 31">
              <controlPr defaultSize="0" autoFill="0" autoLine="0" autoPict="0" altText="">
                <anchor moveWithCells="1">
                  <from>
                    <xdr:col>1</xdr:col>
                    <xdr:colOff>0</xdr:colOff>
                    <xdr:row>122</xdr:row>
                    <xdr:rowOff>0</xdr:rowOff>
                  </from>
                  <to>
                    <xdr:col>1</xdr:col>
                    <xdr:colOff>219075</xdr:colOff>
                    <xdr:row>123</xdr:row>
                    <xdr:rowOff>0</xdr:rowOff>
                  </to>
                </anchor>
              </controlPr>
            </control>
          </mc:Choice>
        </mc:AlternateContent>
        <mc:AlternateContent xmlns:mc="http://schemas.openxmlformats.org/markup-compatibility/2006">
          <mc:Choice Requires="x14">
            <control shapeId="93216" r:id="rId35" name="Check Box 32">
              <controlPr defaultSize="0" autoFill="0" autoLine="0" autoPict="0" altText="">
                <anchor moveWithCells="1">
                  <from>
                    <xdr:col>2</xdr:col>
                    <xdr:colOff>0</xdr:colOff>
                    <xdr:row>122</xdr:row>
                    <xdr:rowOff>0</xdr:rowOff>
                  </from>
                  <to>
                    <xdr:col>2</xdr:col>
                    <xdr:colOff>219075</xdr:colOff>
                    <xdr:row>123</xdr:row>
                    <xdr:rowOff>0</xdr:rowOff>
                  </to>
                </anchor>
              </controlPr>
            </control>
          </mc:Choice>
        </mc:AlternateContent>
        <mc:AlternateContent xmlns:mc="http://schemas.openxmlformats.org/markup-compatibility/2006">
          <mc:Choice Requires="x14">
            <control shapeId="93217" r:id="rId36" name="Check Box 33">
              <controlPr defaultSize="0" autoFill="0" autoLine="0" autoPict="0" altText="">
                <anchor moveWithCells="1">
                  <from>
                    <xdr:col>3</xdr:col>
                    <xdr:colOff>0</xdr:colOff>
                    <xdr:row>122</xdr:row>
                    <xdr:rowOff>0</xdr:rowOff>
                  </from>
                  <to>
                    <xdr:col>3</xdr:col>
                    <xdr:colOff>219075</xdr:colOff>
                    <xdr:row>123</xdr:row>
                    <xdr:rowOff>0</xdr:rowOff>
                  </to>
                </anchor>
              </controlPr>
            </control>
          </mc:Choice>
        </mc:AlternateContent>
        <mc:AlternateContent xmlns:mc="http://schemas.openxmlformats.org/markup-compatibility/2006">
          <mc:Choice Requires="x14">
            <control shapeId="93218" r:id="rId37" name="Check Box 34">
              <controlPr defaultSize="0" autoFill="0" autoLine="0" autoPict="0" altText="">
                <anchor moveWithCells="1">
                  <from>
                    <xdr:col>4</xdr:col>
                    <xdr:colOff>0</xdr:colOff>
                    <xdr:row>122</xdr:row>
                    <xdr:rowOff>0</xdr:rowOff>
                  </from>
                  <to>
                    <xdr:col>4</xdr:col>
                    <xdr:colOff>219075</xdr:colOff>
                    <xdr:row>123</xdr:row>
                    <xdr:rowOff>0</xdr:rowOff>
                  </to>
                </anchor>
              </controlPr>
            </control>
          </mc:Choice>
        </mc:AlternateContent>
        <mc:AlternateContent xmlns:mc="http://schemas.openxmlformats.org/markup-compatibility/2006">
          <mc:Choice Requires="x14">
            <control shapeId="93219" r:id="rId38" name="Check Box 35">
              <controlPr defaultSize="0" autoFill="0" autoLine="0" autoPict="0" altText="">
                <anchor moveWithCells="1">
                  <from>
                    <xdr:col>5</xdr:col>
                    <xdr:colOff>0</xdr:colOff>
                    <xdr:row>122</xdr:row>
                    <xdr:rowOff>0</xdr:rowOff>
                  </from>
                  <to>
                    <xdr:col>5</xdr:col>
                    <xdr:colOff>219075</xdr:colOff>
                    <xdr:row>123</xdr:row>
                    <xdr:rowOff>0</xdr:rowOff>
                  </to>
                </anchor>
              </controlPr>
            </control>
          </mc:Choice>
        </mc:AlternateContent>
        <mc:AlternateContent xmlns:mc="http://schemas.openxmlformats.org/markup-compatibility/2006">
          <mc:Choice Requires="x14">
            <control shapeId="93220" r:id="rId39" name="Check Box 36">
              <controlPr defaultSize="0" autoFill="0" autoLine="0" autoPict="0" altText="">
                <anchor moveWithCells="1">
                  <from>
                    <xdr:col>6</xdr:col>
                    <xdr:colOff>0</xdr:colOff>
                    <xdr:row>122</xdr:row>
                    <xdr:rowOff>0</xdr:rowOff>
                  </from>
                  <to>
                    <xdr:col>6</xdr:col>
                    <xdr:colOff>219075</xdr:colOff>
                    <xdr:row>123</xdr:row>
                    <xdr:rowOff>0</xdr:rowOff>
                  </to>
                </anchor>
              </controlPr>
            </control>
          </mc:Choice>
        </mc:AlternateContent>
        <mc:AlternateContent xmlns:mc="http://schemas.openxmlformats.org/markup-compatibility/2006">
          <mc:Choice Requires="x14">
            <control shapeId="93221" r:id="rId40" name="Check Box 37">
              <controlPr defaultSize="0" autoFill="0" autoLine="0" autoPict="0" altText="">
                <anchor moveWithCells="1">
                  <from>
                    <xdr:col>1</xdr:col>
                    <xdr:colOff>0</xdr:colOff>
                    <xdr:row>138</xdr:row>
                    <xdr:rowOff>0</xdr:rowOff>
                  </from>
                  <to>
                    <xdr:col>1</xdr:col>
                    <xdr:colOff>219075</xdr:colOff>
                    <xdr:row>139</xdr:row>
                    <xdr:rowOff>0</xdr:rowOff>
                  </to>
                </anchor>
              </controlPr>
            </control>
          </mc:Choice>
        </mc:AlternateContent>
        <mc:AlternateContent xmlns:mc="http://schemas.openxmlformats.org/markup-compatibility/2006">
          <mc:Choice Requires="x14">
            <control shapeId="93222" r:id="rId41" name="Check Box 38">
              <controlPr defaultSize="0" autoFill="0" autoLine="0" autoPict="0" altText="">
                <anchor moveWithCells="1">
                  <from>
                    <xdr:col>2</xdr:col>
                    <xdr:colOff>0</xdr:colOff>
                    <xdr:row>138</xdr:row>
                    <xdr:rowOff>0</xdr:rowOff>
                  </from>
                  <to>
                    <xdr:col>2</xdr:col>
                    <xdr:colOff>219075</xdr:colOff>
                    <xdr:row>139</xdr:row>
                    <xdr:rowOff>0</xdr:rowOff>
                  </to>
                </anchor>
              </controlPr>
            </control>
          </mc:Choice>
        </mc:AlternateContent>
        <mc:AlternateContent xmlns:mc="http://schemas.openxmlformats.org/markup-compatibility/2006">
          <mc:Choice Requires="x14">
            <control shapeId="93223" r:id="rId42" name="Check Box 39">
              <controlPr defaultSize="0" autoFill="0" autoLine="0" autoPict="0" altText="">
                <anchor moveWithCells="1">
                  <from>
                    <xdr:col>3</xdr:col>
                    <xdr:colOff>0</xdr:colOff>
                    <xdr:row>138</xdr:row>
                    <xdr:rowOff>0</xdr:rowOff>
                  </from>
                  <to>
                    <xdr:col>3</xdr:col>
                    <xdr:colOff>219075</xdr:colOff>
                    <xdr:row>139</xdr:row>
                    <xdr:rowOff>0</xdr:rowOff>
                  </to>
                </anchor>
              </controlPr>
            </control>
          </mc:Choice>
        </mc:AlternateContent>
        <mc:AlternateContent xmlns:mc="http://schemas.openxmlformats.org/markup-compatibility/2006">
          <mc:Choice Requires="x14">
            <control shapeId="93224" r:id="rId43" name="Check Box 40">
              <controlPr defaultSize="0" autoFill="0" autoLine="0" autoPict="0" altText="">
                <anchor moveWithCells="1">
                  <from>
                    <xdr:col>4</xdr:col>
                    <xdr:colOff>0</xdr:colOff>
                    <xdr:row>138</xdr:row>
                    <xdr:rowOff>0</xdr:rowOff>
                  </from>
                  <to>
                    <xdr:col>4</xdr:col>
                    <xdr:colOff>219075</xdr:colOff>
                    <xdr:row>139</xdr:row>
                    <xdr:rowOff>0</xdr:rowOff>
                  </to>
                </anchor>
              </controlPr>
            </control>
          </mc:Choice>
        </mc:AlternateContent>
        <mc:AlternateContent xmlns:mc="http://schemas.openxmlformats.org/markup-compatibility/2006">
          <mc:Choice Requires="x14">
            <control shapeId="93225" r:id="rId44" name="Check Box 41">
              <controlPr defaultSize="0" autoFill="0" autoLine="0" autoPict="0" altText="">
                <anchor moveWithCells="1">
                  <from>
                    <xdr:col>5</xdr:col>
                    <xdr:colOff>0</xdr:colOff>
                    <xdr:row>138</xdr:row>
                    <xdr:rowOff>0</xdr:rowOff>
                  </from>
                  <to>
                    <xdr:col>5</xdr:col>
                    <xdr:colOff>219075</xdr:colOff>
                    <xdr:row>139</xdr:row>
                    <xdr:rowOff>0</xdr:rowOff>
                  </to>
                </anchor>
              </controlPr>
            </control>
          </mc:Choice>
        </mc:AlternateContent>
        <mc:AlternateContent xmlns:mc="http://schemas.openxmlformats.org/markup-compatibility/2006">
          <mc:Choice Requires="x14">
            <control shapeId="93226" r:id="rId45" name="Check Box 42">
              <controlPr defaultSize="0" autoFill="0" autoLine="0" autoPict="0" altText="">
                <anchor moveWithCells="1">
                  <from>
                    <xdr:col>6</xdr:col>
                    <xdr:colOff>0</xdr:colOff>
                    <xdr:row>138</xdr:row>
                    <xdr:rowOff>0</xdr:rowOff>
                  </from>
                  <to>
                    <xdr:col>6</xdr:col>
                    <xdr:colOff>219075</xdr:colOff>
                    <xdr:row>139</xdr:row>
                    <xdr:rowOff>0</xdr:rowOff>
                  </to>
                </anchor>
              </controlPr>
            </control>
          </mc:Choice>
        </mc:AlternateContent>
        <mc:AlternateContent xmlns:mc="http://schemas.openxmlformats.org/markup-compatibility/2006">
          <mc:Choice Requires="x14">
            <control shapeId="93227" r:id="rId46" name="Check Box 43">
              <controlPr defaultSize="0" autoFill="0" autoLine="0" autoPict="0" altText="">
                <anchor moveWithCells="1">
                  <from>
                    <xdr:col>1</xdr:col>
                    <xdr:colOff>0</xdr:colOff>
                    <xdr:row>168</xdr:row>
                    <xdr:rowOff>0</xdr:rowOff>
                  </from>
                  <to>
                    <xdr:col>1</xdr:col>
                    <xdr:colOff>219075</xdr:colOff>
                    <xdr:row>169</xdr:row>
                    <xdr:rowOff>0</xdr:rowOff>
                  </to>
                </anchor>
              </controlPr>
            </control>
          </mc:Choice>
        </mc:AlternateContent>
        <mc:AlternateContent xmlns:mc="http://schemas.openxmlformats.org/markup-compatibility/2006">
          <mc:Choice Requires="x14">
            <control shapeId="93228" r:id="rId47" name="Check Box 44">
              <controlPr defaultSize="0" autoFill="0" autoLine="0" autoPict="0" altText="">
                <anchor moveWithCells="1">
                  <from>
                    <xdr:col>2</xdr:col>
                    <xdr:colOff>0</xdr:colOff>
                    <xdr:row>168</xdr:row>
                    <xdr:rowOff>0</xdr:rowOff>
                  </from>
                  <to>
                    <xdr:col>2</xdr:col>
                    <xdr:colOff>219075</xdr:colOff>
                    <xdr:row>169</xdr:row>
                    <xdr:rowOff>0</xdr:rowOff>
                  </to>
                </anchor>
              </controlPr>
            </control>
          </mc:Choice>
        </mc:AlternateContent>
        <mc:AlternateContent xmlns:mc="http://schemas.openxmlformats.org/markup-compatibility/2006">
          <mc:Choice Requires="x14">
            <control shapeId="93229" r:id="rId48" name="Check Box 45">
              <controlPr defaultSize="0" autoFill="0" autoLine="0" autoPict="0" altText="">
                <anchor moveWithCells="1">
                  <from>
                    <xdr:col>3</xdr:col>
                    <xdr:colOff>0</xdr:colOff>
                    <xdr:row>168</xdr:row>
                    <xdr:rowOff>0</xdr:rowOff>
                  </from>
                  <to>
                    <xdr:col>3</xdr:col>
                    <xdr:colOff>219075</xdr:colOff>
                    <xdr:row>169</xdr:row>
                    <xdr:rowOff>0</xdr:rowOff>
                  </to>
                </anchor>
              </controlPr>
            </control>
          </mc:Choice>
        </mc:AlternateContent>
        <mc:AlternateContent xmlns:mc="http://schemas.openxmlformats.org/markup-compatibility/2006">
          <mc:Choice Requires="x14">
            <control shapeId="93230" r:id="rId49" name="Check Box 46">
              <controlPr defaultSize="0" autoFill="0" autoLine="0" autoPict="0" altText="">
                <anchor moveWithCells="1">
                  <from>
                    <xdr:col>4</xdr:col>
                    <xdr:colOff>0</xdr:colOff>
                    <xdr:row>168</xdr:row>
                    <xdr:rowOff>0</xdr:rowOff>
                  </from>
                  <to>
                    <xdr:col>4</xdr:col>
                    <xdr:colOff>219075</xdr:colOff>
                    <xdr:row>169</xdr:row>
                    <xdr:rowOff>0</xdr:rowOff>
                  </to>
                </anchor>
              </controlPr>
            </control>
          </mc:Choice>
        </mc:AlternateContent>
        <mc:AlternateContent xmlns:mc="http://schemas.openxmlformats.org/markup-compatibility/2006">
          <mc:Choice Requires="x14">
            <control shapeId="93231" r:id="rId50" name="Check Box 47">
              <controlPr defaultSize="0" autoFill="0" autoLine="0" autoPict="0" altText="">
                <anchor moveWithCells="1">
                  <from>
                    <xdr:col>5</xdr:col>
                    <xdr:colOff>0</xdr:colOff>
                    <xdr:row>168</xdr:row>
                    <xdr:rowOff>0</xdr:rowOff>
                  </from>
                  <to>
                    <xdr:col>5</xdr:col>
                    <xdr:colOff>219075</xdr:colOff>
                    <xdr:row>169</xdr:row>
                    <xdr:rowOff>0</xdr:rowOff>
                  </to>
                </anchor>
              </controlPr>
            </control>
          </mc:Choice>
        </mc:AlternateContent>
        <mc:AlternateContent xmlns:mc="http://schemas.openxmlformats.org/markup-compatibility/2006">
          <mc:Choice Requires="x14">
            <control shapeId="93232" r:id="rId51" name="Check Box 48">
              <controlPr defaultSize="0" autoFill="0" autoLine="0" autoPict="0" altText="">
                <anchor moveWithCells="1">
                  <from>
                    <xdr:col>6</xdr:col>
                    <xdr:colOff>0</xdr:colOff>
                    <xdr:row>168</xdr:row>
                    <xdr:rowOff>0</xdr:rowOff>
                  </from>
                  <to>
                    <xdr:col>6</xdr:col>
                    <xdr:colOff>219075</xdr:colOff>
                    <xdr:row>169</xdr:row>
                    <xdr:rowOff>0</xdr:rowOff>
                  </to>
                </anchor>
              </controlPr>
            </control>
          </mc:Choice>
        </mc:AlternateContent>
        <mc:AlternateContent xmlns:mc="http://schemas.openxmlformats.org/markup-compatibility/2006">
          <mc:Choice Requires="x14">
            <control shapeId="93233" r:id="rId52" name="Check Box 49">
              <controlPr defaultSize="0" autoFill="0" autoLine="0" autoPict="0" altText="">
                <anchor moveWithCells="1">
                  <from>
                    <xdr:col>1</xdr:col>
                    <xdr:colOff>0</xdr:colOff>
                    <xdr:row>55</xdr:row>
                    <xdr:rowOff>0</xdr:rowOff>
                  </from>
                  <to>
                    <xdr:col>1</xdr:col>
                    <xdr:colOff>219075</xdr:colOff>
                    <xdr:row>56</xdr:row>
                    <xdr:rowOff>0</xdr:rowOff>
                  </to>
                </anchor>
              </controlPr>
            </control>
          </mc:Choice>
        </mc:AlternateContent>
        <mc:AlternateContent xmlns:mc="http://schemas.openxmlformats.org/markup-compatibility/2006">
          <mc:Choice Requires="x14">
            <control shapeId="93234" r:id="rId53" name="Check Box 50">
              <controlPr defaultSize="0" autoFill="0" autoLine="0" autoPict="0" altText="">
                <anchor moveWithCells="1">
                  <from>
                    <xdr:col>2</xdr:col>
                    <xdr:colOff>0</xdr:colOff>
                    <xdr:row>55</xdr:row>
                    <xdr:rowOff>0</xdr:rowOff>
                  </from>
                  <to>
                    <xdr:col>2</xdr:col>
                    <xdr:colOff>219075</xdr:colOff>
                    <xdr:row>56</xdr:row>
                    <xdr:rowOff>0</xdr:rowOff>
                  </to>
                </anchor>
              </controlPr>
            </control>
          </mc:Choice>
        </mc:AlternateContent>
        <mc:AlternateContent xmlns:mc="http://schemas.openxmlformats.org/markup-compatibility/2006">
          <mc:Choice Requires="x14">
            <control shapeId="93235" r:id="rId54" name="Check Box 51">
              <controlPr defaultSize="0" autoFill="0" autoLine="0" autoPict="0" altText="">
                <anchor moveWithCells="1">
                  <from>
                    <xdr:col>3</xdr:col>
                    <xdr:colOff>0</xdr:colOff>
                    <xdr:row>55</xdr:row>
                    <xdr:rowOff>0</xdr:rowOff>
                  </from>
                  <to>
                    <xdr:col>3</xdr:col>
                    <xdr:colOff>219075</xdr:colOff>
                    <xdr:row>56</xdr:row>
                    <xdr:rowOff>0</xdr:rowOff>
                  </to>
                </anchor>
              </controlPr>
            </control>
          </mc:Choice>
        </mc:AlternateContent>
        <mc:AlternateContent xmlns:mc="http://schemas.openxmlformats.org/markup-compatibility/2006">
          <mc:Choice Requires="x14">
            <control shapeId="93236" r:id="rId55" name="Check Box 52">
              <controlPr defaultSize="0" autoFill="0" autoLine="0" autoPict="0" altText="">
                <anchor moveWithCells="1">
                  <from>
                    <xdr:col>4</xdr:col>
                    <xdr:colOff>0</xdr:colOff>
                    <xdr:row>55</xdr:row>
                    <xdr:rowOff>0</xdr:rowOff>
                  </from>
                  <to>
                    <xdr:col>4</xdr:col>
                    <xdr:colOff>219075</xdr:colOff>
                    <xdr:row>56</xdr:row>
                    <xdr:rowOff>0</xdr:rowOff>
                  </to>
                </anchor>
              </controlPr>
            </control>
          </mc:Choice>
        </mc:AlternateContent>
        <mc:AlternateContent xmlns:mc="http://schemas.openxmlformats.org/markup-compatibility/2006">
          <mc:Choice Requires="x14">
            <control shapeId="93237" r:id="rId56" name="Check Box 53">
              <controlPr defaultSize="0" autoFill="0" autoLine="0" autoPict="0" altText="">
                <anchor moveWithCells="1">
                  <from>
                    <xdr:col>5</xdr:col>
                    <xdr:colOff>0</xdr:colOff>
                    <xdr:row>55</xdr:row>
                    <xdr:rowOff>0</xdr:rowOff>
                  </from>
                  <to>
                    <xdr:col>5</xdr:col>
                    <xdr:colOff>219075</xdr:colOff>
                    <xdr:row>56</xdr:row>
                    <xdr:rowOff>0</xdr:rowOff>
                  </to>
                </anchor>
              </controlPr>
            </control>
          </mc:Choice>
        </mc:AlternateContent>
        <mc:AlternateContent xmlns:mc="http://schemas.openxmlformats.org/markup-compatibility/2006">
          <mc:Choice Requires="x14">
            <control shapeId="93238" r:id="rId57" name="Check Box 54">
              <controlPr defaultSize="0" autoFill="0" autoLine="0" autoPict="0" altText="">
                <anchor moveWithCells="1">
                  <from>
                    <xdr:col>6</xdr:col>
                    <xdr:colOff>0</xdr:colOff>
                    <xdr:row>55</xdr:row>
                    <xdr:rowOff>0</xdr:rowOff>
                  </from>
                  <to>
                    <xdr:col>6</xdr:col>
                    <xdr:colOff>219075</xdr:colOff>
                    <xdr:row>56</xdr:row>
                    <xdr:rowOff>0</xdr:rowOff>
                  </to>
                </anchor>
              </controlPr>
            </control>
          </mc:Choice>
        </mc:AlternateContent>
        <mc:AlternateContent xmlns:mc="http://schemas.openxmlformats.org/markup-compatibility/2006">
          <mc:Choice Requires="x14">
            <control shapeId="93240" r:id="rId58" name="Check Box 56">
              <controlPr defaultSize="0" autoFill="0" autoLine="0" autoPict="0" altText="">
                <anchor moveWithCells="1">
                  <from>
                    <xdr:col>1</xdr:col>
                    <xdr:colOff>0</xdr:colOff>
                    <xdr:row>154</xdr:row>
                    <xdr:rowOff>0</xdr:rowOff>
                  </from>
                  <to>
                    <xdr:col>1</xdr:col>
                    <xdr:colOff>219075</xdr:colOff>
                    <xdr:row>155</xdr:row>
                    <xdr:rowOff>0</xdr:rowOff>
                  </to>
                </anchor>
              </controlPr>
            </control>
          </mc:Choice>
        </mc:AlternateContent>
        <mc:AlternateContent xmlns:mc="http://schemas.openxmlformats.org/markup-compatibility/2006">
          <mc:Choice Requires="x14">
            <control shapeId="93241" r:id="rId59" name="Check Box 57">
              <controlPr defaultSize="0" autoFill="0" autoLine="0" autoPict="0" altText="">
                <anchor moveWithCells="1">
                  <from>
                    <xdr:col>2</xdr:col>
                    <xdr:colOff>0</xdr:colOff>
                    <xdr:row>154</xdr:row>
                    <xdr:rowOff>0</xdr:rowOff>
                  </from>
                  <to>
                    <xdr:col>2</xdr:col>
                    <xdr:colOff>219075</xdr:colOff>
                    <xdr:row>155</xdr:row>
                    <xdr:rowOff>0</xdr:rowOff>
                  </to>
                </anchor>
              </controlPr>
            </control>
          </mc:Choice>
        </mc:AlternateContent>
        <mc:AlternateContent xmlns:mc="http://schemas.openxmlformats.org/markup-compatibility/2006">
          <mc:Choice Requires="x14">
            <control shapeId="93242" r:id="rId60" name="Check Box 58">
              <controlPr defaultSize="0" autoFill="0" autoLine="0" autoPict="0" altText="">
                <anchor moveWithCells="1">
                  <from>
                    <xdr:col>3</xdr:col>
                    <xdr:colOff>0</xdr:colOff>
                    <xdr:row>154</xdr:row>
                    <xdr:rowOff>0</xdr:rowOff>
                  </from>
                  <to>
                    <xdr:col>3</xdr:col>
                    <xdr:colOff>219075</xdr:colOff>
                    <xdr:row>155</xdr:row>
                    <xdr:rowOff>0</xdr:rowOff>
                  </to>
                </anchor>
              </controlPr>
            </control>
          </mc:Choice>
        </mc:AlternateContent>
        <mc:AlternateContent xmlns:mc="http://schemas.openxmlformats.org/markup-compatibility/2006">
          <mc:Choice Requires="x14">
            <control shapeId="93243" r:id="rId61" name="Check Box 59">
              <controlPr defaultSize="0" autoFill="0" autoLine="0" autoPict="0" altText="">
                <anchor moveWithCells="1">
                  <from>
                    <xdr:col>4</xdr:col>
                    <xdr:colOff>0</xdr:colOff>
                    <xdr:row>154</xdr:row>
                    <xdr:rowOff>0</xdr:rowOff>
                  </from>
                  <to>
                    <xdr:col>4</xdr:col>
                    <xdr:colOff>219075</xdr:colOff>
                    <xdr:row>155</xdr:row>
                    <xdr:rowOff>0</xdr:rowOff>
                  </to>
                </anchor>
              </controlPr>
            </control>
          </mc:Choice>
        </mc:AlternateContent>
        <mc:AlternateContent xmlns:mc="http://schemas.openxmlformats.org/markup-compatibility/2006">
          <mc:Choice Requires="x14">
            <control shapeId="93244" r:id="rId62" name="Check Box 60">
              <controlPr defaultSize="0" autoFill="0" autoLine="0" autoPict="0" altText="">
                <anchor moveWithCells="1">
                  <from>
                    <xdr:col>5</xdr:col>
                    <xdr:colOff>0</xdr:colOff>
                    <xdr:row>154</xdr:row>
                    <xdr:rowOff>0</xdr:rowOff>
                  </from>
                  <to>
                    <xdr:col>5</xdr:col>
                    <xdr:colOff>219075</xdr:colOff>
                    <xdr:row>155</xdr:row>
                    <xdr:rowOff>0</xdr:rowOff>
                  </to>
                </anchor>
              </controlPr>
            </control>
          </mc:Choice>
        </mc:AlternateContent>
        <mc:AlternateContent xmlns:mc="http://schemas.openxmlformats.org/markup-compatibility/2006">
          <mc:Choice Requires="x14">
            <control shapeId="93245" r:id="rId63" name="Check Box 61">
              <controlPr defaultSize="0" autoFill="0" autoLine="0" autoPict="0" altText="">
                <anchor moveWithCells="1">
                  <from>
                    <xdr:col>6</xdr:col>
                    <xdr:colOff>0</xdr:colOff>
                    <xdr:row>154</xdr:row>
                    <xdr:rowOff>0</xdr:rowOff>
                  </from>
                  <to>
                    <xdr:col>6</xdr:col>
                    <xdr:colOff>219075</xdr:colOff>
                    <xdr:row>155</xdr:row>
                    <xdr:rowOff>0</xdr:rowOff>
                  </to>
                </anchor>
              </controlPr>
            </control>
          </mc:Choice>
        </mc:AlternateContent>
        <mc:AlternateContent xmlns:mc="http://schemas.openxmlformats.org/markup-compatibility/2006">
          <mc:Choice Requires="x14">
            <control shapeId="93252" r:id="rId64" name="Check Box 68">
              <controlPr defaultSize="0" autoFill="0" autoLine="0" autoPict="0" altText="">
                <anchor moveWithCells="1">
                  <from>
                    <xdr:col>1</xdr:col>
                    <xdr:colOff>0</xdr:colOff>
                    <xdr:row>236</xdr:row>
                    <xdr:rowOff>0</xdr:rowOff>
                  </from>
                  <to>
                    <xdr:col>1</xdr:col>
                    <xdr:colOff>219075</xdr:colOff>
                    <xdr:row>237</xdr:row>
                    <xdr:rowOff>0</xdr:rowOff>
                  </to>
                </anchor>
              </controlPr>
            </control>
          </mc:Choice>
        </mc:AlternateContent>
        <mc:AlternateContent xmlns:mc="http://schemas.openxmlformats.org/markup-compatibility/2006">
          <mc:Choice Requires="x14">
            <control shapeId="93253" r:id="rId65" name="Check Box 69">
              <controlPr defaultSize="0" autoFill="0" autoLine="0" autoPict="0" altText="">
                <anchor moveWithCells="1">
                  <from>
                    <xdr:col>2</xdr:col>
                    <xdr:colOff>0</xdr:colOff>
                    <xdr:row>236</xdr:row>
                    <xdr:rowOff>0</xdr:rowOff>
                  </from>
                  <to>
                    <xdr:col>2</xdr:col>
                    <xdr:colOff>219075</xdr:colOff>
                    <xdr:row>237</xdr:row>
                    <xdr:rowOff>0</xdr:rowOff>
                  </to>
                </anchor>
              </controlPr>
            </control>
          </mc:Choice>
        </mc:AlternateContent>
        <mc:AlternateContent xmlns:mc="http://schemas.openxmlformats.org/markup-compatibility/2006">
          <mc:Choice Requires="x14">
            <control shapeId="93254" r:id="rId66" name="Check Box 70">
              <controlPr defaultSize="0" autoFill="0" autoLine="0" autoPict="0" altText="">
                <anchor moveWithCells="1">
                  <from>
                    <xdr:col>3</xdr:col>
                    <xdr:colOff>0</xdr:colOff>
                    <xdr:row>236</xdr:row>
                    <xdr:rowOff>0</xdr:rowOff>
                  </from>
                  <to>
                    <xdr:col>3</xdr:col>
                    <xdr:colOff>219075</xdr:colOff>
                    <xdr:row>237</xdr:row>
                    <xdr:rowOff>0</xdr:rowOff>
                  </to>
                </anchor>
              </controlPr>
            </control>
          </mc:Choice>
        </mc:AlternateContent>
        <mc:AlternateContent xmlns:mc="http://schemas.openxmlformats.org/markup-compatibility/2006">
          <mc:Choice Requires="x14">
            <control shapeId="93255" r:id="rId67" name="Check Box 71">
              <controlPr defaultSize="0" autoFill="0" autoLine="0" autoPict="0" altText="">
                <anchor moveWithCells="1">
                  <from>
                    <xdr:col>4</xdr:col>
                    <xdr:colOff>0</xdr:colOff>
                    <xdr:row>236</xdr:row>
                    <xdr:rowOff>0</xdr:rowOff>
                  </from>
                  <to>
                    <xdr:col>4</xdr:col>
                    <xdr:colOff>219075</xdr:colOff>
                    <xdr:row>237</xdr:row>
                    <xdr:rowOff>0</xdr:rowOff>
                  </to>
                </anchor>
              </controlPr>
            </control>
          </mc:Choice>
        </mc:AlternateContent>
        <mc:AlternateContent xmlns:mc="http://schemas.openxmlformats.org/markup-compatibility/2006">
          <mc:Choice Requires="x14">
            <control shapeId="93256" r:id="rId68" name="Check Box 72">
              <controlPr defaultSize="0" autoFill="0" autoLine="0" autoPict="0" altText="">
                <anchor moveWithCells="1">
                  <from>
                    <xdr:col>5</xdr:col>
                    <xdr:colOff>0</xdr:colOff>
                    <xdr:row>236</xdr:row>
                    <xdr:rowOff>0</xdr:rowOff>
                  </from>
                  <to>
                    <xdr:col>5</xdr:col>
                    <xdr:colOff>219075</xdr:colOff>
                    <xdr:row>237</xdr:row>
                    <xdr:rowOff>0</xdr:rowOff>
                  </to>
                </anchor>
              </controlPr>
            </control>
          </mc:Choice>
        </mc:AlternateContent>
        <mc:AlternateContent xmlns:mc="http://schemas.openxmlformats.org/markup-compatibility/2006">
          <mc:Choice Requires="x14">
            <control shapeId="93257" r:id="rId69" name="Check Box 73">
              <controlPr defaultSize="0" autoFill="0" autoLine="0" autoPict="0" altText="">
                <anchor moveWithCells="1">
                  <from>
                    <xdr:col>6</xdr:col>
                    <xdr:colOff>0</xdr:colOff>
                    <xdr:row>236</xdr:row>
                    <xdr:rowOff>0</xdr:rowOff>
                  </from>
                  <to>
                    <xdr:col>6</xdr:col>
                    <xdr:colOff>219075</xdr:colOff>
                    <xdr:row>237</xdr:row>
                    <xdr:rowOff>0</xdr:rowOff>
                  </to>
                </anchor>
              </controlPr>
            </control>
          </mc:Choice>
        </mc:AlternateContent>
        <mc:AlternateContent xmlns:mc="http://schemas.openxmlformats.org/markup-compatibility/2006">
          <mc:Choice Requires="x14">
            <control shapeId="93258" r:id="rId70" name="Check Box 74">
              <controlPr defaultSize="0" autoFill="0" autoLine="0" autoPict="0" altText="">
                <anchor moveWithCells="1">
                  <from>
                    <xdr:col>1</xdr:col>
                    <xdr:colOff>0</xdr:colOff>
                    <xdr:row>223</xdr:row>
                    <xdr:rowOff>0</xdr:rowOff>
                  </from>
                  <to>
                    <xdr:col>1</xdr:col>
                    <xdr:colOff>219075</xdr:colOff>
                    <xdr:row>224</xdr:row>
                    <xdr:rowOff>0</xdr:rowOff>
                  </to>
                </anchor>
              </controlPr>
            </control>
          </mc:Choice>
        </mc:AlternateContent>
        <mc:AlternateContent xmlns:mc="http://schemas.openxmlformats.org/markup-compatibility/2006">
          <mc:Choice Requires="x14">
            <control shapeId="93259" r:id="rId71" name="Check Box 75">
              <controlPr defaultSize="0" autoFill="0" autoLine="0" autoPict="0" altText="">
                <anchor moveWithCells="1">
                  <from>
                    <xdr:col>2</xdr:col>
                    <xdr:colOff>0</xdr:colOff>
                    <xdr:row>223</xdr:row>
                    <xdr:rowOff>0</xdr:rowOff>
                  </from>
                  <to>
                    <xdr:col>2</xdr:col>
                    <xdr:colOff>219075</xdr:colOff>
                    <xdr:row>224</xdr:row>
                    <xdr:rowOff>0</xdr:rowOff>
                  </to>
                </anchor>
              </controlPr>
            </control>
          </mc:Choice>
        </mc:AlternateContent>
        <mc:AlternateContent xmlns:mc="http://schemas.openxmlformats.org/markup-compatibility/2006">
          <mc:Choice Requires="x14">
            <control shapeId="93260" r:id="rId72" name="Check Box 76">
              <controlPr defaultSize="0" autoFill="0" autoLine="0" autoPict="0" altText="">
                <anchor moveWithCells="1">
                  <from>
                    <xdr:col>3</xdr:col>
                    <xdr:colOff>0</xdr:colOff>
                    <xdr:row>223</xdr:row>
                    <xdr:rowOff>0</xdr:rowOff>
                  </from>
                  <to>
                    <xdr:col>3</xdr:col>
                    <xdr:colOff>219075</xdr:colOff>
                    <xdr:row>224</xdr:row>
                    <xdr:rowOff>0</xdr:rowOff>
                  </to>
                </anchor>
              </controlPr>
            </control>
          </mc:Choice>
        </mc:AlternateContent>
        <mc:AlternateContent xmlns:mc="http://schemas.openxmlformats.org/markup-compatibility/2006">
          <mc:Choice Requires="x14">
            <control shapeId="93261" r:id="rId73" name="Check Box 77">
              <controlPr defaultSize="0" autoFill="0" autoLine="0" autoPict="0" altText="">
                <anchor moveWithCells="1">
                  <from>
                    <xdr:col>4</xdr:col>
                    <xdr:colOff>0</xdr:colOff>
                    <xdr:row>223</xdr:row>
                    <xdr:rowOff>0</xdr:rowOff>
                  </from>
                  <to>
                    <xdr:col>4</xdr:col>
                    <xdr:colOff>219075</xdr:colOff>
                    <xdr:row>224</xdr:row>
                    <xdr:rowOff>0</xdr:rowOff>
                  </to>
                </anchor>
              </controlPr>
            </control>
          </mc:Choice>
        </mc:AlternateContent>
        <mc:AlternateContent xmlns:mc="http://schemas.openxmlformats.org/markup-compatibility/2006">
          <mc:Choice Requires="x14">
            <control shapeId="93262" r:id="rId74" name="Check Box 78">
              <controlPr defaultSize="0" autoFill="0" autoLine="0" autoPict="0" altText="">
                <anchor moveWithCells="1">
                  <from>
                    <xdr:col>5</xdr:col>
                    <xdr:colOff>0</xdr:colOff>
                    <xdr:row>223</xdr:row>
                    <xdr:rowOff>0</xdr:rowOff>
                  </from>
                  <to>
                    <xdr:col>5</xdr:col>
                    <xdr:colOff>219075</xdr:colOff>
                    <xdr:row>224</xdr:row>
                    <xdr:rowOff>0</xdr:rowOff>
                  </to>
                </anchor>
              </controlPr>
            </control>
          </mc:Choice>
        </mc:AlternateContent>
        <mc:AlternateContent xmlns:mc="http://schemas.openxmlformats.org/markup-compatibility/2006">
          <mc:Choice Requires="x14">
            <control shapeId="93263" r:id="rId75" name="Check Box 79">
              <controlPr defaultSize="0" autoFill="0" autoLine="0" autoPict="0" altText="">
                <anchor moveWithCells="1">
                  <from>
                    <xdr:col>6</xdr:col>
                    <xdr:colOff>0</xdr:colOff>
                    <xdr:row>223</xdr:row>
                    <xdr:rowOff>0</xdr:rowOff>
                  </from>
                  <to>
                    <xdr:col>6</xdr:col>
                    <xdr:colOff>219075</xdr:colOff>
                    <xdr:row>224</xdr:row>
                    <xdr:rowOff>0</xdr:rowOff>
                  </to>
                </anchor>
              </controlPr>
            </control>
          </mc:Choice>
        </mc:AlternateContent>
        <mc:AlternateContent xmlns:mc="http://schemas.openxmlformats.org/markup-compatibility/2006">
          <mc:Choice Requires="x14">
            <control shapeId="93264" r:id="rId76" name="Check Box 80">
              <controlPr defaultSize="0" autoFill="0" autoLine="0" autoPict="0" altText="">
                <anchor moveWithCells="1">
                  <from>
                    <xdr:col>1</xdr:col>
                    <xdr:colOff>0</xdr:colOff>
                    <xdr:row>205</xdr:row>
                    <xdr:rowOff>0</xdr:rowOff>
                  </from>
                  <to>
                    <xdr:col>1</xdr:col>
                    <xdr:colOff>219075</xdr:colOff>
                    <xdr:row>206</xdr:row>
                    <xdr:rowOff>0</xdr:rowOff>
                  </to>
                </anchor>
              </controlPr>
            </control>
          </mc:Choice>
        </mc:AlternateContent>
        <mc:AlternateContent xmlns:mc="http://schemas.openxmlformats.org/markup-compatibility/2006">
          <mc:Choice Requires="x14">
            <control shapeId="93265" r:id="rId77" name="Check Box 81">
              <controlPr defaultSize="0" autoFill="0" autoLine="0" autoPict="0" altText="">
                <anchor moveWithCells="1">
                  <from>
                    <xdr:col>2</xdr:col>
                    <xdr:colOff>0</xdr:colOff>
                    <xdr:row>205</xdr:row>
                    <xdr:rowOff>0</xdr:rowOff>
                  </from>
                  <to>
                    <xdr:col>2</xdr:col>
                    <xdr:colOff>219075</xdr:colOff>
                    <xdr:row>206</xdr:row>
                    <xdr:rowOff>0</xdr:rowOff>
                  </to>
                </anchor>
              </controlPr>
            </control>
          </mc:Choice>
        </mc:AlternateContent>
        <mc:AlternateContent xmlns:mc="http://schemas.openxmlformats.org/markup-compatibility/2006">
          <mc:Choice Requires="x14">
            <control shapeId="93266" r:id="rId78" name="Check Box 82">
              <controlPr defaultSize="0" autoFill="0" autoLine="0" autoPict="0" altText="">
                <anchor moveWithCells="1">
                  <from>
                    <xdr:col>3</xdr:col>
                    <xdr:colOff>0</xdr:colOff>
                    <xdr:row>205</xdr:row>
                    <xdr:rowOff>0</xdr:rowOff>
                  </from>
                  <to>
                    <xdr:col>3</xdr:col>
                    <xdr:colOff>219075</xdr:colOff>
                    <xdr:row>206</xdr:row>
                    <xdr:rowOff>0</xdr:rowOff>
                  </to>
                </anchor>
              </controlPr>
            </control>
          </mc:Choice>
        </mc:AlternateContent>
        <mc:AlternateContent xmlns:mc="http://schemas.openxmlformats.org/markup-compatibility/2006">
          <mc:Choice Requires="x14">
            <control shapeId="93267" r:id="rId79" name="Check Box 83">
              <controlPr defaultSize="0" autoFill="0" autoLine="0" autoPict="0" altText="">
                <anchor moveWithCells="1">
                  <from>
                    <xdr:col>4</xdr:col>
                    <xdr:colOff>0</xdr:colOff>
                    <xdr:row>205</xdr:row>
                    <xdr:rowOff>0</xdr:rowOff>
                  </from>
                  <to>
                    <xdr:col>4</xdr:col>
                    <xdr:colOff>219075</xdr:colOff>
                    <xdr:row>206</xdr:row>
                    <xdr:rowOff>0</xdr:rowOff>
                  </to>
                </anchor>
              </controlPr>
            </control>
          </mc:Choice>
        </mc:AlternateContent>
        <mc:AlternateContent xmlns:mc="http://schemas.openxmlformats.org/markup-compatibility/2006">
          <mc:Choice Requires="x14">
            <control shapeId="93268" r:id="rId80" name="Check Box 84">
              <controlPr defaultSize="0" autoFill="0" autoLine="0" autoPict="0" altText="">
                <anchor moveWithCells="1">
                  <from>
                    <xdr:col>5</xdr:col>
                    <xdr:colOff>0</xdr:colOff>
                    <xdr:row>205</xdr:row>
                    <xdr:rowOff>0</xdr:rowOff>
                  </from>
                  <to>
                    <xdr:col>5</xdr:col>
                    <xdr:colOff>219075</xdr:colOff>
                    <xdr:row>206</xdr:row>
                    <xdr:rowOff>0</xdr:rowOff>
                  </to>
                </anchor>
              </controlPr>
            </control>
          </mc:Choice>
        </mc:AlternateContent>
        <mc:AlternateContent xmlns:mc="http://schemas.openxmlformats.org/markup-compatibility/2006">
          <mc:Choice Requires="x14">
            <control shapeId="93269" r:id="rId81" name="Check Box 85">
              <controlPr defaultSize="0" autoFill="0" autoLine="0" autoPict="0" altText="">
                <anchor moveWithCells="1">
                  <from>
                    <xdr:col>6</xdr:col>
                    <xdr:colOff>0</xdr:colOff>
                    <xdr:row>205</xdr:row>
                    <xdr:rowOff>0</xdr:rowOff>
                  </from>
                  <to>
                    <xdr:col>6</xdr:col>
                    <xdr:colOff>219075</xdr:colOff>
                    <xdr:row>206</xdr:row>
                    <xdr:rowOff>0</xdr:rowOff>
                  </to>
                </anchor>
              </controlPr>
            </control>
          </mc:Choice>
        </mc:AlternateContent>
        <mc:AlternateContent xmlns:mc="http://schemas.openxmlformats.org/markup-compatibility/2006">
          <mc:Choice Requires="x14">
            <control shapeId="93270" r:id="rId82" name="Check Box 86">
              <controlPr defaultSize="0" autoFill="0" autoLine="0" autoPict="0" altText="">
                <anchor moveWithCells="1">
                  <from>
                    <xdr:col>1</xdr:col>
                    <xdr:colOff>0</xdr:colOff>
                    <xdr:row>181</xdr:row>
                    <xdr:rowOff>0</xdr:rowOff>
                  </from>
                  <to>
                    <xdr:col>1</xdr:col>
                    <xdr:colOff>219075</xdr:colOff>
                    <xdr:row>182</xdr:row>
                    <xdr:rowOff>0</xdr:rowOff>
                  </to>
                </anchor>
              </controlPr>
            </control>
          </mc:Choice>
        </mc:AlternateContent>
        <mc:AlternateContent xmlns:mc="http://schemas.openxmlformats.org/markup-compatibility/2006">
          <mc:Choice Requires="x14">
            <control shapeId="93271" r:id="rId83" name="Check Box 87">
              <controlPr defaultSize="0" autoFill="0" autoLine="0" autoPict="0" altText="">
                <anchor moveWithCells="1">
                  <from>
                    <xdr:col>2</xdr:col>
                    <xdr:colOff>0</xdr:colOff>
                    <xdr:row>181</xdr:row>
                    <xdr:rowOff>0</xdr:rowOff>
                  </from>
                  <to>
                    <xdr:col>2</xdr:col>
                    <xdr:colOff>219075</xdr:colOff>
                    <xdr:row>182</xdr:row>
                    <xdr:rowOff>0</xdr:rowOff>
                  </to>
                </anchor>
              </controlPr>
            </control>
          </mc:Choice>
        </mc:AlternateContent>
        <mc:AlternateContent xmlns:mc="http://schemas.openxmlformats.org/markup-compatibility/2006">
          <mc:Choice Requires="x14">
            <control shapeId="93272" r:id="rId84" name="Check Box 88">
              <controlPr defaultSize="0" autoFill="0" autoLine="0" autoPict="0" altText="">
                <anchor moveWithCells="1">
                  <from>
                    <xdr:col>3</xdr:col>
                    <xdr:colOff>0</xdr:colOff>
                    <xdr:row>181</xdr:row>
                    <xdr:rowOff>0</xdr:rowOff>
                  </from>
                  <to>
                    <xdr:col>3</xdr:col>
                    <xdr:colOff>219075</xdr:colOff>
                    <xdr:row>182</xdr:row>
                    <xdr:rowOff>0</xdr:rowOff>
                  </to>
                </anchor>
              </controlPr>
            </control>
          </mc:Choice>
        </mc:AlternateContent>
        <mc:AlternateContent xmlns:mc="http://schemas.openxmlformats.org/markup-compatibility/2006">
          <mc:Choice Requires="x14">
            <control shapeId="93273" r:id="rId85" name="Check Box 89">
              <controlPr defaultSize="0" autoFill="0" autoLine="0" autoPict="0" altText="">
                <anchor moveWithCells="1">
                  <from>
                    <xdr:col>4</xdr:col>
                    <xdr:colOff>0</xdr:colOff>
                    <xdr:row>181</xdr:row>
                    <xdr:rowOff>0</xdr:rowOff>
                  </from>
                  <to>
                    <xdr:col>4</xdr:col>
                    <xdr:colOff>219075</xdr:colOff>
                    <xdr:row>182</xdr:row>
                    <xdr:rowOff>0</xdr:rowOff>
                  </to>
                </anchor>
              </controlPr>
            </control>
          </mc:Choice>
        </mc:AlternateContent>
        <mc:AlternateContent xmlns:mc="http://schemas.openxmlformats.org/markup-compatibility/2006">
          <mc:Choice Requires="x14">
            <control shapeId="93274" r:id="rId86" name="Check Box 90">
              <controlPr defaultSize="0" autoFill="0" autoLine="0" autoPict="0" altText="">
                <anchor moveWithCells="1">
                  <from>
                    <xdr:col>5</xdr:col>
                    <xdr:colOff>0</xdr:colOff>
                    <xdr:row>181</xdr:row>
                    <xdr:rowOff>0</xdr:rowOff>
                  </from>
                  <to>
                    <xdr:col>5</xdr:col>
                    <xdr:colOff>219075</xdr:colOff>
                    <xdr:row>182</xdr:row>
                    <xdr:rowOff>0</xdr:rowOff>
                  </to>
                </anchor>
              </controlPr>
            </control>
          </mc:Choice>
        </mc:AlternateContent>
        <mc:AlternateContent xmlns:mc="http://schemas.openxmlformats.org/markup-compatibility/2006">
          <mc:Choice Requires="x14">
            <control shapeId="93275" r:id="rId87" name="Check Box 91">
              <controlPr defaultSize="0" autoFill="0" autoLine="0" autoPict="0" altText="">
                <anchor moveWithCells="1">
                  <from>
                    <xdr:col>6</xdr:col>
                    <xdr:colOff>0</xdr:colOff>
                    <xdr:row>181</xdr:row>
                    <xdr:rowOff>0</xdr:rowOff>
                  </from>
                  <to>
                    <xdr:col>6</xdr:col>
                    <xdr:colOff>219075</xdr:colOff>
                    <xdr:row>182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66" id="{2722A698-F735-4899-8976-AC924CCB39D9}">
            <xm:f>NOT(Projektgrundlagen!$I$24)</xm:f>
            <x14:dxf>
              <font>
                <strike/>
                <color theme="0" tint="-0.14996795556505021"/>
              </font>
              <fill>
                <patternFill>
                  <bgColor theme="0"/>
                </patternFill>
              </fill>
            </x14:dxf>
          </x14:cfRule>
          <xm:sqref>B58:B59</xm:sqref>
        </x14:conditionalFormatting>
        <x14:conditionalFormatting xmlns:xm="http://schemas.microsoft.com/office/excel/2006/main">
          <x14:cfRule type="expression" priority="4" id="{CDE1B104-BF82-4AD1-A1F1-179AE6069D9C}">
            <xm:f>NOT(Projektgrundlagen!$I$24)</xm:f>
            <x14:dxf>
              <font>
                <strike/>
                <color theme="0" tint="-0.14996795556505021"/>
              </font>
              <fill>
                <patternFill>
                  <bgColor theme="0"/>
                </patternFill>
              </fill>
            </x14:dxf>
          </x14:cfRule>
          <xm:sqref>B16:G250 I86:I102</xm:sqref>
        </x14:conditionalFormatting>
        <x14:conditionalFormatting xmlns:xm="http://schemas.microsoft.com/office/excel/2006/main">
          <x14:cfRule type="expression" priority="354" id="{C1522C66-E123-4CCC-A154-EE0D1A5618C6}">
            <xm:f>NOT(Projektgrundlagen!$I$24)</xm:f>
            <x14:dxf>
              <font>
                <strike/>
                <color theme="0" tint="-0.14996795556505021"/>
              </font>
              <fill>
                <patternFill>
                  <bgColor theme="0"/>
                </patternFill>
              </fill>
            </x14:dxf>
          </x14:cfRule>
          <xm:sqref>B32:H32</xm:sqref>
        </x14:conditionalFormatting>
        <x14:conditionalFormatting xmlns:xm="http://schemas.microsoft.com/office/excel/2006/main">
          <x14:cfRule type="expression" priority="301" id="{19111A51-FEEE-44C3-B43C-8E3D235D33EF}">
            <xm:f>NOT(Projektgrundlagen!$I$24)</xm:f>
            <x14:dxf>
              <font>
                <strike/>
                <color theme="0" tint="-0.14996795556505021"/>
              </font>
              <fill>
                <patternFill>
                  <bgColor theme="0"/>
                </patternFill>
              </fill>
            </x14:dxf>
          </x14:cfRule>
          <xm:sqref>B56:H56</xm:sqref>
        </x14:conditionalFormatting>
        <x14:conditionalFormatting xmlns:xm="http://schemas.microsoft.com/office/excel/2006/main">
          <x14:cfRule type="expression" priority="177" id="{23AFC42E-8D1B-4B40-84B4-A233CA8CD7C9}">
            <xm:f>NOT(Projektgrundlagen!$I$24)</xm:f>
            <x14:dxf>
              <font>
                <strike/>
                <color theme="0" tint="-0.14996795556505021"/>
              </font>
              <fill>
                <patternFill>
                  <bgColor theme="0"/>
                </patternFill>
              </fill>
            </x14:dxf>
          </x14:cfRule>
          <xm:sqref>B105:H105</xm:sqref>
        </x14:conditionalFormatting>
        <x14:conditionalFormatting xmlns:xm="http://schemas.microsoft.com/office/excel/2006/main">
          <x14:cfRule type="expression" priority="176" id="{6FCE304D-88DD-4132-963C-CD4A361C67FA}">
            <xm:f>NOT(Projektgrundlagen!$I$24)</xm:f>
            <x14:dxf>
              <font>
                <strike/>
                <color theme="0" tint="-0.14996795556505021"/>
              </font>
              <fill>
                <patternFill>
                  <bgColor theme="0"/>
                </patternFill>
              </fill>
            </x14:dxf>
          </x14:cfRule>
          <xm:sqref>B123:H123</xm:sqref>
        </x14:conditionalFormatting>
        <x14:conditionalFormatting xmlns:xm="http://schemas.microsoft.com/office/excel/2006/main">
          <x14:cfRule type="expression" priority="175" id="{3CBBDABD-50BD-4CE9-8FDE-2BD5F21959A2}">
            <xm:f>NOT(Projektgrundlagen!$I$24)</xm:f>
            <x14:dxf>
              <font>
                <strike/>
                <color theme="0" tint="-0.14996795556505021"/>
              </font>
              <fill>
                <patternFill>
                  <bgColor theme="0"/>
                </patternFill>
              </fill>
            </x14:dxf>
          </x14:cfRule>
          <xm:sqref>B139:H139</xm:sqref>
        </x14:conditionalFormatting>
        <x14:conditionalFormatting xmlns:xm="http://schemas.microsoft.com/office/excel/2006/main">
          <x14:cfRule type="expression" priority="247" id="{86CF6EF8-0017-408A-8FB7-3CE13222F53E}">
            <xm:f>NOT(Projektgrundlagen!$I$24)</xm:f>
            <x14:dxf>
              <font>
                <strike/>
                <color theme="0" tint="-0.14996795556505021"/>
              </font>
              <fill>
                <patternFill>
                  <bgColor theme="0"/>
                </patternFill>
              </fill>
            </x14:dxf>
          </x14:cfRule>
          <xm:sqref>B155:H155</xm:sqref>
        </x14:conditionalFormatting>
        <x14:conditionalFormatting xmlns:xm="http://schemas.microsoft.com/office/excel/2006/main">
          <x14:cfRule type="expression" priority="309" id="{4F9E95A5-0707-4FD2-951D-E1ECDC1D909D}">
            <xm:f>NOT(Projektgrundlagen!$I$24)</xm:f>
            <x14:dxf>
              <font>
                <strike/>
                <color theme="0" tint="-0.14996795556505021"/>
              </font>
              <fill>
                <patternFill>
                  <bgColor theme="0"/>
                </patternFill>
              </fill>
            </x14:dxf>
          </x14:cfRule>
          <xm:sqref>B169:H169</xm:sqref>
        </x14:conditionalFormatting>
        <x14:conditionalFormatting xmlns:xm="http://schemas.microsoft.com/office/excel/2006/main">
          <x14:cfRule type="expression" priority="95" id="{35924FD9-7736-41E4-8E3A-88C40584BC70}">
            <xm:f>NOT(Projektgrundlagen!$I$24)</xm:f>
            <x14:dxf>
              <font>
                <strike/>
                <color theme="0" tint="-0.14996795556505021"/>
              </font>
              <fill>
                <patternFill>
                  <bgColor theme="0"/>
                </patternFill>
              </fill>
            </x14:dxf>
          </x14:cfRule>
          <xm:sqref>B182:H182</xm:sqref>
        </x14:conditionalFormatting>
        <x14:conditionalFormatting xmlns:xm="http://schemas.microsoft.com/office/excel/2006/main">
          <x14:cfRule type="expression" priority="112" id="{DA931DAB-3C7B-4CDF-BE90-5D77C5FA4596}">
            <xm:f>NOT(Projektgrundlagen!$I$24)</xm:f>
            <x14:dxf>
              <font>
                <strike/>
                <color theme="0" tint="-0.14996795556505021"/>
              </font>
              <fill>
                <patternFill>
                  <bgColor theme="0"/>
                </patternFill>
              </fill>
            </x14:dxf>
          </x14:cfRule>
          <xm:sqref>B206:H206</xm:sqref>
        </x14:conditionalFormatting>
        <x14:conditionalFormatting xmlns:xm="http://schemas.microsoft.com/office/excel/2006/main">
          <x14:cfRule type="expression" priority="131" id="{A23199DE-B021-4E76-A2FE-64A3F26A4EEE}">
            <xm:f>NOT(Projektgrundlagen!$I$24)</xm:f>
            <x14:dxf>
              <font>
                <strike/>
                <color theme="0" tint="-0.14996795556505021"/>
              </font>
              <fill>
                <patternFill>
                  <bgColor theme="0"/>
                </patternFill>
              </fill>
            </x14:dxf>
          </x14:cfRule>
          <xm:sqref>B224:H224</xm:sqref>
        </x14:conditionalFormatting>
        <x14:conditionalFormatting xmlns:xm="http://schemas.microsoft.com/office/excel/2006/main">
          <x14:cfRule type="expression" priority="147" id="{DEB51C8B-B274-4534-917E-7A10310EF7DE}">
            <xm:f>NOT(Projektgrundlagen!$I$24)</xm:f>
            <x14:dxf>
              <font>
                <strike/>
                <color theme="0" tint="-0.14996795556505021"/>
              </font>
              <fill>
                <patternFill>
                  <bgColor theme="0"/>
                </patternFill>
              </fill>
            </x14:dxf>
          </x14:cfRule>
          <xm:sqref>B237:H237</xm:sqref>
        </x14:conditionalFormatting>
        <x14:conditionalFormatting xmlns:xm="http://schemas.microsoft.com/office/excel/2006/main">
          <x14:cfRule type="expression" priority="346" id="{A2BDF89C-CB2B-4476-828D-2193C243E781}">
            <xm:f>NOT(Projektgrundlagen!$I$24)</xm:f>
            <x14:dxf>
              <font>
                <strike/>
                <color theme="0" tint="-0.14996795556505021"/>
              </font>
              <fill>
                <patternFill>
                  <bgColor theme="0"/>
                </patternFill>
              </fill>
            </x14:dxf>
          </x14:cfRule>
          <xm:sqref>B85:I85</xm:sqref>
        </x14:conditionalFormatting>
        <x14:conditionalFormatting xmlns:xm="http://schemas.microsoft.com/office/excel/2006/main">
          <x14:cfRule type="expression" priority="178" id="{3D33366A-4C22-4513-BE64-EF75C543A868}">
            <xm:f>NOT(Projektgrundlagen!$I$24)</xm:f>
            <x14:dxf>
              <font>
                <strike/>
                <color theme="0" tint="-0.14996795556505021"/>
              </font>
              <fill>
                <patternFill>
                  <bgColor theme="0"/>
                </patternFill>
              </fill>
            </x14:dxf>
          </x14:cfRule>
          <xm:sqref>B103:I103</xm:sqref>
        </x14:conditionalFormatting>
        <x14:conditionalFormatting xmlns:xm="http://schemas.microsoft.com/office/excel/2006/main">
          <x14:cfRule type="expression" priority="2" id="{405A42B4-BA19-4E89-ABA9-454D0FFFC677}">
            <xm:f>NOT(Projektgrundlagen!$I$24)</xm:f>
            <x14:dxf>
              <font>
                <strike/>
                <color theme="0" tint="-0.14996795556505021"/>
              </font>
              <fill>
                <patternFill>
                  <bgColor theme="0"/>
                </patternFill>
              </fill>
            </x14:dxf>
          </x14:cfRule>
          <xm:sqref>D16:H16</xm:sqref>
        </x14:conditionalFormatting>
        <x14:conditionalFormatting xmlns:xm="http://schemas.microsoft.com/office/excel/2006/main">
          <x14:cfRule type="expression" priority="1" id="{1DC4594B-58C4-4325-865A-BD7E4CCB9967}">
            <xm:f>NOT(Projektgrundlagen!$I$24)</xm:f>
            <x14:dxf>
              <font>
                <strike/>
                <color theme="0" tint="-0.14996795556505021"/>
              </font>
              <fill>
                <patternFill>
                  <bgColor theme="0"/>
                </patternFill>
              </fill>
            </x14:dxf>
          </x14:cfRule>
          <xm:sqref>I16:I84</xm:sqref>
        </x14:conditionalFormatting>
        <x14:conditionalFormatting xmlns:xm="http://schemas.microsoft.com/office/excel/2006/main">
          <x14:cfRule type="expression" priority="3" id="{148B57BD-54F7-485B-B889-62CDD5C4FAD6}">
            <xm:f>NOT(Projektgrundlagen!$I$24)</xm:f>
            <x14:dxf>
              <font>
                <strike/>
                <color theme="0" tint="-0.14996795556505021"/>
              </font>
              <fill>
                <patternFill>
                  <bgColor theme="0"/>
                </patternFill>
              </fill>
            </x14:dxf>
          </x14:cfRule>
          <xm:sqref>I104:I250</xm:sqref>
        </x14:conditionalFormatting>
        <x14:conditionalFormatting xmlns:xm="http://schemas.microsoft.com/office/excel/2006/main">
          <x14:cfRule type="expression" priority="6734" id="{B0E7A059-974B-4BCD-A860-75E46C7A4E04}">
            <xm:f>Projektgrundlagen!$I$23</xm:f>
            <x14:dxf>
              <fill>
                <patternFill>
                  <bgColor theme="7" tint="0.79998168889431442"/>
                </patternFill>
              </fill>
            </x14:dxf>
          </x14:cfRule>
          <x14:cfRule type="expression" priority="6735" id="{F9AC9865-7129-4C2C-B3F0-44111E4F780C}">
            <xm:f>Projektgrundlagen!$I$22</xm:f>
            <x14:dxf>
              <fill>
                <patternFill>
                  <bgColor theme="9" tint="0.79998168889431442"/>
                </patternFill>
              </fill>
            </x14:dxf>
          </x14:cfRule>
          <x14:cfRule type="expression" priority="6736" id="{11692521-DA5E-41BC-8ABC-FB2502054A96}">
            <xm:f>Projektgrundlagen!$I$21</xm:f>
            <x14:dxf>
              <fill>
                <patternFill>
                  <bgColor theme="6" tint="0.79998168889431442"/>
                </patternFill>
              </fill>
            </x14:dxf>
          </x14:cfRule>
          <xm:sqref>N2:N8 B10 B11:M11</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9">
    <tabColor theme="3" tint="0.79998168889431442"/>
    <pageSetUpPr fitToPage="1"/>
  </sheetPr>
  <dimension ref="A1:T989"/>
  <sheetViews>
    <sheetView showGridLines="0" zoomScaleNormal="100" workbookViewId="0">
      <selection activeCell="I121" sqref="I121:L121"/>
    </sheetView>
  </sheetViews>
  <sheetFormatPr baseColWidth="10" defaultColWidth="0" defaultRowHeight="0" customHeight="1" zeroHeight="1"/>
  <cols>
    <col min="1" max="1" width="5.5703125" style="192" customWidth="1"/>
    <col min="2" max="7" width="3.42578125" style="86" customWidth="1"/>
    <col min="8" max="8" width="4.42578125" style="86" customWidth="1"/>
    <col min="9" max="9" width="47.140625" style="86" customWidth="1"/>
    <col min="10" max="11" width="7.42578125" style="86" customWidth="1"/>
    <col min="12" max="12" width="8.5703125" style="86" customWidth="1"/>
    <col min="13" max="13" width="12.5703125" style="87" customWidth="1"/>
    <col min="14" max="14" width="2.5703125" style="82" customWidth="1"/>
    <col min="15" max="15" width="11.42578125" style="505" hidden="1" customWidth="1"/>
    <col min="16" max="16384" width="10.5703125" style="83" hidden="1"/>
  </cols>
  <sheetData>
    <row r="1" spans="1:18" ht="16.5"/>
    <row r="2" spans="1:18" s="54" customFormat="1" ht="16.5" customHeight="1">
      <c r="A2" s="173"/>
      <c r="B2" s="641" t="str">
        <f>IF(Projektgrundlagen!B2="","",Projektgrundlagen!B2)</f>
        <v>Projektsteuerung / Projektmanagement</v>
      </c>
      <c r="C2" s="641"/>
      <c r="D2" s="641"/>
      <c r="E2" s="641"/>
      <c r="F2" s="641"/>
      <c r="G2" s="641"/>
      <c r="H2" s="641"/>
      <c r="I2" s="641"/>
      <c r="J2" s="716" t="str">
        <f>IF(Projektgrundlagen!F2="","",Projektgrundlagen!F2)</f>
        <v>VII.27.4</v>
      </c>
      <c r="K2" s="717"/>
      <c r="L2" s="717" t="s">
        <v>360</v>
      </c>
      <c r="M2" s="718"/>
      <c r="N2" s="694" t="s">
        <v>1388</v>
      </c>
      <c r="O2" s="507" t="s">
        <v>5</v>
      </c>
      <c r="R2" s="79" t="s">
        <v>43</v>
      </c>
    </row>
    <row r="3" spans="1:18" s="54" customFormat="1" ht="16.5">
      <c r="A3" s="173"/>
      <c r="B3" s="643" t="s">
        <v>882</v>
      </c>
      <c r="C3" s="643"/>
      <c r="D3" s="643"/>
      <c r="E3" s="643"/>
      <c r="F3" s="643"/>
      <c r="G3" s="643"/>
      <c r="H3" s="643"/>
      <c r="I3" s="643"/>
      <c r="J3" s="695" t="str">
        <f>IF(Projektgrundlagen!F3="","",Projektgrundlagen!F3)</f>
        <v>Vertragsnr.:</v>
      </c>
      <c r="K3" s="696"/>
      <c r="L3" s="697" t="str">
        <f>IF(Projektgrundlagen!G3="","",Projektgrundlagen!G3)</f>
        <v>000.738.308</v>
      </c>
      <c r="M3" s="698"/>
      <c r="N3" s="694"/>
      <c r="O3" s="508"/>
      <c r="R3" s="1" t="str">
        <f ca="1">MID(CELL("dateiname",A2),FIND("]",CELL("dateiname",A2))+1,255)</f>
        <v>D1_A Organisation_Lstg</v>
      </c>
    </row>
    <row r="4" spans="1:18" s="54" customFormat="1" ht="7.5" customHeight="1">
      <c r="A4" s="173"/>
      <c r="B4" s="152"/>
      <c r="C4" s="152"/>
      <c r="D4" s="152"/>
      <c r="E4" s="152"/>
      <c r="F4" s="152"/>
      <c r="G4" s="152"/>
      <c r="H4" s="152"/>
      <c r="I4" s="152"/>
      <c r="J4" s="147"/>
      <c r="K4" s="147"/>
      <c r="L4" s="71"/>
      <c r="M4" s="71"/>
      <c r="N4" s="694"/>
      <c r="O4" s="508"/>
    </row>
    <row r="5" spans="1:18" s="54" customFormat="1" ht="16.5">
      <c r="A5" s="173"/>
      <c r="B5" s="699" t="str">
        <f>IF(Projektgrundlagen!B5="","",Projektgrundlagen!B5)</f>
        <v>Maßnahmennr:</v>
      </c>
      <c r="C5" s="700"/>
      <c r="D5" s="700"/>
      <c r="E5" s="700"/>
      <c r="F5" s="700"/>
      <c r="G5" s="700"/>
      <c r="H5" s="467"/>
      <c r="I5" s="470" t="str">
        <f>IF(Projektgrundlagen!E5="","",Projektgrundlagen!E5)</f>
        <v>07002 E 0002</v>
      </c>
      <c r="J5" s="701" t="str">
        <f>IF(Projektgrundlagen!F5="","",Projektgrundlagen!F5)</f>
        <v>Vergabenr.:</v>
      </c>
      <c r="K5" s="701"/>
      <c r="L5" s="702" t="str">
        <f>IF(Projektgrundlagen!G5="","",Projektgrundlagen!G5)</f>
        <v>25-105605</v>
      </c>
      <c r="M5" s="703"/>
      <c r="N5" s="694"/>
      <c r="O5" s="508"/>
    </row>
    <row r="6" spans="1:18" s="54" customFormat="1" ht="16.5">
      <c r="A6" s="173"/>
      <c r="B6" s="704" t="str">
        <f>IF(Projektgrundlagen!B6="","",Projektgrundlagen!B6)</f>
        <v>Maßnahme:</v>
      </c>
      <c r="C6" s="705"/>
      <c r="D6" s="705"/>
      <c r="E6" s="705"/>
      <c r="F6" s="705"/>
      <c r="G6" s="705"/>
      <c r="H6" s="468"/>
      <c r="I6" s="706" t="str">
        <f>IF(Projektgrundlagen!E6="","",Projektgrundlagen!E6)</f>
        <v>Neubau Eich- und Beschussamt Fürstenfeldbruck</v>
      </c>
      <c r="J6" s="706"/>
      <c r="K6" s="706"/>
      <c r="L6" s="706"/>
      <c r="M6" s="707"/>
      <c r="N6" s="694"/>
      <c r="O6" s="508"/>
    </row>
    <row r="7" spans="1:18" s="54" customFormat="1" ht="16.5">
      <c r="A7" s="173"/>
      <c r="B7" s="708" t="str">
        <f>IF(Projektgrundlagen!B7="","",Projektgrundlagen!B7)</f>
        <v/>
      </c>
      <c r="C7" s="709"/>
      <c r="D7" s="709"/>
      <c r="E7" s="709"/>
      <c r="F7" s="709"/>
      <c r="G7" s="709"/>
      <c r="H7" s="469"/>
      <c r="I7" s="710" t="str">
        <f>IF(Projektgrundlagen!E7="","",Projektgrundlagen!E7)</f>
        <v/>
      </c>
      <c r="J7" s="710"/>
      <c r="K7" s="710"/>
      <c r="L7" s="710"/>
      <c r="M7" s="711"/>
      <c r="N7" s="694"/>
      <c r="O7" s="508"/>
    </row>
    <row r="8" spans="1:18" s="54" customFormat="1" ht="16.5">
      <c r="A8" s="173"/>
      <c r="B8" s="712" t="str">
        <f>IF(Projektgrundlagen!B8="","",Projektgrundlagen!B8)</f>
        <v>Bieter:</v>
      </c>
      <c r="C8" s="713"/>
      <c r="D8" s="713"/>
      <c r="E8" s="713"/>
      <c r="F8" s="713"/>
      <c r="G8" s="713"/>
      <c r="H8" s="466"/>
      <c r="I8" s="714" t="str">
        <f>IF(Projektgrundlagen!E8="","",Projektgrundlagen!E8)</f>
        <v/>
      </c>
      <c r="J8" s="714"/>
      <c r="K8" s="714"/>
      <c r="L8" s="714"/>
      <c r="M8" s="715"/>
      <c r="N8" s="694"/>
      <c r="O8" s="508"/>
    </row>
    <row r="9" spans="1:18" ht="16.5">
      <c r="B9" s="199"/>
      <c r="C9" s="343"/>
      <c r="D9" s="84"/>
      <c r="E9" s="84"/>
      <c r="F9" s="84"/>
      <c r="G9" s="84"/>
      <c r="H9" s="84"/>
      <c r="I9" s="85"/>
      <c r="J9" s="85"/>
      <c r="K9" s="85"/>
      <c r="L9" s="200"/>
      <c r="M9" s="91"/>
    </row>
    <row r="10" spans="1:18" s="54" customFormat="1" ht="16.5">
      <c r="A10" s="173"/>
      <c r="B10" s="426" t="s">
        <v>881</v>
      </c>
      <c r="C10" s="426"/>
      <c r="D10" s="426"/>
      <c r="E10" s="426"/>
      <c r="F10" s="426"/>
      <c r="G10" s="426"/>
      <c r="H10" s="426"/>
      <c r="I10" s="425"/>
      <c r="J10" s="498"/>
      <c r="K10" s="498"/>
      <c r="L10" s="499"/>
      <c r="M10" s="500" t="s">
        <v>799</v>
      </c>
      <c r="N10" s="52"/>
      <c r="O10" s="508"/>
    </row>
    <row r="11" spans="1:18" s="54" customFormat="1" ht="24">
      <c r="A11" s="173"/>
      <c r="B11" s="426" t="s">
        <v>811</v>
      </c>
      <c r="C11" s="426"/>
      <c r="D11" s="426"/>
      <c r="E11" s="426"/>
      <c r="F11" s="426"/>
      <c r="G11" s="426"/>
      <c r="H11" s="426"/>
      <c r="I11" s="425"/>
      <c r="J11" s="498"/>
      <c r="K11" s="498"/>
      <c r="L11" s="499"/>
      <c r="M11" s="424" t="s">
        <v>800</v>
      </c>
      <c r="N11" s="52"/>
      <c r="O11" s="508"/>
    </row>
    <row r="12" spans="1:18" ht="7.5" customHeight="1">
      <c r="B12" s="201"/>
      <c r="C12" s="344"/>
      <c r="D12" s="202"/>
      <c r="E12" s="202"/>
      <c r="F12" s="202"/>
      <c r="G12" s="202"/>
      <c r="H12" s="202"/>
      <c r="I12" s="203"/>
      <c r="J12" s="203"/>
      <c r="K12" s="203"/>
      <c r="L12" s="204"/>
      <c r="M12" s="127"/>
    </row>
    <row r="13" spans="1:18" ht="80.099999999999994" customHeight="1">
      <c r="B13" s="471" t="str">
        <f>'C1_A Organisation_Kom'!B13</f>
        <v>Projektstufe 1</v>
      </c>
      <c r="C13" s="471" t="str">
        <f>'C1_A Organisation_Kom'!C13</f>
        <v>Projektstufe 2a</v>
      </c>
      <c r="D13" s="471" t="str">
        <f>'C1_A Organisation_Kom'!D13</f>
        <v>Projektstufe 2b</v>
      </c>
      <c r="E13" s="471" t="str">
        <f>'C1_A Organisation_Kom'!E13</f>
        <v>Projektstufe 3</v>
      </c>
      <c r="F13" s="471" t="str">
        <f>'C1_A Organisation_Kom'!F13</f>
        <v>Projektstufe 4</v>
      </c>
      <c r="G13" s="471" t="str">
        <f>'C1_A Organisation_Kom'!G13</f>
        <v>Projektstufe 5</v>
      </c>
      <c r="H13" s="452"/>
      <c r="I13" s="684" t="str">
        <f>'C1_A Organisation_Kom'!I13</f>
        <v>Projektstufe 1    =   Projektvorbereitung (LPH 1)
Projektstufe 2 a =   Planung bis Abschluss LPH 2
Projektstufe 2 b =   Planung bis Abschluss LPH 4
Projektstufe 3    =   Ausführungsvorbereitung (LPH 5,6,7)
Projektstufe 4    =   Ausführung (LPH 8)
Projektstufe 5    =   Projektabschluss (LPH 8 
                               Planungs- und Bauleistungen sind abgenommen und schlussgerechnet)</v>
      </c>
      <c r="J13" s="684"/>
      <c r="K13" s="684"/>
      <c r="L13" s="684"/>
      <c r="M13" s="453"/>
    </row>
    <row r="14" spans="1:18" ht="7.5" customHeight="1">
      <c r="B14" s="199"/>
      <c r="C14" s="343"/>
      <c r="D14" s="84"/>
      <c r="E14" s="84"/>
      <c r="F14" s="84"/>
      <c r="G14" s="84"/>
      <c r="H14" s="84"/>
      <c r="I14" s="85"/>
      <c r="J14" s="85"/>
      <c r="K14" s="85"/>
      <c r="L14" s="200"/>
      <c r="M14" s="91"/>
    </row>
    <row r="15" spans="1:18" ht="22.5" customHeight="1">
      <c r="B15" s="501"/>
      <c r="C15" s="502"/>
      <c r="D15" s="502"/>
      <c r="E15" s="502"/>
      <c r="F15" s="502"/>
      <c r="G15" s="502"/>
      <c r="H15" s="528" t="str">
        <f>'C1_A Organisation_Kom'!H15</f>
        <v>A</v>
      </c>
      <c r="I15" s="479" t="str">
        <f>'C1_A Organisation_Kom'!I15</f>
        <v>Grundleistungen</v>
      </c>
      <c r="J15" s="465"/>
      <c r="K15" s="465"/>
      <c r="L15" s="434"/>
      <c r="M15" s="435"/>
      <c r="N15" s="89"/>
    </row>
    <row r="16" spans="1:18" ht="16.5">
      <c r="B16" s="39"/>
      <c r="C16" s="526"/>
      <c r="D16" s="526"/>
      <c r="E16" s="526"/>
      <c r="F16" s="526"/>
      <c r="G16" s="526"/>
      <c r="H16" s="592" t="str">
        <f>'C1_A Organisation_Kom'!H16</f>
        <v>A.1</v>
      </c>
      <c r="I16" s="692" t="str">
        <f>'C1_A Organisation_Kom'!I16</f>
        <v>Mitwirken bei der Klärung der projektspezifischen Rahmenbedingungen</v>
      </c>
      <c r="J16" s="692"/>
      <c r="K16" s="692"/>
      <c r="L16" s="759"/>
      <c r="M16" s="503"/>
      <c r="N16" s="89"/>
    </row>
    <row r="17" spans="2:20" ht="16.5">
      <c r="B17" s="70"/>
      <c r="C17" s="477"/>
      <c r="D17" s="473"/>
      <c r="E17" s="473"/>
      <c r="F17" s="473"/>
      <c r="G17" s="474"/>
      <c r="H17" s="566"/>
      <c r="I17" s="676" t="str">
        <f>'C1_A Organisation_Kom'!I17</f>
        <v xml:space="preserve"> </v>
      </c>
      <c r="J17" s="676"/>
      <c r="K17" s="676"/>
      <c r="L17" s="676"/>
      <c r="M17" s="478"/>
      <c r="N17" s="89"/>
    </row>
    <row r="18" spans="2:20" ht="16.5">
      <c r="B18" s="39"/>
      <c r="C18" s="39"/>
      <c r="D18" s="39"/>
      <c r="E18" s="39"/>
      <c r="F18" s="39"/>
      <c r="G18" s="526"/>
      <c r="H18" s="566" t="str">
        <f>'C1_A Organisation_Kom'!H31</f>
        <v>A.2</v>
      </c>
      <c r="I18" s="674" t="str">
        <f>'C1_A Organisation_Kom'!I31</f>
        <v xml:space="preserve">Mitwirken bei der Festlegung (PS 1 / LPH 1) und </v>
      </c>
      <c r="J18" s="674"/>
      <c r="K18" s="674"/>
      <c r="L18" s="749"/>
      <c r="M18" s="478"/>
      <c r="N18" s="89"/>
      <c r="P18" s="505"/>
      <c r="Q18" s="505"/>
      <c r="R18" s="505"/>
      <c r="S18" s="505"/>
    </row>
    <row r="19" spans="2:20" ht="16.5" customHeight="1">
      <c r="B19" s="70"/>
      <c r="C19" s="477"/>
      <c r="D19" s="473"/>
      <c r="E19" s="473"/>
      <c r="F19" s="473"/>
      <c r="G19" s="474"/>
      <c r="H19" s="166"/>
      <c r="I19" s="676" t="str">
        <f>'C1_A Organisation_Kom'!I32</f>
        <v>Fortschreibung (PS 2 / LPH 2 - PS 4 / LPH 8) der Projektziele</v>
      </c>
      <c r="J19" s="676"/>
      <c r="K19" s="676"/>
      <c r="L19" s="676"/>
      <c r="M19" s="478"/>
      <c r="N19" s="89"/>
    </row>
    <row r="20" spans="2:20" ht="16.5">
      <c r="B20" s="526"/>
      <c r="C20" s="39"/>
      <c r="D20" s="39"/>
      <c r="E20" s="39"/>
      <c r="F20" s="39"/>
      <c r="G20" s="526"/>
      <c r="H20" s="566" t="str">
        <f>'C1_A Organisation_Kom'!H52</f>
        <v>A.3</v>
      </c>
      <c r="I20" s="674" t="str">
        <f>'C1_A Organisation_Kom'!I52</f>
        <v>Regelmäßige Kontrolle der Einhaltung der Projektziele</v>
      </c>
      <c r="J20" s="674"/>
      <c r="K20" s="674"/>
      <c r="L20" s="749"/>
      <c r="M20" s="478"/>
      <c r="N20" s="89"/>
      <c r="O20" s="83"/>
      <c r="P20" s="505"/>
      <c r="Q20" s="505"/>
      <c r="R20" s="505"/>
      <c r="S20" s="505"/>
    </row>
    <row r="21" spans="2:20" ht="16.5">
      <c r="B21" s="70"/>
      <c r="C21" s="477"/>
      <c r="D21" s="473"/>
      <c r="E21" s="473"/>
      <c r="F21" s="473"/>
      <c r="G21" s="474"/>
      <c r="H21" s="166"/>
      <c r="I21" s="676" t="str">
        <f>'C1_A Organisation_Kom'!I53</f>
        <v xml:space="preserve"> </v>
      </c>
      <c r="J21" s="676"/>
      <c r="K21" s="676"/>
      <c r="L21" s="676"/>
      <c r="M21" s="478"/>
      <c r="N21" s="89"/>
    </row>
    <row r="22" spans="2:20" ht="16.5">
      <c r="B22" s="39"/>
      <c r="C22" s="39"/>
      <c r="D22" s="39"/>
      <c r="E22" s="39"/>
      <c r="F22" s="39"/>
      <c r="G22" s="526"/>
      <c r="H22" s="566" t="str">
        <f>'C1_A Organisation_Kom'!H68</f>
        <v>A.4</v>
      </c>
      <c r="I22" s="674" t="str">
        <f>'C1_A Organisation_Kom'!I68</f>
        <v>Entwickeln und Abstimmen (PS 1 / LPH 1) und</v>
      </c>
      <c r="J22" s="674"/>
      <c r="K22" s="674"/>
      <c r="L22" s="749"/>
      <c r="M22" s="478"/>
      <c r="N22" s="89"/>
      <c r="P22" s="505"/>
      <c r="Q22" s="505"/>
      <c r="R22" s="505"/>
      <c r="S22" s="505"/>
    </row>
    <row r="23" spans="2:20" ht="16.5">
      <c r="B23" s="70"/>
      <c r="C23" s="477"/>
      <c r="D23" s="473"/>
      <c r="E23" s="473"/>
      <c r="F23" s="473"/>
      <c r="G23" s="474"/>
      <c r="H23" s="166"/>
      <c r="I23" s="676" t="str">
        <f>'C1_A Organisation_Kom'!I69</f>
        <v>Fortschreiben (PS 2 / LPH 2 bis PS 4 / LPH 8) der Projektstrukturplanung</v>
      </c>
      <c r="J23" s="676"/>
      <c r="K23" s="676"/>
      <c r="L23" s="676"/>
      <c r="M23" s="478"/>
      <c r="N23" s="89"/>
    </row>
    <row r="24" spans="2:20" ht="16.5">
      <c r="B24" s="39"/>
      <c r="C24" s="39"/>
      <c r="D24" s="39"/>
      <c r="E24" s="39"/>
      <c r="F24" s="39"/>
      <c r="G24" s="39"/>
      <c r="H24" s="566" t="str">
        <f>'C1_A Organisation_Kom'!H106</f>
        <v>A.5</v>
      </c>
      <c r="I24" s="674" t="str">
        <f>'C1_A Organisation_Kom'!I106</f>
        <v xml:space="preserve">Vorschlagen und Abstimmen der Schnittstellen und Prozesse der Planung </v>
      </c>
      <c r="J24" s="674"/>
      <c r="K24" s="674"/>
      <c r="L24" s="749"/>
      <c r="M24" s="478"/>
      <c r="N24" s="89"/>
    </row>
    <row r="25" spans="2:20" ht="16.5">
      <c r="B25" s="70"/>
      <c r="C25" s="477"/>
      <c r="D25" s="473"/>
      <c r="E25" s="473"/>
      <c r="F25" s="473"/>
      <c r="G25" s="474"/>
      <c r="H25" s="166"/>
      <c r="I25" s="676" t="str">
        <f>'C1_A Organisation_Kom'!I107</f>
        <v>(Planung der Planung) und Ausführung</v>
      </c>
      <c r="J25" s="676"/>
      <c r="K25" s="676"/>
      <c r="L25" s="676"/>
      <c r="M25" s="478"/>
      <c r="N25" s="89"/>
    </row>
    <row r="26" spans="2:20" ht="16.5">
      <c r="B26" s="526"/>
      <c r="C26" s="39"/>
      <c r="D26" s="39"/>
      <c r="E26" s="39"/>
      <c r="F26" s="39"/>
      <c r="G26" s="526"/>
      <c r="H26" s="566" t="str">
        <f>'C1_A Organisation_Kom'!H139</f>
        <v>A.6</v>
      </c>
      <c r="I26" s="674" t="str">
        <f>'C1_A Organisation_Kom'!I139</f>
        <v xml:space="preserve">Regelmäßige Kontrolle der Umsetzung der Planung der Planung </v>
      </c>
      <c r="J26" s="674"/>
      <c r="K26" s="674"/>
      <c r="L26" s="749"/>
      <c r="M26" s="478"/>
      <c r="N26" s="89"/>
      <c r="O26" s="83"/>
      <c r="P26" s="505"/>
      <c r="Q26" s="505"/>
      <c r="R26" s="505"/>
      <c r="S26" s="505"/>
    </row>
    <row r="27" spans="2:20" ht="16.5">
      <c r="B27" s="70"/>
      <c r="C27" s="477"/>
      <c r="D27" s="473"/>
      <c r="E27" s="473"/>
      <c r="F27" s="473"/>
      <c r="G27" s="474"/>
      <c r="H27" s="166"/>
      <c r="I27" s="676" t="str">
        <f>'C1_A Organisation_Kom'!I140</f>
        <v xml:space="preserve"> </v>
      </c>
      <c r="J27" s="676"/>
      <c r="K27" s="676"/>
      <c r="L27" s="676"/>
      <c r="M27" s="478"/>
      <c r="N27" s="89"/>
    </row>
    <row r="28" spans="2:20" ht="16.5">
      <c r="B28" s="39"/>
      <c r="C28" s="39"/>
      <c r="D28" s="39"/>
      <c r="E28" s="39"/>
      <c r="F28" s="39"/>
      <c r="G28" s="39"/>
      <c r="H28" s="566" t="str">
        <f>'C1_A Organisation_Kom'!H152</f>
        <v>A.7</v>
      </c>
      <c r="I28" s="674" t="str">
        <f>'C1_A Organisation_Kom'!I152</f>
        <v xml:space="preserve">Vorschlagen, Abstimmen und Umsetzen der Kommunikationsstruktur, Informations-, </v>
      </c>
      <c r="J28" s="674"/>
      <c r="K28" s="674"/>
      <c r="L28" s="749"/>
      <c r="M28" s="478"/>
      <c r="N28" s="89"/>
      <c r="P28" s="505"/>
      <c r="Q28" s="505"/>
      <c r="R28" s="505"/>
      <c r="S28" s="505"/>
      <c r="T28" s="505"/>
    </row>
    <row r="29" spans="2:20" ht="16.5">
      <c r="B29" s="70"/>
      <c r="C29" s="477"/>
      <c r="D29" s="473"/>
      <c r="E29" s="473"/>
      <c r="F29" s="473"/>
      <c r="G29" s="474"/>
      <c r="H29" s="166"/>
      <c r="I29" s="676" t="str">
        <f>'C1_A Organisation_Kom'!I153</f>
        <v xml:space="preserve">Berichts- und Protokollwesen, inkl. Abschluss </v>
      </c>
      <c r="J29" s="676"/>
      <c r="K29" s="676"/>
      <c r="L29" s="676"/>
      <c r="M29" s="478"/>
      <c r="N29" s="89"/>
    </row>
    <row r="30" spans="2:20" ht="16.5">
      <c r="B30" s="39"/>
      <c r="C30" s="39"/>
      <c r="D30" s="39"/>
      <c r="E30" s="39"/>
      <c r="F30" s="39"/>
      <c r="G30" s="39"/>
      <c r="H30" s="566" t="str">
        <f>'C1_A Organisation_Kom'!H180</f>
        <v>A.8</v>
      </c>
      <c r="I30" s="674" t="str">
        <f>'C1_A Organisation_Kom'!I180</f>
        <v xml:space="preserve">Vorschlagen, Abstimmen, Umsetzen und Abschließen des Entscheidungs- und </v>
      </c>
      <c r="J30" s="674"/>
      <c r="K30" s="674"/>
      <c r="L30" s="749"/>
      <c r="M30" s="478"/>
      <c r="N30" s="89"/>
      <c r="P30" s="505"/>
      <c r="Q30" s="505"/>
      <c r="R30" s="505"/>
      <c r="S30" s="505"/>
      <c r="T30" s="505"/>
    </row>
    <row r="31" spans="2:20" ht="16.5">
      <c r="B31" s="70"/>
      <c r="C31" s="477"/>
      <c r="D31" s="473"/>
      <c r="E31" s="473"/>
      <c r="F31" s="473"/>
      <c r="G31" s="474"/>
      <c r="H31" s="166"/>
      <c r="I31" s="676" t="str">
        <f>'C1_A Organisation_Kom'!I181</f>
        <v>Änderungsmanagements</v>
      </c>
      <c r="J31" s="676"/>
      <c r="K31" s="676"/>
      <c r="L31" s="676"/>
      <c r="M31" s="478"/>
      <c r="N31" s="89"/>
    </row>
    <row r="32" spans="2:20" ht="16.5">
      <c r="B32" s="39"/>
      <c r="C32" s="39"/>
      <c r="D32" s="39"/>
      <c r="E32" s="39"/>
      <c r="F32" s="39"/>
      <c r="G32" s="39"/>
      <c r="H32" s="567" t="str">
        <f>'C1_A Organisation_Kom'!H212</f>
        <v>A.9</v>
      </c>
      <c r="I32" s="674" t="str">
        <f>'C1_A Organisation_Kom'!I212</f>
        <v>Mitwirken beim Risikomanagement inkl. Abschließen des Risikomanagements</v>
      </c>
      <c r="J32" s="674"/>
      <c r="K32" s="674"/>
      <c r="L32" s="749"/>
      <c r="M32" s="478"/>
      <c r="N32" s="89"/>
      <c r="P32" s="505"/>
      <c r="Q32" s="505"/>
      <c r="R32" s="505"/>
      <c r="S32" s="505"/>
      <c r="T32" s="505"/>
    </row>
    <row r="33" spans="2:20" ht="16.5">
      <c r="B33" s="70"/>
      <c r="C33" s="477"/>
      <c r="D33" s="473"/>
      <c r="E33" s="473"/>
      <c r="F33" s="473"/>
      <c r="G33" s="474"/>
      <c r="H33" s="166"/>
      <c r="I33" s="676" t="str">
        <f>'C1_A Organisation_Kom'!I213</f>
        <v xml:space="preserve"> </v>
      </c>
      <c r="J33" s="676"/>
      <c r="K33" s="676"/>
      <c r="L33" s="676"/>
      <c r="M33" s="478"/>
      <c r="N33" s="89"/>
    </row>
    <row r="34" spans="2:20" ht="16.5">
      <c r="B34" s="39"/>
      <c r="C34" s="39"/>
      <c r="D34" s="39"/>
      <c r="E34" s="39"/>
      <c r="F34" s="39"/>
      <c r="G34" s="526"/>
      <c r="H34" s="566" t="str">
        <f>'C1_A Organisation_Kom'!H230</f>
        <v>A.10</v>
      </c>
      <c r="I34" s="674" t="str">
        <f>'C1_A Organisation_Kom'!I230</f>
        <v xml:space="preserve">Entwickeln, Abstimmen und Dokumentieren der projektspezifischen </v>
      </c>
      <c r="J34" s="674"/>
      <c r="K34" s="674"/>
      <c r="L34" s="749"/>
      <c r="M34" s="478"/>
      <c r="N34" s="89"/>
      <c r="P34" s="505"/>
      <c r="Q34" s="505"/>
      <c r="R34" s="505"/>
      <c r="S34" s="505"/>
      <c r="T34" s="505"/>
    </row>
    <row r="35" spans="2:20" ht="16.5">
      <c r="B35" s="70"/>
      <c r="C35" s="477"/>
      <c r="D35" s="473"/>
      <c r="E35" s="473"/>
      <c r="F35" s="473"/>
      <c r="G35" s="474"/>
      <c r="H35" s="166"/>
      <c r="I35" s="676" t="str">
        <f>'C1_A Organisation_Kom'!I231</f>
        <v>Organisationsvorgaben (Projektorganisationshandbuch)</v>
      </c>
      <c r="J35" s="676"/>
      <c r="K35" s="676"/>
      <c r="L35" s="676"/>
      <c r="M35" s="478"/>
      <c r="N35" s="89"/>
    </row>
    <row r="36" spans="2:20" ht="16.5">
      <c r="B36" s="526"/>
      <c r="C36" s="39"/>
      <c r="D36" s="39"/>
      <c r="E36" s="39"/>
      <c r="F36" s="39"/>
      <c r="G36" s="526"/>
      <c r="H36" s="566" t="str">
        <f>'C1_A Organisation_Kom'!H251</f>
        <v>A.11</v>
      </c>
      <c r="I36" s="674" t="str">
        <f>'C1_A Organisation_Kom'!I251</f>
        <v>Mitwirken bei der Herbeiführung der behördlichen Genehmigungen</v>
      </c>
      <c r="J36" s="674"/>
      <c r="K36" s="674"/>
      <c r="L36" s="749"/>
      <c r="M36" s="478"/>
      <c r="N36" s="89"/>
      <c r="P36" s="505"/>
      <c r="Q36" s="505"/>
      <c r="R36" s="505"/>
      <c r="S36" s="505"/>
      <c r="T36" s="505"/>
    </row>
    <row r="37" spans="2:20" ht="16.5">
      <c r="B37" s="70"/>
      <c r="C37" s="477"/>
      <c r="D37" s="473"/>
      <c r="E37" s="473"/>
      <c r="F37" s="473"/>
      <c r="G37" s="474"/>
      <c r="H37" s="166"/>
      <c r="I37" s="676" t="str">
        <f>'C1_A Organisation_Kom'!I252</f>
        <v xml:space="preserve"> </v>
      </c>
      <c r="J37" s="676"/>
      <c r="K37" s="676"/>
      <c r="L37" s="676"/>
      <c r="M37" s="478"/>
      <c r="N37" s="89"/>
    </row>
    <row r="38" spans="2:20" ht="16.5">
      <c r="B38" s="526"/>
      <c r="C38" s="526"/>
      <c r="D38" s="526"/>
      <c r="E38" s="526"/>
      <c r="F38" s="526"/>
      <c r="G38" s="39"/>
      <c r="H38" s="566" t="str">
        <f>'C1_A Organisation_Kom'!H268</f>
        <v>A.12</v>
      </c>
      <c r="I38" s="674" t="str">
        <f>'C1_A Organisation_Kom'!I268</f>
        <v xml:space="preserve">Veranlassen und Überprüfen des systematischen Zusammenstellens der </v>
      </c>
      <c r="J38" s="674"/>
      <c r="K38" s="674"/>
      <c r="L38" s="749"/>
      <c r="M38" s="478"/>
      <c r="N38" s="89"/>
      <c r="P38" s="505"/>
      <c r="Q38" s="505"/>
      <c r="R38" s="505"/>
      <c r="S38" s="505"/>
      <c r="T38" s="505"/>
    </row>
    <row r="39" spans="2:20" ht="16.5">
      <c r="B39" s="70"/>
      <c r="C39" s="477"/>
      <c r="D39" s="473"/>
      <c r="E39" s="473"/>
      <c r="F39" s="473"/>
      <c r="G39" s="474"/>
      <c r="H39" s="166"/>
      <c r="I39" s="676" t="str">
        <f>'C1_A Organisation_Kom'!I269</f>
        <v>Projektdokumentation</v>
      </c>
      <c r="J39" s="676"/>
      <c r="K39" s="676"/>
      <c r="L39" s="676"/>
      <c r="M39" s="478"/>
      <c r="N39" s="89"/>
    </row>
    <row r="40" spans="2:20" ht="22.7" customHeight="1">
      <c r="B40" s="194"/>
      <c r="C40" s="490" t="s">
        <v>1</v>
      </c>
      <c r="D40" s="491"/>
      <c r="E40" s="491"/>
      <c r="F40" s="491"/>
      <c r="G40" s="492"/>
      <c r="H40" s="196"/>
      <c r="I40" s="165"/>
      <c r="J40" s="165"/>
      <c r="K40" s="165"/>
      <c r="L40" s="496" t="s">
        <v>190</v>
      </c>
      <c r="M40" s="497"/>
      <c r="O40" s="83" t="b">
        <f>OR('C1_A Organisation_Kom'!O$16:'C1_A Organisation_Kom'!O281)</f>
        <v>0</v>
      </c>
      <c r="Q40" s="88"/>
      <c r="R40" s="88"/>
      <c r="S40" s="88"/>
      <c r="T40" s="88"/>
    </row>
    <row r="41" spans="2:20" ht="22.7" customHeight="1">
      <c r="B41" s="481"/>
      <c r="C41" s="493" t="s">
        <v>1</v>
      </c>
      <c r="D41" s="491"/>
      <c r="E41" s="491"/>
      <c r="F41" s="491"/>
      <c r="G41" s="492"/>
      <c r="H41" s="196"/>
      <c r="I41" s="165"/>
      <c r="J41" s="165"/>
      <c r="K41" s="165"/>
      <c r="L41" s="496" t="s">
        <v>191</v>
      </c>
      <c r="M41" s="497"/>
      <c r="O41" s="83" t="b">
        <f>OR('C1_A Organisation_Kom'!P$16:'C1_A Organisation_Kom'!P281)</f>
        <v>0</v>
      </c>
      <c r="P41" s="88"/>
      <c r="R41" s="88"/>
    </row>
    <row r="42" spans="2:20" ht="22.7" customHeight="1">
      <c r="B42" s="483"/>
      <c r="C42" s="484" t="s">
        <v>1</v>
      </c>
      <c r="D42" s="494"/>
      <c r="E42" s="491"/>
      <c r="F42" s="491"/>
      <c r="G42" s="492"/>
      <c r="H42" s="196"/>
      <c r="I42" s="165"/>
      <c r="J42" s="165"/>
      <c r="K42" s="165"/>
      <c r="L42" s="496" t="s">
        <v>192</v>
      </c>
      <c r="M42" s="497"/>
      <c r="O42" s="83" t="b">
        <f>OR('C1_A Organisation_Kom'!Q$16:'C1_A Organisation_Kom'!Q281)</f>
        <v>0</v>
      </c>
      <c r="R42" s="88"/>
    </row>
    <row r="43" spans="2:20" ht="22.7" customHeight="1">
      <c r="B43" s="483"/>
      <c r="C43" s="486" t="s">
        <v>1</v>
      </c>
      <c r="D43" s="487"/>
      <c r="E43" s="494"/>
      <c r="F43" s="491"/>
      <c r="G43" s="492"/>
      <c r="H43" s="196"/>
      <c r="I43" s="165"/>
      <c r="J43" s="165"/>
      <c r="K43" s="165"/>
      <c r="L43" s="496" t="s">
        <v>193</v>
      </c>
      <c r="M43" s="497"/>
      <c r="O43" s="83" t="b">
        <f>OR('C1_A Organisation_Kom'!R$16:'C1_A Organisation_Kom'!R281)</f>
        <v>1</v>
      </c>
      <c r="R43" s="88"/>
    </row>
    <row r="44" spans="2:20" ht="22.7" customHeight="1">
      <c r="B44" s="483"/>
      <c r="C44" s="486" t="s">
        <v>1</v>
      </c>
      <c r="D44" s="488"/>
      <c r="E44" s="487"/>
      <c r="F44" s="494"/>
      <c r="G44" s="492"/>
      <c r="H44" s="196"/>
      <c r="I44" s="165"/>
      <c r="J44" s="165"/>
      <c r="K44" s="165"/>
      <c r="L44" s="496" t="s">
        <v>194</v>
      </c>
      <c r="M44" s="497"/>
      <c r="O44" s="83" t="b">
        <f>OR('C1_A Organisation_Kom'!S$16:'C1_A Organisation_Kom'!S281)</f>
        <v>1</v>
      </c>
      <c r="R44" s="88"/>
    </row>
    <row r="45" spans="2:20" ht="22.7" customHeight="1">
      <c r="B45" s="480"/>
      <c r="C45" s="482" t="s">
        <v>1</v>
      </c>
      <c r="D45" s="485"/>
      <c r="E45" s="485"/>
      <c r="F45" s="489"/>
      <c r="G45" s="495"/>
      <c r="H45" s="196"/>
      <c r="I45" s="165"/>
      <c r="J45" s="165"/>
      <c r="K45" s="165"/>
      <c r="L45" s="496" t="s">
        <v>195</v>
      </c>
      <c r="M45" s="497"/>
      <c r="O45" s="83" t="b">
        <f>OR('C1_A Organisation_Kom'!T$16:'C1_A Organisation_Kom'!T281)</f>
        <v>1</v>
      </c>
      <c r="R45" s="88"/>
    </row>
    <row r="46" spans="2:20" ht="7.5" customHeight="1" thickBot="1">
      <c r="B46" s="199"/>
      <c r="C46" s="343"/>
      <c r="D46" s="84"/>
      <c r="E46" s="84"/>
      <c r="F46" s="84"/>
      <c r="G46" s="84"/>
      <c r="H46" s="84"/>
      <c r="I46" s="85"/>
      <c r="J46" s="85"/>
      <c r="K46" s="85"/>
      <c r="L46" s="200"/>
      <c r="M46" s="91"/>
    </row>
    <row r="47" spans="2:20" ht="22.7" customHeight="1" thickBot="1">
      <c r="B47" s="194"/>
      <c r="C47" s="345" t="s">
        <v>1</v>
      </c>
      <c r="D47" s="195"/>
      <c r="E47" s="195"/>
      <c r="F47" s="195"/>
      <c r="G47" s="196"/>
      <c r="H47" s="196"/>
      <c r="I47" s="165"/>
      <c r="J47" s="165"/>
      <c r="K47" s="165"/>
      <c r="L47" s="197" t="s">
        <v>196</v>
      </c>
      <c r="M47" s="198">
        <f>IF(Projektgrundlagen!$I$24,SUMIF(O40:O45,TRUE,M40:M45),0)</f>
        <v>0</v>
      </c>
    </row>
    <row r="48" spans="2:20" ht="16.5">
      <c r="B48" s="199"/>
      <c r="C48" s="343"/>
      <c r="D48" s="84"/>
      <c r="E48" s="84"/>
      <c r="F48" s="84"/>
      <c r="G48" s="84"/>
      <c r="H48" s="84"/>
      <c r="I48" s="85"/>
      <c r="J48" s="85"/>
      <c r="K48" s="85"/>
      <c r="L48" s="200"/>
      <c r="M48" s="91"/>
    </row>
    <row r="49" spans="2:20" ht="22.5" customHeight="1">
      <c r="B49" s="509"/>
      <c r="C49" s="510"/>
      <c r="D49" s="511"/>
      <c r="E49" s="511"/>
      <c r="F49" s="511"/>
      <c r="G49" s="512"/>
      <c r="H49" s="528" t="s">
        <v>197</v>
      </c>
      <c r="I49" s="479" t="s">
        <v>977</v>
      </c>
      <c r="J49" s="465"/>
      <c r="K49" s="465"/>
      <c r="L49" s="434"/>
      <c r="M49" s="193"/>
      <c r="N49" s="89"/>
      <c r="P49" s="505"/>
      <c r="Q49" s="505"/>
      <c r="R49" s="505"/>
      <c r="S49" s="505"/>
      <c r="T49" s="505"/>
    </row>
    <row r="50" spans="2:20" ht="16.5">
      <c r="B50" s="594"/>
      <c r="C50" s="595"/>
      <c r="D50" s="595"/>
      <c r="E50" s="595"/>
      <c r="F50" s="595"/>
      <c r="G50" s="595"/>
      <c r="H50" s="559">
        <v>1</v>
      </c>
      <c r="I50" s="692" t="s">
        <v>140</v>
      </c>
      <c r="J50" s="692"/>
      <c r="K50" s="692"/>
      <c r="L50" s="759"/>
      <c r="M50" s="478"/>
      <c r="N50" s="89"/>
      <c r="P50" s="505"/>
      <c r="Q50" s="505"/>
      <c r="R50" s="505"/>
      <c r="S50" s="505"/>
      <c r="T50" s="505"/>
    </row>
    <row r="51" spans="2:20" ht="16.5">
      <c r="B51" s="70"/>
      <c r="C51" s="477"/>
      <c r="D51" s="473"/>
      <c r="E51" s="473"/>
      <c r="F51" s="473"/>
      <c r="G51" s="474"/>
      <c r="H51" s="166"/>
      <c r="I51" s="760" t="s">
        <v>984</v>
      </c>
      <c r="J51" s="760"/>
      <c r="K51" s="760"/>
      <c r="L51" s="760"/>
      <c r="M51" s="478"/>
      <c r="N51" s="89"/>
      <c r="P51" s="505"/>
      <c r="Q51" s="505"/>
      <c r="R51" s="505"/>
      <c r="S51" s="505"/>
      <c r="T51" s="505"/>
    </row>
    <row r="52" spans="2:20" ht="16.5">
      <c r="B52" s="602"/>
      <c r="C52" s="603"/>
      <c r="D52" s="604"/>
      <c r="E52" s="604"/>
      <c r="F52" s="604"/>
      <c r="G52" s="605"/>
      <c r="H52" s="527">
        <v>2</v>
      </c>
      <c r="I52" s="674" t="s">
        <v>985</v>
      </c>
      <c r="J52" s="674"/>
      <c r="K52" s="674"/>
      <c r="L52" s="749"/>
      <c r="M52" s="584"/>
      <c r="N52" s="89"/>
      <c r="P52" s="505"/>
      <c r="Q52" s="505"/>
      <c r="R52" s="505"/>
      <c r="S52" s="505"/>
      <c r="T52" s="505"/>
    </row>
    <row r="53" spans="2:20" ht="16.5">
      <c r="B53" s="70"/>
      <c r="C53" s="477"/>
      <c r="D53" s="473"/>
      <c r="E53" s="473"/>
      <c r="F53" s="473"/>
      <c r="G53" s="474"/>
      <c r="H53" s="166"/>
      <c r="I53" s="758" t="s">
        <v>986</v>
      </c>
      <c r="J53" s="758"/>
      <c r="K53" s="758"/>
      <c r="L53" s="758"/>
      <c r="M53" s="478"/>
      <c r="N53" s="89"/>
      <c r="P53" s="505"/>
      <c r="Q53" s="505"/>
      <c r="R53" s="505"/>
      <c r="S53" s="505"/>
      <c r="T53" s="505"/>
    </row>
    <row r="54" spans="2:20" ht="16.5">
      <c r="B54" s="39"/>
      <c r="C54" s="517"/>
      <c r="D54" s="518"/>
      <c r="E54" s="518"/>
      <c r="F54" s="518"/>
      <c r="G54" s="519"/>
      <c r="H54" s="598" t="s">
        <v>1393</v>
      </c>
      <c r="I54" s="746"/>
      <c r="J54" s="746"/>
      <c r="K54" s="746"/>
      <c r="L54" s="746"/>
      <c r="M54" s="523"/>
      <c r="N54" s="89"/>
      <c r="O54" s="505" t="b">
        <v>0</v>
      </c>
      <c r="P54" s="505"/>
      <c r="Q54" s="505"/>
      <c r="R54" s="505"/>
      <c r="S54" s="505"/>
      <c r="T54" s="505"/>
    </row>
    <row r="55" spans="2:20" ht="16.5">
      <c r="B55" s="520"/>
      <c r="C55" s="477"/>
      <c r="D55" s="473"/>
      <c r="E55" s="473"/>
      <c r="F55" s="473"/>
      <c r="G55" s="474"/>
      <c r="H55" s="166"/>
      <c r="I55" s="747"/>
      <c r="J55" s="747"/>
      <c r="K55" s="747"/>
      <c r="L55" s="748"/>
      <c r="M55" s="478"/>
      <c r="N55" s="89"/>
      <c r="P55" s="505"/>
      <c r="Q55" s="505"/>
      <c r="R55" s="505"/>
      <c r="S55" s="505"/>
      <c r="T55" s="505"/>
    </row>
    <row r="56" spans="2:20" ht="16.5">
      <c r="B56" s="70"/>
      <c r="C56" s="39"/>
      <c r="D56" s="521"/>
      <c r="E56" s="518"/>
      <c r="F56" s="518"/>
      <c r="G56" s="519"/>
      <c r="H56" s="582" t="s">
        <v>1394</v>
      </c>
      <c r="I56" s="746"/>
      <c r="J56" s="746"/>
      <c r="K56" s="746"/>
      <c r="L56" s="746"/>
      <c r="M56" s="523"/>
      <c r="N56" s="89"/>
      <c r="P56" s="505" t="b">
        <v>0</v>
      </c>
      <c r="Q56" s="505"/>
      <c r="R56" s="505"/>
      <c r="S56" s="505"/>
      <c r="T56" s="505"/>
    </row>
    <row r="57" spans="2:20" ht="16.5">
      <c r="B57" s="520"/>
      <c r="C57" s="477"/>
      <c r="D57" s="522"/>
      <c r="E57" s="473"/>
      <c r="F57" s="473"/>
      <c r="G57" s="474"/>
      <c r="H57" s="166"/>
      <c r="I57" s="747"/>
      <c r="J57" s="747"/>
      <c r="K57" s="747"/>
      <c r="L57" s="748"/>
      <c r="M57" s="478"/>
      <c r="N57" s="89"/>
      <c r="P57" s="505"/>
      <c r="Q57" s="505"/>
      <c r="R57" s="505"/>
      <c r="S57" s="505"/>
      <c r="T57" s="505"/>
    </row>
    <row r="58" spans="2:20" ht="16.5">
      <c r="B58" s="70"/>
      <c r="C58" s="477"/>
      <c r="D58" s="516"/>
      <c r="E58" s="521"/>
      <c r="F58" s="518"/>
      <c r="G58" s="519"/>
      <c r="H58" s="581" t="s">
        <v>1395</v>
      </c>
      <c r="I58" s="746"/>
      <c r="J58" s="746"/>
      <c r="K58" s="746"/>
      <c r="L58" s="746"/>
      <c r="M58" s="523"/>
      <c r="N58" s="89"/>
      <c r="P58" s="505"/>
      <c r="Q58" s="505" t="b">
        <v>0</v>
      </c>
      <c r="R58" s="505"/>
      <c r="S58" s="505"/>
      <c r="T58" s="505"/>
    </row>
    <row r="59" spans="2:20" ht="16.5">
      <c r="B59" s="520"/>
      <c r="C59" s="477"/>
      <c r="D59" s="473"/>
      <c r="E59" s="473"/>
      <c r="F59" s="473"/>
      <c r="G59" s="474"/>
      <c r="H59" s="166"/>
      <c r="I59" s="747"/>
      <c r="J59" s="747"/>
      <c r="K59" s="747"/>
      <c r="L59" s="748"/>
      <c r="M59" s="478"/>
      <c r="N59" s="89"/>
      <c r="P59" s="505"/>
      <c r="Q59" s="505"/>
      <c r="R59" s="505"/>
      <c r="S59" s="505"/>
      <c r="T59" s="505"/>
    </row>
    <row r="60" spans="2:20" ht="16.5">
      <c r="B60" s="70"/>
      <c r="C60" s="477"/>
      <c r="D60" s="524"/>
      <c r="E60" s="39"/>
      <c r="F60" s="518"/>
      <c r="G60" s="519"/>
      <c r="H60" s="582" t="s">
        <v>981</v>
      </c>
      <c r="I60" s="746"/>
      <c r="J60" s="746"/>
      <c r="K60" s="746"/>
      <c r="L60" s="746"/>
      <c r="M60" s="523"/>
      <c r="N60" s="89"/>
      <c r="P60" s="505"/>
      <c r="Q60" s="505"/>
      <c r="R60" s="505" t="b">
        <v>0</v>
      </c>
      <c r="S60" s="505"/>
      <c r="T60" s="505"/>
    </row>
    <row r="61" spans="2:20" ht="16.5">
      <c r="B61" s="520"/>
      <c r="C61" s="477"/>
      <c r="D61" s="473"/>
      <c r="E61" s="473"/>
      <c r="F61" s="473"/>
      <c r="G61" s="474"/>
      <c r="H61" s="583"/>
      <c r="I61" s="747"/>
      <c r="J61" s="747"/>
      <c r="K61" s="747"/>
      <c r="L61" s="748"/>
      <c r="M61" s="478"/>
      <c r="N61" s="89"/>
      <c r="P61" s="505"/>
      <c r="Q61" s="505"/>
      <c r="R61" s="505"/>
      <c r="S61" s="505"/>
      <c r="T61" s="505"/>
    </row>
    <row r="62" spans="2:20" ht="16.5">
      <c r="B62" s="520"/>
      <c r="C62" s="525"/>
      <c r="D62" s="473"/>
      <c r="E62" s="524"/>
      <c r="F62" s="39"/>
      <c r="G62" s="519"/>
      <c r="H62" s="582" t="s">
        <v>982</v>
      </c>
      <c r="I62" s="746"/>
      <c r="J62" s="746"/>
      <c r="K62" s="746"/>
      <c r="L62" s="746"/>
      <c r="M62" s="523"/>
      <c r="N62" s="89"/>
      <c r="P62" s="505"/>
      <c r="Q62" s="505"/>
      <c r="R62" s="505"/>
      <c r="S62" s="505" t="b">
        <v>0</v>
      </c>
      <c r="T62" s="505"/>
    </row>
    <row r="63" spans="2:20" ht="16.5">
      <c r="B63" s="520"/>
      <c r="C63" s="477"/>
      <c r="D63" s="473"/>
      <c r="E63" s="473"/>
      <c r="F63" s="473"/>
      <c r="G63" s="474"/>
      <c r="H63" s="583"/>
      <c r="I63" s="747"/>
      <c r="J63" s="747"/>
      <c r="K63" s="747"/>
      <c r="L63" s="748"/>
      <c r="M63" s="478"/>
      <c r="N63" s="89"/>
      <c r="P63" s="505"/>
      <c r="Q63" s="505"/>
      <c r="R63" s="505"/>
      <c r="S63" s="505"/>
      <c r="T63" s="505"/>
    </row>
    <row r="64" spans="2:20" ht="16.5">
      <c r="B64" s="70"/>
      <c r="C64" s="477"/>
      <c r="D64" s="473"/>
      <c r="E64" s="473"/>
      <c r="F64" s="83"/>
      <c r="G64" s="39"/>
      <c r="H64" s="582" t="s">
        <v>983</v>
      </c>
      <c r="I64" s="746"/>
      <c r="J64" s="746"/>
      <c r="K64" s="746"/>
      <c r="L64" s="746"/>
      <c r="M64" s="523"/>
      <c r="N64" s="89"/>
      <c r="P64" s="505"/>
      <c r="Q64" s="505"/>
      <c r="R64" s="505"/>
      <c r="S64" s="505"/>
      <c r="T64" s="505" t="b">
        <v>0</v>
      </c>
    </row>
    <row r="65" spans="2:20" ht="16.5">
      <c r="B65" s="70"/>
      <c r="C65" s="477"/>
      <c r="D65" s="473"/>
      <c r="E65" s="473"/>
      <c r="F65" s="473"/>
      <c r="G65" s="474"/>
      <c r="H65" s="166"/>
      <c r="I65" s="747"/>
      <c r="J65" s="747"/>
      <c r="K65" s="747"/>
      <c r="L65" s="748"/>
      <c r="M65" s="478"/>
      <c r="N65" s="89"/>
      <c r="P65" s="505"/>
      <c r="Q65" s="505"/>
      <c r="R65" s="505"/>
      <c r="S65" s="505"/>
      <c r="T65" s="505"/>
    </row>
    <row r="66" spans="2:20" ht="16.5">
      <c r="B66" s="602"/>
      <c r="C66" s="603"/>
      <c r="D66" s="604"/>
      <c r="E66" s="604"/>
      <c r="F66" s="604"/>
      <c r="G66" s="605"/>
      <c r="H66" s="527" t="s">
        <v>500</v>
      </c>
      <c r="I66" s="674" t="s">
        <v>987</v>
      </c>
      <c r="J66" s="674"/>
      <c r="K66" s="674"/>
      <c r="L66" s="749"/>
      <c r="M66" s="584"/>
      <c r="N66" s="89"/>
      <c r="P66" s="505"/>
      <c r="Q66" s="505"/>
      <c r="R66" s="505"/>
      <c r="S66" s="505"/>
      <c r="T66" s="505"/>
    </row>
    <row r="67" spans="2:20" ht="16.5">
      <c r="B67" s="70"/>
      <c r="C67" s="477"/>
      <c r="D67" s="473"/>
      <c r="E67" s="473"/>
      <c r="F67" s="473"/>
      <c r="G67" s="474"/>
      <c r="H67" s="166"/>
      <c r="I67" s="758" t="s">
        <v>218</v>
      </c>
      <c r="J67" s="758"/>
      <c r="K67" s="758"/>
      <c r="L67" s="758"/>
      <c r="M67" s="478"/>
      <c r="N67" s="89"/>
      <c r="P67" s="505"/>
      <c r="Q67" s="505"/>
      <c r="R67" s="505"/>
      <c r="S67" s="505"/>
      <c r="T67" s="505"/>
    </row>
    <row r="68" spans="2:20" ht="16.5">
      <c r="B68" s="39"/>
      <c r="C68" s="517"/>
      <c r="D68" s="518"/>
      <c r="E68" s="518"/>
      <c r="F68" s="518"/>
      <c r="G68" s="519"/>
      <c r="H68" s="582" t="s">
        <v>978</v>
      </c>
      <c r="I68" s="746"/>
      <c r="J68" s="746"/>
      <c r="K68" s="746"/>
      <c r="L68" s="746"/>
      <c r="M68" s="523"/>
      <c r="N68" s="89"/>
      <c r="O68" s="505" t="b">
        <v>0</v>
      </c>
      <c r="P68" s="505"/>
      <c r="Q68" s="505"/>
      <c r="R68" s="505"/>
      <c r="S68" s="505"/>
      <c r="T68" s="505"/>
    </row>
    <row r="69" spans="2:20" ht="16.5">
      <c r="B69" s="520"/>
      <c r="C69" s="477"/>
      <c r="D69" s="473"/>
      <c r="E69" s="473"/>
      <c r="F69" s="473"/>
      <c r="G69" s="474"/>
      <c r="H69" s="166"/>
      <c r="I69" s="747"/>
      <c r="J69" s="747"/>
      <c r="K69" s="747"/>
      <c r="L69" s="748"/>
      <c r="M69" s="478"/>
      <c r="N69" s="89"/>
      <c r="P69" s="505"/>
      <c r="Q69" s="505"/>
      <c r="R69" s="505"/>
      <c r="S69" s="505"/>
      <c r="T69" s="505"/>
    </row>
    <row r="70" spans="2:20" ht="16.5">
      <c r="B70" s="70"/>
      <c r="C70" s="39"/>
      <c r="D70" s="521"/>
      <c r="E70" s="518"/>
      <c r="F70" s="518"/>
      <c r="G70" s="519"/>
      <c r="H70" s="582" t="s">
        <v>980</v>
      </c>
      <c r="I70" s="746"/>
      <c r="J70" s="746"/>
      <c r="K70" s="746"/>
      <c r="L70" s="746"/>
      <c r="M70" s="523"/>
      <c r="N70" s="89"/>
      <c r="P70" s="505" t="b">
        <v>0</v>
      </c>
      <c r="Q70" s="505"/>
      <c r="R70" s="505"/>
      <c r="S70" s="505"/>
      <c r="T70" s="505"/>
    </row>
    <row r="71" spans="2:20" ht="16.5">
      <c r="B71" s="520"/>
      <c r="C71" s="477"/>
      <c r="D71" s="522"/>
      <c r="E71" s="473"/>
      <c r="F71" s="473"/>
      <c r="G71" s="474"/>
      <c r="H71" s="166"/>
      <c r="I71" s="747"/>
      <c r="J71" s="747"/>
      <c r="K71" s="747"/>
      <c r="L71" s="748"/>
      <c r="M71" s="478"/>
      <c r="N71" s="89"/>
      <c r="P71" s="505"/>
      <c r="Q71" s="505"/>
      <c r="R71" s="505"/>
      <c r="S71" s="505"/>
      <c r="T71" s="505"/>
    </row>
    <row r="72" spans="2:20" ht="16.5">
      <c r="B72" s="70"/>
      <c r="C72" s="477"/>
      <c r="D72" s="516"/>
      <c r="E72" s="521"/>
      <c r="F72" s="518"/>
      <c r="G72" s="519"/>
      <c r="H72" s="581" t="s">
        <v>979</v>
      </c>
      <c r="I72" s="746"/>
      <c r="J72" s="746"/>
      <c r="K72" s="746"/>
      <c r="L72" s="746"/>
      <c r="M72" s="523"/>
      <c r="N72" s="89"/>
      <c r="P72" s="505"/>
      <c r="Q72" s="505" t="b">
        <v>0</v>
      </c>
      <c r="R72" s="505"/>
      <c r="S72" s="505"/>
      <c r="T72" s="505"/>
    </row>
    <row r="73" spans="2:20" ht="16.5">
      <c r="B73" s="520"/>
      <c r="C73" s="477"/>
      <c r="D73" s="473"/>
      <c r="E73" s="473"/>
      <c r="F73" s="473"/>
      <c r="G73" s="474"/>
      <c r="H73" s="166"/>
      <c r="I73" s="747"/>
      <c r="J73" s="747"/>
      <c r="K73" s="747"/>
      <c r="L73" s="748"/>
      <c r="M73" s="478"/>
      <c r="N73" s="89"/>
      <c r="P73" s="505"/>
      <c r="Q73" s="505"/>
      <c r="R73" s="505"/>
      <c r="S73" s="505"/>
      <c r="T73" s="505"/>
    </row>
    <row r="74" spans="2:20" ht="16.5">
      <c r="B74" s="70"/>
      <c r="C74" s="477"/>
      <c r="D74" s="524"/>
      <c r="E74" s="39"/>
      <c r="F74" s="518"/>
      <c r="G74" s="519"/>
      <c r="H74" s="582" t="s">
        <v>981</v>
      </c>
      <c r="I74" s="746" t="s">
        <v>1636</v>
      </c>
      <c r="J74" s="746"/>
      <c r="K74" s="746"/>
      <c r="L74" s="746"/>
      <c r="M74" s="523"/>
      <c r="N74" s="89"/>
      <c r="P74" s="505"/>
      <c r="Q74" s="505"/>
      <c r="R74" s="505" t="b">
        <v>1</v>
      </c>
      <c r="S74" s="505"/>
      <c r="T74" s="505"/>
    </row>
    <row r="75" spans="2:20" ht="16.5">
      <c r="B75" s="520"/>
      <c r="C75" s="477"/>
      <c r="D75" s="473"/>
      <c r="E75" s="473"/>
      <c r="F75" s="473"/>
      <c r="G75" s="474"/>
      <c r="H75" s="583"/>
      <c r="I75" s="747" t="s">
        <v>1637</v>
      </c>
      <c r="J75" s="747"/>
      <c r="K75" s="747"/>
      <c r="L75" s="748"/>
      <c r="M75" s="478"/>
      <c r="N75" s="89"/>
      <c r="P75" s="505"/>
      <c r="Q75" s="505"/>
      <c r="R75" s="505"/>
      <c r="S75" s="505"/>
      <c r="T75" s="505"/>
    </row>
    <row r="76" spans="2:20" ht="16.5">
      <c r="B76" s="520"/>
      <c r="C76" s="525"/>
      <c r="D76" s="473"/>
      <c r="E76" s="524"/>
      <c r="F76" s="39"/>
      <c r="G76" s="519"/>
      <c r="H76" s="582" t="s">
        <v>982</v>
      </c>
      <c r="I76" s="746" t="s">
        <v>1636</v>
      </c>
      <c r="J76" s="746"/>
      <c r="K76" s="746"/>
      <c r="L76" s="746"/>
      <c r="M76" s="523"/>
      <c r="N76" s="89"/>
      <c r="P76" s="505"/>
      <c r="Q76" s="505"/>
      <c r="R76" s="505"/>
      <c r="S76" s="505" t="b">
        <v>1</v>
      </c>
      <c r="T76" s="505"/>
    </row>
    <row r="77" spans="2:20" ht="16.5">
      <c r="B77" s="520"/>
      <c r="C77" s="477"/>
      <c r="D77" s="473"/>
      <c r="E77" s="473"/>
      <c r="F77" s="473"/>
      <c r="G77" s="474"/>
      <c r="H77" s="583"/>
      <c r="I77" s="747" t="s">
        <v>1637</v>
      </c>
      <c r="J77" s="747"/>
      <c r="K77" s="747"/>
      <c r="L77" s="748"/>
      <c r="M77" s="478"/>
      <c r="N77" s="89"/>
      <c r="P77" s="505"/>
      <c r="Q77" s="505"/>
      <c r="R77" s="505"/>
      <c r="S77" s="505"/>
      <c r="T77" s="505"/>
    </row>
    <row r="78" spans="2:20" ht="16.5">
      <c r="B78" s="70"/>
      <c r="C78" s="477"/>
      <c r="D78" s="473"/>
      <c r="E78" s="473"/>
      <c r="F78" s="83"/>
      <c r="G78" s="39"/>
      <c r="H78" s="582" t="s">
        <v>983</v>
      </c>
      <c r="I78" s="746" t="s">
        <v>1636</v>
      </c>
      <c r="J78" s="746"/>
      <c r="K78" s="746"/>
      <c r="L78" s="746"/>
      <c r="M78" s="523"/>
      <c r="N78" s="89"/>
      <c r="P78" s="505"/>
      <c r="Q78" s="505"/>
      <c r="R78" s="505"/>
      <c r="S78" s="505"/>
      <c r="T78" s="505" t="b">
        <v>1</v>
      </c>
    </row>
    <row r="79" spans="2:20" ht="16.5">
      <c r="B79" s="70"/>
      <c r="C79" s="477"/>
      <c r="D79" s="473"/>
      <c r="E79" s="473"/>
      <c r="F79" s="473"/>
      <c r="G79" s="474"/>
      <c r="H79" s="166"/>
      <c r="I79" s="747" t="s">
        <v>1637</v>
      </c>
      <c r="J79" s="747"/>
      <c r="K79" s="747"/>
      <c r="L79" s="748"/>
      <c r="M79" s="478"/>
      <c r="N79" s="89"/>
      <c r="P79" s="505"/>
      <c r="Q79" s="505"/>
      <c r="R79" s="505"/>
      <c r="S79" s="505"/>
      <c r="T79" s="505"/>
    </row>
    <row r="80" spans="2:20" ht="16.5">
      <c r="B80" s="602"/>
      <c r="C80" s="603"/>
      <c r="D80" s="604"/>
      <c r="E80" s="604"/>
      <c r="F80" s="604"/>
      <c r="G80" s="605"/>
      <c r="H80" s="527">
        <v>4</v>
      </c>
      <c r="I80" s="674" t="s">
        <v>215</v>
      </c>
      <c r="J80" s="674"/>
      <c r="K80" s="674"/>
      <c r="L80" s="749"/>
      <c r="M80" s="584"/>
      <c r="N80" s="89"/>
      <c r="P80" s="505"/>
      <c r="Q80" s="505"/>
      <c r="R80" s="505"/>
      <c r="S80" s="505"/>
      <c r="T80" s="505"/>
    </row>
    <row r="81" spans="2:20" ht="16.5">
      <c r="B81" s="70"/>
      <c r="C81" s="477"/>
      <c r="D81" s="473"/>
      <c r="E81" s="473"/>
      <c r="F81" s="473"/>
      <c r="G81" s="474"/>
      <c r="H81" s="166"/>
      <c r="I81" s="758" t="s">
        <v>988</v>
      </c>
      <c r="J81" s="758"/>
      <c r="K81" s="758"/>
      <c r="L81" s="758"/>
      <c r="M81" s="478"/>
      <c r="N81" s="89"/>
      <c r="P81" s="505"/>
      <c r="Q81" s="505"/>
      <c r="R81" s="505"/>
      <c r="S81" s="505"/>
      <c r="T81" s="505"/>
    </row>
    <row r="82" spans="2:20" ht="16.5">
      <c r="B82" s="526"/>
      <c r="C82" s="517"/>
      <c r="D82" s="518"/>
      <c r="E82" s="518"/>
      <c r="F82" s="518"/>
      <c r="G82" s="519"/>
      <c r="H82" s="582"/>
      <c r="I82" s="746"/>
      <c r="J82" s="746"/>
      <c r="K82" s="746"/>
      <c r="L82" s="746"/>
      <c r="M82" s="523"/>
      <c r="N82" s="89"/>
      <c r="O82" s="505" t="b">
        <v>0</v>
      </c>
      <c r="P82" s="505"/>
      <c r="Q82" s="505"/>
      <c r="R82" s="505"/>
      <c r="S82" s="505"/>
      <c r="T82" s="505"/>
    </row>
    <row r="83" spans="2:20" ht="16.5">
      <c r="B83" s="520"/>
      <c r="C83" s="477"/>
      <c r="D83" s="473"/>
      <c r="E83" s="473"/>
      <c r="F83" s="473"/>
      <c r="G83" s="474"/>
      <c r="H83" s="166"/>
      <c r="I83" s="747"/>
      <c r="J83" s="747"/>
      <c r="K83" s="747"/>
      <c r="L83" s="748"/>
      <c r="M83" s="478"/>
      <c r="N83" s="89"/>
      <c r="P83" s="505"/>
      <c r="Q83" s="505"/>
      <c r="R83" s="505"/>
      <c r="S83" s="505"/>
      <c r="T83" s="505"/>
    </row>
    <row r="84" spans="2:20" ht="16.5">
      <c r="B84" s="70"/>
      <c r="C84" s="39"/>
      <c r="D84" s="521"/>
      <c r="E84" s="518"/>
      <c r="F84" s="518"/>
      <c r="G84" s="519"/>
      <c r="H84" s="582" t="s">
        <v>980</v>
      </c>
      <c r="I84" s="746"/>
      <c r="J84" s="746"/>
      <c r="K84" s="746"/>
      <c r="L84" s="746"/>
      <c r="M84" s="523"/>
      <c r="N84" s="89"/>
      <c r="P84" s="505" t="b">
        <v>0</v>
      </c>
      <c r="Q84" s="505"/>
      <c r="R84" s="505"/>
      <c r="S84" s="505"/>
      <c r="T84" s="505"/>
    </row>
    <row r="85" spans="2:20" ht="16.5">
      <c r="B85" s="520"/>
      <c r="C85" s="477"/>
      <c r="D85" s="522"/>
      <c r="E85" s="473"/>
      <c r="F85" s="473"/>
      <c r="G85" s="474"/>
      <c r="H85" s="166"/>
      <c r="I85" s="747"/>
      <c r="J85" s="747"/>
      <c r="K85" s="747"/>
      <c r="L85" s="748"/>
      <c r="M85" s="478"/>
      <c r="N85" s="89"/>
      <c r="P85" s="505"/>
      <c r="Q85" s="505"/>
      <c r="R85" s="505"/>
      <c r="S85" s="505"/>
      <c r="T85" s="505"/>
    </row>
    <row r="86" spans="2:20" ht="16.5">
      <c r="B86" s="70"/>
      <c r="C86" s="477"/>
      <c r="D86" s="516"/>
      <c r="E86" s="521"/>
      <c r="F86" s="518"/>
      <c r="G86" s="519"/>
      <c r="H86" s="581" t="s">
        <v>979</v>
      </c>
      <c r="I86" s="746"/>
      <c r="J86" s="746"/>
      <c r="K86" s="746"/>
      <c r="L86" s="746"/>
      <c r="M86" s="523"/>
      <c r="N86" s="89"/>
      <c r="P86" s="505"/>
      <c r="Q86" s="505" t="b">
        <v>0</v>
      </c>
      <c r="R86" s="505"/>
      <c r="S86" s="505"/>
      <c r="T86" s="505"/>
    </row>
    <row r="87" spans="2:20" ht="16.5">
      <c r="B87" s="520"/>
      <c r="C87" s="477"/>
      <c r="D87" s="473"/>
      <c r="E87" s="473"/>
      <c r="F87" s="473"/>
      <c r="G87" s="474"/>
      <c r="H87" s="166"/>
      <c r="I87" s="747"/>
      <c r="J87" s="747"/>
      <c r="K87" s="747"/>
      <c r="L87" s="748"/>
      <c r="M87" s="478"/>
      <c r="N87" s="89"/>
      <c r="P87" s="505"/>
      <c r="Q87" s="505"/>
      <c r="R87" s="505"/>
      <c r="S87" s="505"/>
      <c r="T87" s="505"/>
    </row>
    <row r="88" spans="2:20" ht="16.5">
      <c r="B88" s="70"/>
      <c r="C88" s="477"/>
      <c r="D88" s="524"/>
      <c r="E88" s="526"/>
      <c r="F88" s="518"/>
      <c r="G88" s="519"/>
      <c r="H88" s="582"/>
      <c r="I88" s="746"/>
      <c r="J88" s="746"/>
      <c r="K88" s="746"/>
      <c r="L88" s="746"/>
      <c r="M88" s="523"/>
      <c r="N88" s="89"/>
      <c r="P88" s="505"/>
      <c r="Q88" s="505"/>
      <c r="R88" s="505" t="b">
        <v>0</v>
      </c>
      <c r="S88" s="505"/>
      <c r="T88" s="505"/>
    </row>
    <row r="89" spans="2:20" ht="16.5">
      <c r="B89" s="520"/>
      <c r="C89" s="477"/>
      <c r="D89" s="473"/>
      <c r="E89" s="473"/>
      <c r="F89" s="473"/>
      <c r="G89" s="474"/>
      <c r="H89" s="583"/>
      <c r="I89" s="747"/>
      <c r="J89" s="747"/>
      <c r="K89" s="747"/>
      <c r="L89" s="748"/>
      <c r="M89" s="478"/>
      <c r="N89" s="89"/>
      <c r="P89" s="505"/>
      <c r="Q89" s="505"/>
      <c r="R89" s="505"/>
      <c r="S89" s="505"/>
      <c r="T89" s="505"/>
    </row>
    <row r="90" spans="2:20" ht="16.5">
      <c r="B90" s="520"/>
      <c r="C90" s="525"/>
      <c r="D90" s="473"/>
      <c r="E90" s="524"/>
      <c r="F90" s="526"/>
      <c r="G90" s="519"/>
      <c r="H90" s="582"/>
      <c r="I90" s="746"/>
      <c r="J90" s="746"/>
      <c r="K90" s="746"/>
      <c r="L90" s="746"/>
      <c r="M90" s="523"/>
      <c r="N90" s="89"/>
      <c r="P90" s="505"/>
      <c r="Q90" s="505"/>
      <c r="R90" s="505"/>
      <c r="S90" s="505" t="b">
        <v>0</v>
      </c>
      <c r="T90" s="505"/>
    </row>
    <row r="91" spans="2:20" ht="16.5">
      <c r="B91" s="520"/>
      <c r="C91" s="477"/>
      <c r="D91" s="473"/>
      <c r="E91" s="473"/>
      <c r="F91" s="473"/>
      <c r="G91" s="474"/>
      <c r="H91" s="583"/>
      <c r="I91" s="747"/>
      <c r="J91" s="747"/>
      <c r="K91" s="747"/>
      <c r="L91" s="748"/>
      <c r="M91" s="478"/>
      <c r="N91" s="89"/>
      <c r="P91" s="505"/>
      <c r="Q91" s="505"/>
      <c r="R91" s="505"/>
      <c r="S91" s="505"/>
      <c r="T91" s="505"/>
    </row>
    <row r="92" spans="2:20" ht="16.5">
      <c r="B92" s="70"/>
      <c r="C92" s="477"/>
      <c r="D92" s="473"/>
      <c r="E92" s="473"/>
      <c r="F92" s="83"/>
      <c r="G92" s="526"/>
      <c r="H92" s="582"/>
      <c r="I92" s="746"/>
      <c r="J92" s="746"/>
      <c r="K92" s="746"/>
      <c r="L92" s="746"/>
      <c r="M92" s="523"/>
      <c r="N92" s="89"/>
      <c r="P92" s="505"/>
      <c r="Q92" s="505"/>
      <c r="R92" s="505"/>
      <c r="S92" s="505"/>
      <c r="T92" s="505" t="b">
        <v>0</v>
      </c>
    </row>
    <row r="93" spans="2:20" ht="16.5">
      <c r="B93" s="70"/>
      <c r="C93" s="477"/>
      <c r="D93" s="473"/>
      <c r="E93" s="473"/>
      <c r="F93" s="473"/>
      <c r="G93" s="474"/>
      <c r="H93" s="166"/>
      <c r="I93" s="747"/>
      <c r="J93" s="747"/>
      <c r="K93" s="747"/>
      <c r="L93" s="748"/>
      <c r="M93" s="478"/>
      <c r="N93" s="89"/>
      <c r="P93" s="505"/>
      <c r="Q93" s="505"/>
      <c r="R93" s="505"/>
      <c r="S93" s="505"/>
      <c r="T93" s="505"/>
    </row>
    <row r="94" spans="2:20" ht="16.5">
      <c r="B94" s="602"/>
      <c r="C94" s="603"/>
      <c r="D94" s="604"/>
      <c r="E94" s="604"/>
      <c r="F94" s="604"/>
      <c r="G94" s="605"/>
      <c r="H94" s="527">
        <v>5</v>
      </c>
      <c r="I94" s="674" t="s">
        <v>989</v>
      </c>
      <c r="J94" s="674"/>
      <c r="K94" s="674"/>
      <c r="L94" s="749"/>
      <c r="M94" s="584"/>
      <c r="N94" s="89"/>
      <c r="P94" s="505"/>
      <c r="Q94" s="505"/>
      <c r="R94" s="505"/>
      <c r="S94" s="505"/>
      <c r="T94" s="505"/>
    </row>
    <row r="95" spans="2:20" ht="26.1" customHeight="1">
      <c r="B95" s="70"/>
      <c r="C95" s="477"/>
      <c r="D95" s="473"/>
      <c r="E95" s="473"/>
      <c r="F95" s="473"/>
      <c r="G95" s="474"/>
      <c r="H95" s="166"/>
      <c r="I95" s="758" t="s">
        <v>990</v>
      </c>
      <c r="J95" s="758"/>
      <c r="K95" s="758"/>
      <c r="L95" s="758"/>
      <c r="M95" s="478"/>
      <c r="N95" s="89"/>
      <c r="P95" s="505"/>
      <c r="Q95" s="505"/>
      <c r="R95" s="505"/>
      <c r="S95" s="505"/>
      <c r="T95" s="505"/>
    </row>
    <row r="96" spans="2:20" ht="16.5">
      <c r="B96" s="526"/>
      <c r="C96" s="517"/>
      <c r="D96" s="518"/>
      <c r="E96" s="518"/>
      <c r="F96" s="518"/>
      <c r="G96" s="519"/>
      <c r="H96" s="454"/>
      <c r="I96" s="746"/>
      <c r="J96" s="746"/>
      <c r="K96" s="746"/>
      <c r="L96" s="746"/>
      <c r="M96" s="523"/>
      <c r="N96" s="89"/>
      <c r="O96" s="505" t="b">
        <v>0</v>
      </c>
      <c r="P96" s="505"/>
      <c r="Q96" s="505"/>
      <c r="R96" s="505"/>
      <c r="S96" s="505"/>
      <c r="T96" s="505"/>
    </row>
    <row r="97" spans="2:20" ht="16.5">
      <c r="B97" s="520"/>
      <c r="C97" s="477"/>
      <c r="D97" s="473"/>
      <c r="E97" s="473"/>
      <c r="F97" s="473"/>
      <c r="G97" s="474"/>
      <c r="H97" s="166"/>
      <c r="I97" s="747"/>
      <c r="J97" s="747"/>
      <c r="K97" s="747"/>
      <c r="L97" s="748"/>
      <c r="M97" s="478"/>
      <c r="N97" s="89"/>
      <c r="P97" s="505"/>
      <c r="Q97" s="505"/>
      <c r="R97" s="505"/>
      <c r="S97" s="505"/>
      <c r="T97" s="505"/>
    </row>
    <row r="98" spans="2:20" ht="16.5">
      <c r="B98" s="70"/>
      <c r="C98" s="39"/>
      <c r="D98" s="521"/>
      <c r="E98" s="518"/>
      <c r="F98" s="518"/>
      <c r="G98" s="519"/>
      <c r="H98" s="582" t="s">
        <v>980</v>
      </c>
      <c r="I98" s="746"/>
      <c r="J98" s="746"/>
      <c r="K98" s="746"/>
      <c r="L98" s="746"/>
      <c r="M98" s="523"/>
      <c r="N98" s="89"/>
      <c r="P98" s="505" t="b">
        <v>0</v>
      </c>
      <c r="Q98" s="505"/>
      <c r="R98" s="505"/>
      <c r="S98" s="505"/>
      <c r="T98" s="505"/>
    </row>
    <row r="99" spans="2:20" ht="16.5">
      <c r="B99" s="520"/>
      <c r="C99" s="477"/>
      <c r="D99" s="522"/>
      <c r="E99" s="473"/>
      <c r="F99" s="473"/>
      <c r="G99" s="474"/>
      <c r="H99" s="166"/>
      <c r="I99" s="747"/>
      <c r="J99" s="747"/>
      <c r="K99" s="747"/>
      <c r="L99" s="748"/>
      <c r="M99" s="478"/>
      <c r="N99" s="89"/>
      <c r="P99" s="505"/>
      <c r="Q99" s="505"/>
      <c r="R99" s="505"/>
      <c r="S99" s="505"/>
      <c r="T99" s="505"/>
    </row>
    <row r="100" spans="2:20" ht="16.5">
      <c r="B100" s="70"/>
      <c r="C100" s="477"/>
      <c r="D100" s="516"/>
      <c r="E100" s="521"/>
      <c r="F100" s="518"/>
      <c r="G100" s="519"/>
      <c r="H100" s="581" t="s">
        <v>979</v>
      </c>
      <c r="I100" s="746"/>
      <c r="J100" s="746"/>
      <c r="K100" s="746"/>
      <c r="L100" s="746"/>
      <c r="M100" s="523"/>
      <c r="N100" s="89"/>
      <c r="P100" s="505"/>
      <c r="Q100" s="505" t="b">
        <v>0</v>
      </c>
      <c r="R100" s="505"/>
      <c r="S100" s="505"/>
      <c r="T100" s="505"/>
    </row>
    <row r="101" spans="2:20" ht="16.5">
      <c r="B101" s="520"/>
      <c r="C101" s="477"/>
      <c r="D101" s="473"/>
      <c r="E101" s="473"/>
      <c r="F101" s="473"/>
      <c r="G101" s="474"/>
      <c r="H101" s="166"/>
      <c r="I101" s="747"/>
      <c r="J101" s="747"/>
      <c r="K101" s="747"/>
      <c r="L101" s="748"/>
      <c r="M101" s="478"/>
      <c r="N101" s="89"/>
      <c r="P101" s="505"/>
      <c r="Q101" s="505"/>
      <c r="R101" s="505"/>
      <c r="S101" s="505"/>
      <c r="T101" s="505"/>
    </row>
    <row r="102" spans="2:20" ht="16.5">
      <c r="B102" s="70"/>
      <c r="C102" s="477"/>
      <c r="D102" s="524"/>
      <c r="E102" s="526"/>
      <c r="F102" s="518"/>
      <c r="G102" s="519"/>
      <c r="H102" s="454"/>
      <c r="I102" s="746"/>
      <c r="J102" s="746"/>
      <c r="K102" s="746"/>
      <c r="L102" s="746"/>
      <c r="M102" s="523"/>
      <c r="N102" s="89"/>
      <c r="P102" s="505"/>
      <c r="Q102" s="505"/>
      <c r="R102" s="505" t="b">
        <v>0</v>
      </c>
      <c r="S102" s="505"/>
      <c r="T102" s="505"/>
    </row>
    <row r="103" spans="2:20" ht="16.5">
      <c r="B103" s="520"/>
      <c r="C103" s="477"/>
      <c r="D103" s="473"/>
      <c r="E103" s="473"/>
      <c r="F103" s="473"/>
      <c r="G103" s="474"/>
      <c r="H103" s="166"/>
      <c r="I103" s="747"/>
      <c r="J103" s="747"/>
      <c r="K103" s="747"/>
      <c r="L103" s="748"/>
      <c r="M103" s="478"/>
      <c r="N103" s="89"/>
      <c r="P103" s="505"/>
      <c r="Q103" s="505"/>
      <c r="R103" s="505"/>
      <c r="S103" s="505"/>
      <c r="T103" s="505"/>
    </row>
    <row r="104" spans="2:20" ht="16.5">
      <c r="B104" s="520"/>
      <c r="C104" s="525"/>
      <c r="D104" s="473"/>
      <c r="E104" s="524"/>
      <c r="F104" s="526"/>
      <c r="G104" s="519"/>
      <c r="H104" s="454"/>
      <c r="I104" s="746"/>
      <c r="J104" s="746"/>
      <c r="K104" s="746"/>
      <c r="L104" s="746"/>
      <c r="M104" s="523"/>
      <c r="N104" s="89"/>
      <c r="P104" s="505"/>
      <c r="Q104" s="505"/>
      <c r="R104" s="505"/>
      <c r="S104" s="505" t="b">
        <v>0</v>
      </c>
      <c r="T104" s="505"/>
    </row>
    <row r="105" spans="2:20" ht="16.5">
      <c r="B105" s="520"/>
      <c r="C105" s="477"/>
      <c r="D105" s="473"/>
      <c r="E105" s="473"/>
      <c r="F105" s="473"/>
      <c r="G105" s="474"/>
      <c r="H105" s="166"/>
      <c r="I105" s="747"/>
      <c r="J105" s="747"/>
      <c r="K105" s="747"/>
      <c r="L105" s="748"/>
      <c r="M105" s="478"/>
      <c r="N105" s="89"/>
      <c r="P105" s="505"/>
      <c r="Q105" s="505"/>
      <c r="R105" s="505"/>
      <c r="S105" s="505"/>
      <c r="T105" s="505"/>
    </row>
    <row r="106" spans="2:20" ht="16.5">
      <c r="B106" s="70"/>
      <c r="C106" s="477"/>
      <c r="D106" s="473"/>
      <c r="E106" s="473"/>
      <c r="F106" s="83"/>
      <c r="G106" s="526"/>
      <c r="H106" s="454"/>
      <c r="I106" s="746"/>
      <c r="J106" s="746"/>
      <c r="K106" s="746"/>
      <c r="L106" s="746"/>
      <c r="M106" s="523"/>
      <c r="N106" s="89"/>
      <c r="P106" s="505"/>
      <c r="Q106" s="505"/>
      <c r="R106" s="505"/>
      <c r="S106" s="505"/>
      <c r="T106" s="505" t="b">
        <v>0</v>
      </c>
    </row>
    <row r="107" spans="2:20" ht="16.5">
      <c r="B107" s="70"/>
      <c r="C107" s="477"/>
      <c r="D107" s="473"/>
      <c r="E107" s="473"/>
      <c r="F107" s="473"/>
      <c r="G107" s="474"/>
      <c r="H107" s="166"/>
      <c r="I107" s="747"/>
      <c r="J107" s="747"/>
      <c r="K107" s="747"/>
      <c r="L107" s="748"/>
      <c r="M107" s="478"/>
      <c r="N107" s="89"/>
      <c r="P107" s="505"/>
      <c r="Q107" s="505"/>
      <c r="R107" s="505"/>
      <c r="S107" s="505"/>
      <c r="T107" s="505"/>
    </row>
    <row r="108" spans="2:20" ht="16.5">
      <c r="B108" s="602"/>
      <c r="C108" s="603"/>
      <c r="D108" s="604"/>
      <c r="E108" s="604"/>
      <c r="F108" s="604"/>
      <c r="G108" s="605"/>
      <c r="H108" s="527">
        <v>6</v>
      </c>
      <c r="I108" s="674" t="s">
        <v>991</v>
      </c>
      <c r="J108" s="674"/>
      <c r="K108" s="674"/>
      <c r="L108" s="749"/>
      <c r="M108" s="584"/>
      <c r="N108" s="89"/>
      <c r="P108" s="505"/>
      <c r="Q108" s="505"/>
      <c r="R108" s="505"/>
      <c r="S108" s="505"/>
      <c r="T108" s="505"/>
    </row>
    <row r="109" spans="2:20" ht="51.95" customHeight="1">
      <c r="B109" s="70"/>
      <c r="C109" s="477"/>
      <c r="D109" s="473"/>
      <c r="E109" s="473"/>
      <c r="F109" s="473"/>
      <c r="G109" s="474"/>
      <c r="H109" s="166"/>
      <c r="I109" s="758" t="s">
        <v>992</v>
      </c>
      <c r="J109" s="758"/>
      <c r="K109" s="758"/>
      <c r="L109" s="758"/>
      <c r="M109" s="478"/>
      <c r="N109" s="89"/>
      <c r="P109" s="505"/>
      <c r="Q109" s="505"/>
      <c r="R109" s="505"/>
      <c r="S109" s="505"/>
      <c r="T109" s="505"/>
    </row>
    <row r="110" spans="2:20" ht="51.95" customHeight="1">
      <c r="B110" s="70"/>
      <c r="C110" s="477"/>
      <c r="D110" s="473"/>
      <c r="E110" s="473"/>
      <c r="F110" s="473"/>
      <c r="G110" s="474"/>
      <c r="H110" s="166"/>
      <c r="I110" s="758" t="s">
        <v>993</v>
      </c>
      <c r="J110" s="758"/>
      <c r="K110" s="758"/>
      <c r="L110" s="758"/>
      <c r="M110" s="478"/>
      <c r="N110" s="89"/>
      <c r="P110" s="505"/>
      <c r="Q110" s="505"/>
      <c r="R110" s="505"/>
      <c r="S110" s="505"/>
      <c r="T110" s="505"/>
    </row>
    <row r="111" spans="2:20" ht="16.5">
      <c r="B111" s="39"/>
      <c r="C111" s="517"/>
      <c r="D111" s="518"/>
      <c r="E111" s="518"/>
      <c r="F111" s="518"/>
      <c r="G111" s="519"/>
      <c r="H111" s="582" t="s">
        <v>978</v>
      </c>
      <c r="I111" s="746"/>
      <c r="J111" s="746"/>
      <c r="K111" s="746"/>
      <c r="L111" s="746"/>
      <c r="M111" s="523"/>
      <c r="N111" s="89"/>
      <c r="O111" s="505" t="b">
        <v>0</v>
      </c>
      <c r="P111" s="505"/>
      <c r="Q111" s="505"/>
      <c r="R111" s="505"/>
      <c r="S111" s="505"/>
      <c r="T111" s="505"/>
    </row>
    <row r="112" spans="2:20" ht="16.5">
      <c r="B112" s="520"/>
      <c r="C112" s="477"/>
      <c r="D112" s="473"/>
      <c r="E112" s="473"/>
      <c r="F112" s="473"/>
      <c r="G112" s="474"/>
      <c r="H112" s="166"/>
      <c r="I112" s="747"/>
      <c r="J112" s="747"/>
      <c r="K112" s="747"/>
      <c r="L112" s="748"/>
      <c r="M112" s="478"/>
      <c r="N112" s="89"/>
      <c r="P112" s="505"/>
      <c r="Q112" s="505"/>
      <c r="R112" s="505"/>
      <c r="S112" s="505"/>
      <c r="T112" s="505"/>
    </row>
    <row r="113" spans="2:20" ht="16.5">
      <c r="B113" s="70"/>
      <c r="C113" s="39"/>
      <c r="D113" s="521"/>
      <c r="E113" s="518"/>
      <c r="F113" s="518"/>
      <c r="G113" s="519"/>
      <c r="H113" s="582" t="s">
        <v>980</v>
      </c>
      <c r="I113" s="746"/>
      <c r="J113" s="746"/>
      <c r="K113" s="746"/>
      <c r="L113" s="746"/>
      <c r="M113" s="523"/>
      <c r="N113" s="89"/>
      <c r="P113" s="505" t="b">
        <v>0</v>
      </c>
      <c r="Q113" s="505"/>
      <c r="R113" s="505"/>
      <c r="S113" s="505"/>
      <c r="T113" s="505"/>
    </row>
    <row r="114" spans="2:20" ht="16.5">
      <c r="B114" s="520"/>
      <c r="C114" s="477"/>
      <c r="D114" s="522"/>
      <c r="E114" s="473"/>
      <c r="F114" s="473"/>
      <c r="G114" s="474"/>
      <c r="H114" s="166"/>
      <c r="I114" s="747"/>
      <c r="J114" s="747"/>
      <c r="K114" s="747"/>
      <c r="L114" s="748"/>
      <c r="M114" s="478"/>
      <c r="N114" s="89"/>
      <c r="P114" s="505"/>
      <c r="Q114" s="505"/>
      <c r="R114" s="505"/>
      <c r="S114" s="505"/>
      <c r="T114" s="505"/>
    </row>
    <row r="115" spans="2:20" ht="16.5">
      <c r="B115" s="70"/>
      <c r="C115" s="477"/>
      <c r="D115" s="516"/>
      <c r="E115" s="521"/>
      <c r="F115" s="518"/>
      <c r="G115" s="519"/>
      <c r="H115" s="581" t="s">
        <v>979</v>
      </c>
      <c r="I115" s="746"/>
      <c r="J115" s="746"/>
      <c r="K115" s="746"/>
      <c r="L115" s="746"/>
      <c r="M115" s="523"/>
      <c r="N115" s="89"/>
      <c r="P115" s="505"/>
      <c r="Q115" s="505" t="b">
        <v>0</v>
      </c>
      <c r="R115" s="505"/>
      <c r="S115" s="505"/>
      <c r="T115" s="505"/>
    </row>
    <row r="116" spans="2:20" ht="16.5">
      <c r="B116" s="520"/>
      <c r="C116" s="477"/>
      <c r="D116" s="473"/>
      <c r="E116" s="473"/>
      <c r="F116" s="473"/>
      <c r="G116" s="474"/>
      <c r="H116" s="166"/>
      <c r="I116" s="747"/>
      <c r="J116" s="747"/>
      <c r="K116" s="747"/>
      <c r="L116" s="748"/>
      <c r="M116" s="478"/>
      <c r="N116" s="89"/>
      <c r="P116" s="505"/>
      <c r="Q116" s="505"/>
      <c r="R116" s="505"/>
      <c r="S116" s="505"/>
      <c r="T116" s="505"/>
    </row>
    <row r="117" spans="2:20" ht="16.5">
      <c r="B117" s="70"/>
      <c r="C117" s="477"/>
      <c r="D117" s="524"/>
      <c r="E117" s="39"/>
      <c r="F117" s="518"/>
      <c r="G117" s="519"/>
      <c r="H117" s="582" t="s">
        <v>981</v>
      </c>
      <c r="I117" s="746"/>
      <c r="J117" s="746"/>
      <c r="K117" s="746"/>
      <c r="L117" s="746"/>
      <c r="M117" s="523"/>
      <c r="N117" s="89"/>
      <c r="P117" s="505"/>
      <c r="Q117" s="505"/>
      <c r="R117" s="505" t="b">
        <v>0</v>
      </c>
      <c r="S117" s="505"/>
      <c r="T117" s="505"/>
    </row>
    <row r="118" spans="2:20" ht="16.5">
      <c r="B118" s="520"/>
      <c r="C118" s="477"/>
      <c r="D118" s="473"/>
      <c r="E118" s="473"/>
      <c r="F118" s="473"/>
      <c r="G118" s="474"/>
      <c r="H118" s="583"/>
      <c r="I118" s="747"/>
      <c r="J118" s="747"/>
      <c r="K118" s="747"/>
      <c r="L118" s="748"/>
      <c r="M118" s="478"/>
      <c r="N118" s="89"/>
      <c r="P118" s="505"/>
      <c r="Q118" s="505"/>
      <c r="R118" s="505"/>
      <c r="S118" s="505"/>
      <c r="T118" s="505"/>
    </row>
    <row r="119" spans="2:20" ht="16.5">
      <c r="B119" s="520"/>
      <c r="C119" s="525"/>
      <c r="D119" s="473"/>
      <c r="E119" s="524"/>
      <c r="F119" s="39"/>
      <c r="G119" s="519"/>
      <c r="H119" s="582" t="s">
        <v>982</v>
      </c>
      <c r="I119" s="746"/>
      <c r="J119" s="746"/>
      <c r="K119" s="746"/>
      <c r="L119" s="746"/>
      <c r="M119" s="523"/>
      <c r="N119" s="89"/>
      <c r="P119" s="505"/>
      <c r="Q119" s="505"/>
      <c r="R119" s="505"/>
      <c r="S119" s="505" t="b">
        <v>0</v>
      </c>
      <c r="T119" s="505"/>
    </row>
    <row r="120" spans="2:20" ht="16.5">
      <c r="B120" s="520"/>
      <c r="C120" s="477"/>
      <c r="D120" s="473"/>
      <c r="E120" s="473"/>
      <c r="F120" s="473"/>
      <c r="G120" s="474"/>
      <c r="H120" s="583"/>
      <c r="I120" s="747"/>
      <c r="J120" s="747"/>
      <c r="K120" s="747"/>
      <c r="L120" s="748"/>
      <c r="M120" s="478"/>
      <c r="N120" s="89"/>
      <c r="P120" s="505"/>
      <c r="Q120" s="505"/>
      <c r="R120" s="505"/>
      <c r="S120" s="505"/>
      <c r="T120" s="505"/>
    </row>
    <row r="121" spans="2:20" ht="16.5">
      <c r="B121" s="70"/>
      <c r="C121" s="477"/>
      <c r="D121" s="473"/>
      <c r="E121" s="473"/>
      <c r="F121" s="83"/>
      <c r="G121" s="39"/>
      <c r="H121" s="582" t="s">
        <v>983</v>
      </c>
      <c r="I121" s="746" t="s">
        <v>1638</v>
      </c>
      <c r="J121" s="746"/>
      <c r="K121" s="746"/>
      <c r="L121" s="746"/>
      <c r="M121" s="523"/>
      <c r="N121" s="89"/>
      <c r="P121" s="505"/>
      <c r="Q121" s="505"/>
      <c r="R121" s="505"/>
      <c r="S121" s="505"/>
      <c r="T121" s="505" t="b">
        <v>1</v>
      </c>
    </row>
    <row r="122" spans="2:20" ht="16.5">
      <c r="B122" s="70"/>
      <c r="C122" s="477"/>
      <c r="D122" s="473"/>
      <c r="E122" s="473"/>
      <c r="F122" s="473"/>
      <c r="G122" s="474"/>
      <c r="H122" s="166"/>
      <c r="I122" s="747"/>
      <c r="J122" s="747"/>
      <c r="K122" s="747"/>
      <c r="L122" s="748"/>
      <c r="M122" s="478"/>
      <c r="N122" s="89"/>
      <c r="P122" s="505"/>
      <c r="Q122" s="505"/>
      <c r="R122" s="505"/>
      <c r="S122" s="505"/>
      <c r="T122" s="505"/>
    </row>
    <row r="123" spans="2:20" ht="16.5">
      <c r="B123" s="602"/>
      <c r="C123" s="603"/>
      <c r="D123" s="604"/>
      <c r="E123" s="604"/>
      <c r="F123" s="604"/>
      <c r="G123" s="605"/>
      <c r="H123" s="527">
        <v>7</v>
      </c>
      <c r="I123" s="674" t="s">
        <v>214</v>
      </c>
      <c r="J123" s="674"/>
      <c r="K123" s="674"/>
      <c r="L123" s="749"/>
      <c r="M123" s="584"/>
      <c r="N123" s="89"/>
      <c r="P123" s="505"/>
      <c r="Q123" s="505"/>
      <c r="R123" s="505"/>
      <c r="S123" s="505"/>
      <c r="T123" s="505"/>
    </row>
    <row r="124" spans="2:20" ht="16.5">
      <c r="B124" s="70"/>
      <c r="C124" s="477"/>
      <c r="D124" s="473"/>
      <c r="E124" s="473"/>
      <c r="F124" s="473"/>
      <c r="G124" s="474"/>
      <c r="H124" s="166"/>
      <c r="I124" s="758"/>
      <c r="J124" s="758"/>
      <c r="K124" s="758"/>
      <c r="L124" s="758"/>
      <c r="M124" s="478"/>
      <c r="N124" s="89"/>
      <c r="P124" s="505"/>
      <c r="Q124" s="505"/>
      <c r="R124" s="505"/>
      <c r="S124" s="505"/>
      <c r="T124" s="505"/>
    </row>
    <row r="125" spans="2:20" ht="16.5">
      <c r="B125" s="39"/>
      <c r="C125" s="517"/>
      <c r="D125" s="518"/>
      <c r="E125" s="518"/>
      <c r="F125" s="518"/>
      <c r="G125" s="519"/>
      <c r="H125" s="582" t="s">
        <v>978</v>
      </c>
      <c r="I125" s="746"/>
      <c r="J125" s="746"/>
      <c r="K125" s="746"/>
      <c r="L125" s="746"/>
      <c r="M125" s="523"/>
      <c r="N125" s="89"/>
      <c r="O125" s="505" t="b">
        <v>0</v>
      </c>
      <c r="P125" s="505"/>
      <c r="Q125" s="505"/>
      <c r="R125" s="505"/>
      <c r="S125" s="505"/>
      <c r="T125" s="505"/>
    </row>
    <row r="126" spans="2:20" ht="16.5">
      <c r="B126" s="520"/>
      <c r="C126" s="477"/>
      <c r="D126" s="473"/>
      <c r="E126" s="473"/>
      <c r="F126" s="473"/>
      <c r="G126" s="474"/>
      <c r="H126" s="166"/>
      <c r="I126" s="747"/>
      <c r="J126" s="747"/>
      <c r="K126" s="747"/>
      <c r="L126" s="748"/>
      <c r="M126" s="478"/>
      <c r="N126" s="89"/>
      <c r="P126" s="505"/>
      <c r="Q126" s="505"/>
      <c r="R126" s="505"/>
      <c r="S126" s="505"/>
      <c r="T126" s="505"/>
    </row>
    <row r="127" spans="2:20" ht="16.5">
      <c r="B127" s="70"/>
      <c r="C127" s="39"/>
      <c r="D127" s="521"/>
      <c r="E127" s="518"/>
      <c r="F127" s="518"/>
      <c r="G127" s="519"/>
      <c r="H127" s="582" t="s">
        <v>980</v>
      </c>
      <c r="I127" s="746"/>
      <c r="J127" s="746"/>
      <c r="K127" s="746"/>
      <c r="L127" s="746"/>
      <c r="M127" s="523"/>
      <c r="N127" s="89"/>
      <c r="P127" s="505" t="b">
        <v>0</v>
      </c>
      <c r="Q127" s="505"/>
      <c r="R127" s="505"/>
      <c r="S127" s="505"/>
      <c r="T127" s="505"/>
    </row>
    <row r="128" spans="2:20" ht="16.5">
      <c r="B128" s="520"/>
      <c r="C128" s="477"/>
      <c r="D128" s="522"/>
      <c r="E128" s="473"/>
      <c r="F128" s="473"/>
      <c r="G128" s="474"/>
      <c r="H128" s="166"/>
      <c r="I128" s="747"/>
      <c r="J128" s="747"/>
      <c r="K128" s="747"/>
      <c r="L128" s="748"/>
      <c r="M128" s="478"/>
      <c r="N128" s="89"/>
      <c r="P128" s="505"/>
      <c r="Q128" s="505"/>
      <c r="R128" s="505"/>
      <c r="S128" s="505"/>
      <c r="T128" s="505"/>
    </row>
    <row r="129" spans="2:20" ht="16.5">
      <c r="B129" s="70"/>
      <c r="C129" s="477"/>
      <c r="D129" s="516"/>
      <c r="E129" s="521"/>
      <c r="F129" s="518"/>
      <c r="G129" s="519"/>
      <c r="H129" s="581" t="s">
        <v>979</v>
      </c>
      <c r="I129" s="746"/>
      <c r="J129" s="746"/>
      <c r="K129" s="746"/>
      <c r="L129" s="746"/>
      <c r="M129" s="523"/>
      <c r="N129" s="89"/>
      <c r="P129" s="505"/>
      <c r="Q129" s="505" t="b">
        <v>0</v>
      </c>
      <c r="R129" s="505"/>
      <c r="S129" s="505"/>
      <c r="T129" s="505"/>
    </row>
    <row r="130" spans="2:20" ht="16.5">
      <c r="B130" s="520"/>
      <c r="C130" s="477"/>
      <c r="D130" s="473"/>
      <c r="E130" s="473"/>
      <c r="F130" s="473"/>
      <c r="G130" s="474"/>
      <c r="H130" s="166"/>
      <c r="I130" s="747"/>
      <c r="J130" s="747"/>
      <c r="K130" s="747"/>
      <c r="L130" s="748"/>
      <c r="M130" s="478"/>
      <c r="N130" s="89"/>
      <c r="P130" s="505"/>
      <c r="Q130" s="505"/>
      <c r="R130" s="505"/>
      <c r="S130" s="505"/>
      <c r="T130" s="505"/>
    </row>
    <row r="131" spans="2:20" ht="16.5">
      <c r="B131" s="70"/>
      <c r="C131" s="477"/>
      <c r="D131" s="524"/>
      <c r="E131" s="39"/>
      <c r="F131" s="518"/>
      <c r="G131" s="519"/>
      <c r="H131" s="582" t="s">
        <v>981</v>
      </c>
      <c r="I131" s="746"/>
      <c r="J131" s="746"/>
      <c r="K131" s="746"/>
      <c r="L131" s="746"/>
      <c r="M131" s="523"/>
      <c r="N131" s="89"/>
      <c r="P131" s="505"/>
      <c r="Q131" s="505"/>
      <c r="R131" s="505" t="b">
        <v>0</v>
      </c>
      <c r="S131" s="505"/>
      <c r="T131" s="505"/>
    </row>
    <row r="132" spans="2:20" ht="16.5">
      <c r="B132" s="520"/>
      <c r="C132" s="477"/>
      <c r="D132" s="473"/>
      <c r="E132" s="473"/>
      <c r="F132" s="473"/>
      <c r="G132" s="474"/>
      <c r="H132" s="583"/>
      <c r="I132" s="747"/>
      <c r="J132" s="747"/>
      <c r="K132" s="747"/>
      <c r="L132" s="748"/>
      <c r="M132" s="478"/>
      <c r="N132" s="89"/>
      <c r="P132" s="505"/>
      <c r="Q132" s="505"/>
      <c r="R132" s="505"/>
      <c r="S132" s="505"/>
      <c r="T132" s="505"/>
    </row>
    <row r="133" spans="2:20" ht="16.5">
      <c r="B133" s="520"/>
      <c r="C133" s="525"/>
      <c r="D133" s="473"/>
      <c r="E133" s="524"/>
      <c r="F133" s="39"/>
      <c r="G133" s="519"/>
      <c r="H133" s="582" t="s">
        <v>982</v>
      </c>
      <c r="I133" s="746"/>
      <c r="J133" s="746"/>
      <c r="K133" s="746"/>
      <c r="L133" s="746"/>
      <c r="M133" s="523"/>
      <c r="N133" s="89"/>
      <c r="P133" s="505"/>
      <c r="Q133" s="505"/>
      <c r="R133" s="505"/>
      <c r="S133" s="505" t="b">
        <v>0</v>
      </c>
      <c r="T133" s="505"/>
    </row>
    <row r="134" spans="2:20" ht="16.5">
      <c r="B134" s="520"/>
      <c r="C134" s="477"/>
      <c r="D134" s="473"/>
      <c r="E134" s="473"/>
      <c r="F134" s="473"/>
      <c r="G134" s="474"/>
      <c r="H134" s="583"/>
      <c r="I134" s="747"/>
      <c r="J134" s="747"/>
      <c r="K134" s="747"/>
      <c r="L134" s="748"/>
      <c r="M134" s="478"/>
      <c r="N134" s="89"/>
      <c r="P134" s="505"/>
      <c r="Q134" s="505"/>
      <c r="R134" s="505"/>
      <c r="S134" s="505"/>
      <c r="T134" s="505"/>
    </row>
    <row r="135" spans="2:20" ht="16.5">
      <c r="B135" s="70"/>
      <c r="C135" s="477"/>
      <c r="D135" s="473"/>
      <c r="E135" s="473"/>
      <c r="F135" s="83"/>
      <c r="G135" s="39"/>
      <c r="H135" s="582" t="s">
        <v>983</v>
      </c>
      <c r="I135" s="746"/>
      <c r="J135" s="746"/>
      <c r="K135" s="746"/>
      <c r="L135" s="746"/>
      <c r="M135" s="523"/>
      <c r="N135" s="89"/>
      <c r="P135" s="505"/>
      <c r="Q135" s="505"/>
      <c r="R135" s="505"/>
      <c r="S135" s="505"/>
      <c r="T135" s="505" t="b">
        <v>0</v>
      </c>
    </row>
    <row r="136" spans="2:20" ht="16.5">
      <c r="B136" s="70"/>
      <c r="C136" s="477"/>
      <c r="D136" s="473"/>
      <c r="E136" s="473"/>
      <c r="F136" s="473"/>
      <c r="G136" s="474"/>
      <c r="H136" s="166"/>
      <c r="I136" s="747"/>
      <c r="J136" s="747"/>
      <c r="K136" s="747"/>
      <c r="L136" s="748"/>
      <c r="M136" s="478"/>
      <c r="N136" s="89"/>
      <c r="P136" s="505"/>
      <c r="Q136" s="505"/>
      <c r="R136" s="505"/>
      <c r="S136" s="505"/>
      <c r="T136" s="505"/>
    </row>
    <row r="137" spans="2:20" ht="16.5">
      <c r="B137" s="602"/>
      <c r="C137" s="603"/>
      <c r="D137" s="604"/>
      <c r="E137" s="604"/>
      <c r="F137" s="604"/>
      <c r="G137" s="605"/>
      <c r="H137" s="527">
        <v>8</v>
      </c>
      <c r="I137" s="674" t="s">
        <v>212</v>
      </c>
      <c r="J137" s="674"/>
      <c r="K137" s="674"/>
      <c r="L137" s="749"/>
      <c r="M137" s="584"/>
      <c r="N137" s="89"/>
      <c r="P137" s="505"/>
      <c r="Q137" s="505"/>
      <c r="R137" s="505"/>
      <c r="S137" s="505"/>
      <c r="T137" s="505"/>
    </row>
    <row r="138" spans="2:20" ht="16.5">
      <c r="B138" s="70"/>
      <c r="C138" s="477"/>
      <c r="D138" s="473"/>
      <c r="E138" s="473"/>
      <c r="F138" s="473"/>
      <c r="G138" s="474"/>
      <c r="H138" s="166"/>
      <c r="I138" s="758"/>
      <c r="J138" s="758"/>
      <c r="K138" s="758"/>
      <c r="L138" s="758"/>
      <c r="M138" s="478"/>
      <c r="N138" s="89"/>
      <c r="P138" s="505"/>
      <c r="Q138" s="505"/>
      <c r="R138" s="505"/>
      <c r="S138" s="505"/>
      <c r="T138" s="505"/>
    </row>
    <row r="139" spans="2:20" ht="16.5">
      <c r="B139" s="39"/>
      <c r="C139" s="517"/>
      <c r="D139" s="518"/>
      <c r="E139" s="518"/>
      <c r="F139" s="518"/>
      <c r="G139" s="519"/>
      <c r="H139" s="582" t="s">
        <v>978</v>
      </c>
      <c r="I139" s="746"/>
      <c r="J139" s="746"/>
      <c r="K139" s="746"/>
      <c r="L139" s="746"/>
      <c r="M139" s="523"/>
      <c r="N139" s="89"/>
      <c r="O139" s="505" t="b">
        <v>0</v>
      </c>
      <c r="P139" s="505"/>
      <c r="Q139" s="505"/>
      <c r="R139" s="505"/>
      <c r="S139" s="505"/>
      <c r="T139" s="505"/>
    </row>
    <row r="140" spans="2:20" ht="16.5">
      <c r="B140" s="520"/>
      <c r="C140" s="477"/>
      <c r="D140" s="473"/>
      <c r="E140" s="473"/>
      <c r="F140" s="473"/>
      <c r="G140" s="474"/>
      <c r="H140" s="166"/>
      <c r="I140" s="747"/>
      <c r="J140" s="747"/>
      <c r="K140" s="747"/>
      <c r="L140" s="748"/>
      <c r="M140" s="478"/>
      <c r="N140" s="89"/>
      <c r="P140" s="505"/>
      <c r="Q140" s="505"/>
      <c r="R140" s="505"/>
      <c r="S140" s="505"/>
      <c r="T140" s="505"/>
    </row>
    <row r="141" spans="2:20" ht="16.5">
      <c r="B141" s="70"/>
      <c r="C141" s="39"/>
      <c r="D141" s="521"/>
      <c r="E141" s="518"/>
      <c r="F141" s="518"/>
      <c r="G141" s="519"/>
      <c r="H141" s="582" t="s">
        <v>980</v>
      </c>
      <c r="I141" s="746"/>
      <c r="J141" s="746"/>
      <c r="K141" s="746"/>
      <c r="L141" s="746"/>
      <c r="M141" s="523"/>
      <c r="N141" s="89"/>
      <c r="P141" s="505" t="b">
        <v>0</v>
      </c>
      <c r="Q141" s="505"/>
      <c r="R141" s="505"/>
      <c r="S141" s="505"/>
      <c r="T141" s="505"/>
    </row>
    <row r="142" spans="2:20" ht="16.5">
      <c r="B142" s="520"/>
      <c r="C142" s="477"/>
      <c r="D142" s="522"/>
      <c r="E142" s="473"/>
      <c r="F142" s="473"/>
      <c r="G142" s="474"/>
      <c r="H142" s="166"/>
      <c r="I142" s="747"/>
      <c r="J142" s="747"/>
      <c r="K142" s="747"/>
      <c r="L142" s="748"/>
      <c r="M142" s="478"/>
      <c r="N142" s="89"/>
      <c r="P142" s="505"/>
      <c r="Q142" s="505"/>
      <c r="R142" s="505"/>
      <c r="S142" s="505"/>
      <c r="T142" s="505"/>
    </row>
    <row r="143" spans="2:20" ht="16.5">
      <c r="B143" s="70"/>
      <c r="C143" s="477"/>
      <c r="D143" s="516"/>
      <c r="E143" s="521"/>
      <c r="F143" s="518"/>
      <c r="G143" s="519"/>
      <c r="H143" s="581" t="s">
        <v>979</v>
      </c>
      <c r="I143" s="746"/>
      <c r="J143" s="746"/>
      <c r="K143" s="746"/>
      <c r="L143" s="746"/>
      <c r="M143" s="523"/>
      <c r="N143" s="89"/>
      <c r="P143" s="505"/>
      <c r="Q143" s="505" t="b">
        <v>0</v>
      </c>
      <c r="R143" s="505"/>
      <c r="S143" s="505"/>
      <c r="T143" s="505"/>
    </row>
    <row r="144" spans="2:20" ht="16.5">
      <c r="B144" s="520"/>
      <c r="C144" s="477"/>
      <c r="D144" s="473"/>
      <c r="E144" s="473"/>
      <c r="F144" s="473"/>
      <c r="G144" s="474"/>
      <c r="H144" s="166"/>
      <c r="I144" s="747"/>
      <c r="J144" s="747"/>
      <c r="K144" s="747"/>
      <c r="L144" s="748"/>
      <c r="M144" s="478"/>
      <c r="N144" s="89"/>
      <c r="P144" s="505"/>
      <c r="Q144" s="505"/>
      <c r="R144" s="505"/>
      <c r="S144" s="505"/>
      <c r="T144" s="505"/>
    </row>
    <row r="145" spans="2:20" ht="16.5">
      <c r="B145" s="70"/>
      <c r="C145" s="477"/>
      <c r="D145" s="524"/>
      <c r="E145" s="39"/>
      <c r="F145" s="518"/>
      <c r="G145" s="519"/>
      <c r="H145" s="582" t="s">
        <v>981</v>
      </c>
      <c r="I145" s="746"/>
      <c r="J145" s="746"/>
      <c r="K145" s="746"/>
      <c r="L145" s="746"/>
      <c r="M145" s="523"/>
      <c r="N145" s="89"/>
      <c r="P145" s="505"/>
      <c r="Q145" s="505"/>
      <c r="R145" s="505" t="b">
        <v>0</v>
      </c>
      <c r="S145" s="505"/>
      <c r="T145" s="505"/>
    </row>
    <row r="146" spans="2:20" ht="16.5">
      <c r="B146" s="520"/>
      <c r="C146" s="477"/>
      <c r="D146" s="473"/>
      <c r="E146" s="473"/>
      <c r="F146" s="473"/>
      <c r="G146" s="474"/>
      <c r="H146" s="583"/>
      <c r="I146" s="747"/>
      <c r="J146" s="747"/>
      <c r="K146" s="747"/>
      <c r="L146" s="748"/>
      <c r="M146" s="478"/>
      <c r="N146" s="89"/>
      <c r="P146" s="505"/>
      <c r="Q146" s="505"/>
      <c r="R146" s="505"/>
      <c r="S146" s="505"/>
      <c r="T146" s="505"/>
    </row>
    <row r="147" spans="2:20" ht="16.5">
      <c r="B147" s="520"/>
      <c r="C147" s="525"/>
      <c r="D147" s="473"/>
      <c r="E147" s="524"/>
      <c r="F147" s="39"/>
      <c r="G147" s="519"/>
      <c r="H147" s="582" t="s">
        <v>982</v>
      </c>
      <c r="I147" s="746"/>
      <c r="J147" s="746"/>
      <c r="K147" s="746"/>
      <c r="L147" s="746"/>
      <c r="M147" s="523"/>
      <c r="N147" s="89"/>
      <c r="P147" s="505"/>
      <c r="Q147" s="505"/>
      <c r="R147" s="505"/>
      <c r="S147" s="505" t="b">
        <v>0</v>
      </c>
      <c r="T147" s="505"/>
    </row>
    <row r="148" spans="2:20" ht="16.5">
      <c r="B148" s="520"/>
      <c r="C148" s="477"/>
      <c r="D148" s="473"/>
      <c r="E148" s="473"/>
      <c r="F148" s="473"/>
      <c r="G148" s="474"/>
      <c r="H148" s="583"/>
      <c r="I148" s="747"/>
      <c r="J148" s="747"/>
      <c r="K148" s="747"/>
      <c r="L148" s="748"/>
      <c r="M148" s="478"/>
      <c r="N148" s="89"/>
      <c r="P148" s="505"/>
      <c r="Q148" s="505"/>
      <c r="R148" s="505"/>
      <c r="S148" s="505"/>
      <c r="T148" s="505"/>
    </row>
    <row r="149" spans="2:20" ht="16.5">
      <c r="B149" s="70"/>
      <c r="C149" s="477"/>
      <c r="D149" s="473"/>
      <c r="E149" s="473"/>
      <c r="F149" s="83"/>
      <c r="G149" s="39"/>
      <c r="H149" s="582" t="s">
        <v>983</v>
      </c>
      <c r="I149" s="746"/>
      <c r="J149" s="746"/>
      <c r="K149" s="746"/>
      <c r="L149" s="746"/>
      <c r="M149" s="523"/>
      <c r="N149" s="89"/>
      <c r="P149" s="505"/>
      <c r="Q149" s="505"/>
      <c r="R149" s="505"/>
      <c r="S149" s="505"/>
      <c r="T149" s="505" t="b">
        <v>0</v>
      </c>
    </row>
    <row r="150" spans="2:20" ht="16.5">
      <c r="B150" s="70"/>
      <c r="C150" s="477"/>
      <c r="D150" s="473"/>
      <c r="E150" s="473"/>
      <c r="F150" s="473"/>
      <c r="G150" s="474"/>
      <c r="H150" s="166"/>
      <c r="I150" s="747"/>
      <c r="J150" s="747"/>
      <c r="K150" s="747"/>
      <c r="L150" s="748"/>
      <c r="M150" s="478"/>
      <c r="N150" s="89"/>
      <c r="P150" s="505"/>
      <c r="Q150" s="505"/>
      <c r="R150" s="505"/>
      <c r="S150" s="505"/>
      <c r="T150" s="505"/>
    </row>
    <row r="151" spans="2:20" ht="16.5">
      <c r="B151" s="602"/>
      <c r="C151" s="603"/>
      <c r="D151" s="604"/>
      <c r="E151" s="604"/>
      <c r="F151" s="604"/>
      <c r="G151" s="605"/>
      <c r="H151" s="544">
        <v>9</v>
      </c>
      <c r="I151" s="674" t="s">
        <v>141</v>
      </c>
      <c r="J151" s="674"/>
      <c r="K151" s="674"/>
      <c r="L151" s="749"/>
      <c r="M151" s="584"/>
      <c r="N151" s="89"/>
      <c r="P151" s="505"/>
      <c r="Q151" s="505"/>
      <c r="R151" s="505"/>
      <c r="S151" s="505"/>
      <c r="T151" s="505"/>
    </row>
    <row r="152" spans="2:20" ht="16.5">
      <c r="B152" s="70"/>
      <c r="C152" s="477"/>
      <c r="D152" s="473"/>
      <c r="E152" s="473"/>
      <c r="F152" s="473"/>
      <c r="G152" s="474"/>
      <c r="H152" s="166"/>
      <c r="I152" s="758"/>
      <c r="J152" s="758"/>
      <c r="K152" s="758"/>
      <c r="L152" s="758"/>
      <c r="M152" s="478"/>
      <c r="N152" s="89"/>
      <c r="P152" s="505"/>
      <c r="Q152" s="505"/>
      <c r="R152" s="505"/>
      <c r="S152" s="505"/>
      <c r="T152" s="505"/>
    </row>
    <row r="153" spans="2:20" ht="16.5">
      <c r="B153" s="39"/>
      <c r="C153" s="517"/>
      <c r="D153" s="518"/>
      <c r="E153" s="518"/>
      <c r="F153" s="518"/>
      <c r="G153" s="519"/>
      <c r="H153" s="582" t="s">
        <v>978</v>
      </c>
      <c r="I153" s="746"/>
      <c r="J153" s="746"/>
      <c r="K153" s="746"/>
      <c r="L153" s="746"/>
      <c r="M153" s="523"/>
      <c r="N153" s="89"/>
      <c r="O153" s="505" t="b">
        <v>0</v>
      </c>
      <c r="P153" s="505"/>
      <c r="Q153" s="505"/>
      <c r="R153" s="505"/>
      <c r="S153" s="505"/>
      <c r="T153" s="505"/>
    </row>
    <row r="154" spans="2:20" ht="16.5">
      <c r="B154" s="520"/>
      <c r="C154" s="477"/>
      <c r="D154" s="473"/>
      <c r="E154" s="473"/>
      <c r="F154" s="473"/>
      <c r="G154" s="474"/>
      <c r="H154" s="166"/>
      <c r="I154" s="747"/>
      <c r="J154" s="747"/>
      <c r="K154" s="747"/>
      <c r="L154" s="748"/>
      <c r="M154" s="478"/>
      <c r="N154" s="89"/>
      <c r="P154" s="505"/>
      <c r="Q154" s="505"/>
      <c r="R154" s="505"/>
      <c r="S154" s="505"/>
      <c r="T154" s="505"/>
    </row>
    <row r="155" spans="2:20" ht="16.5">
      <c r="B155" s="70"/>
      <c r="C155" s="39"/>
      <c r="D155" s="521"/>
      <c r="E155" s="518"/>
      <c r="F155" s="518"/>
      <c r="G155" s="519"/>
      <c r="H155" s="582" t="s">
        <v>980</v>
      </c>
      <c r="I155" s="746"/>
      <c r="J155" s="746"/>
      <c r="K155" s="746"/>
      <c r="L155" s="746"/>
      <c r="M155" s="523"/>
      <c r="N155" s="89"/>
      <c r="P155" s="505" t="b">
        <v>0</v>
      </c>
      <c r="Q155" s="505"/>
      <c r="R155" s="505"/>
      <c r="S155" s="505"/>
      <c r="T155" s="505"/>
    </row>
    <row r="156" spans="2:20" ht="16.5">
      <c r="B156" s="520"/>
      <c r="C156" s="477"/>
      <c r="D156" s="522"/>
      <c r="E156" s="473"/>
      <c r="F156" s="473"/>
      <c r="G156" s="474"/>
      <c r="H156" s="166"/>
      <c r="I156" s="747"/>
      <c r="J156" s="747"/>
      <c r="K156" s="747"/>
      <c r="L156" s="748"/>
      <c r="M156" s="478"/>
      <c r="N156" s="89"/>
      <c r="P156" s="505"/>
      <c r="Q156" s="505"/>
      <c r="R156" s="505"/>
      <c r="S156" s="505"/>
      <c r="T156" s="505"/>
    </row>
    <row r="157" spans="2:20" ht="16.5">
      <c r="B157" s="70"/>
      <c r="C157" s="477"/>
      <c r="D157" s="516"/>
      <c r="E157" s="521"/>
      <c r="F157" s="518"/>
      <c r="G157" s="519"/>
      <c r="H157" s="581" t="s">
        <v>979</v>
      </c>
      <c r="I157" s="746"/>
      <c r="J157" s="746"/>
      <c r="K157" s="746"/>
      <c r="L157" s="746"/>
      <c r="M157" s="523"/>
      <c r="N157" s="89"/>
      <c r="P157" s="505"/>
      <c r="Q157" s="505" t="b">
        <v>0</v>
      </c>
      <c r="R157" s="505"/>
      <c r="S157" s="505"/>
      <c r="T157" s="505"/>
    </row>
    <row r="158" spans="2:20" ht="16.5">
      <c r="B158" s="520"/>
      <c r="C158" s="477"/>
      <c r="D158" s="473"/>
      <c r="E158" s="473"/>
      <c r="F158" s="473"/>
      <c r="G158" s="474"/>
      <c r="H158" s="166"/>
      <c r="I158" s="747"/>
      <c r="J158" s="747"/>
      <c r="K158" s="747"/>
      <c r="L158" s="748"/>
      <c r="M158" s="478"/>
      <c r="N158" s="89"/>
      <c r="P158" s="505"/>
      <c r="Q158" s="505"/>
      <c r="R158" s="505"/>
      <c r="S158" s="505"/>
      <c r="T158" s="505"/>
    </row>
    <row r="159" spans="2:20" ht="16.5">
      <c r="B159" s="70"/>
      <c r="C159" s="477"/>
      <c r="D159" s="524"/>
      <c r="E159" s="39"/>
      <c r="F159" s="518"/>
      <c r="G159" s="519"/>
      <c r="H159" s="582" t="s">
        <v>981</v>
      </c>
      <c r="I159" s="746"/>
      <c r="J159" s="746"/>
      <c r="K159" s="746"/>
      <c r="L159" s="746"/>
      <c r="M159" s="523"/>
      <c r="N159" s="89"/>
      <c r="P159" s="505"/>
      <c r="Q159" s="505"/>
      <c r="R159" s="505" t="b">
        <v>0</v>
      </c>
      <c r="S159" s="505"/>
      <c r="T159" s="505"/>
    </row>
    <row r="160" spans="2:20" ht="16.5">
      <c r="B160" s="520"/>
      <c r="C160" s="477"/>
      <c r="D160" s="473"/>
      <c r="E160" s="473"/>
      <c r="F160" s="473"/>
      <c r="G160" s="474"/>
      <c r="H160" s="583"/>
      <c r="I160" s="747"/>
      <c r="J160" s="747"/>
      <c r="K160" s="747"/>
      <c r="L160" s="748"/>
      <c r="M160" s="478"/>
      <c r="N160" s="89"/>
      <c r="P160" s="505"/>
      <c r="Q160" s="505"/>
      <c r="R160" s="505"/>
      <c r="S160" s="505"/>
      <c r="T160" s="505"/>
    </row>
    <row r="161" spans="2:20" ht="16.5">
      <c r="B161" s="520"/>
      <c r="C161" s="525"/>
      <c r="D161" s="473"/>
      <c r="E161" s="524"/>
      <c r="F161" s="39"/>
      <c r="G161" s="519"/>
      <c r="H161" s="582" t="s">
        <v>982</v>
      </c>
      <c r="I161" s="746"/>
      <c r="J161" s="746"/>
      <c r="K161" s="746"/>
      <c r="L161" s="746"/>
      <c r="M161" s="523"/>
      <c r="N161" s="89"/>
      <c r="P161" s="505"/>
      <c r="Q161" s="505"/>
      <c r="R161" s="505"/>
      <c r="S161" s="505" t="b">
        <v>0</v>
      </c>
      <c r="T161" s="505"/>
    </row>
    <row r="162" spans="2:20" ht="16.5">
      <c r="B162" s="520"/>
      <c r="C162" s="477"/>
      <c r="D162" s="473"/>
      <c r="E162" s="473"/>
      <c r="F162" s="473"/>
      <c r="G162" s="474"/>
      <c r="H162" s="583"/>
      <c r="I162" s="747"/>
      <c r="J162" s="747"/>
      <c r="K162" s="747"/>
      <c r="L162" s="748"/>
      <c r="M162" s="478"/>
      <c r="N162" s="89"/>
      <c r="P162" s="505"/>
      <c r="Q162" s="505"/>
      <c r="R162" s="505"/>
      <c r="S162" s="505"/>
      <c r="T162" s="505"/>
    </row>
    <row r="163" spans="2:20" ht="16.5">
      <c r="B163" s="70"/>
      <c r="C163" s="477"/>
      <c r="D163" s="473"/>
      <c r="E163" s="473"/>
      <c r="F163" s="83"/>
      <c r="G163" s="39"/>
      <c r="H163" s="582" t="s">
        <v>983</v>
      </c>
      <c r="I163" s="746"/>
      <c r="J163" s="746"/>
      <c r="K163" s="746"/>
      <c r="L163" s="746"/>
      <c r="M163" s="523"/>
      <c r="N163" s="89"/>
      <c r="P163" s="505"/>
      <c r="Q163" s="505"/>
      <c r="R163" s="505"/>
      <c r="S163" s="505"/>
      <c r="T163" s="505" t="b">
        <v>0</v>
      </c>
    </row>
    <row r="164" spans="2:20" ht="16.5">
      <c r="B164" s="70"/>
      <c r="C164" s="477"/>
      <c r="D164" s="473"/>
      <c r="E164" s="473"/>
      <c r="F164" s="473"/>
      <c r="G164" s="474"/>
      <c r="H164" s="166"/>
      <c r="I164" s="747"/>
      <c r="J164" s="747"/>
      <c r="K164" s="747"/>
      <c r="L164" s="748"/>
      <c r="M164" s="478"/>
      <c r="N164" s="89"/>
      <c r="P164" s="505"/>
      <c r="Q164" s="505"/>
      <c r="R164" s="505"/>
      <c r="S164" s="505"/>
      <c r="T164" s="505"/>
    </row>
    <row r="165" spans="2:20" ht="16.5">
      <c r="B165" s="602"/>
      <c r="C165" s="603"/>
      <c r="D165" s="604"/>
      <c r="E165" s="604"/>
      <c r="F165" s="604"/>
      <c r="G165" s="605"/>
      <c r="H165" s="527">
        <v>10</v>
      </c>
      <c r="I165" s="674" t="s">
        <v>994</v>
      </c>
      <c r="J165" s="674"/>
      <c r="K165" s="674"/>
      <c r="L165" s="749"/>
      <c r="M165" s="584"/>
      <c r="N165" s="89"/>
      <c r="P165" s="505"/>
      <c r="Q165" s="505"/>
      <c r="R165" s="505"/>
      <c r="S165" s="505"/>
      <c r="T165" s="505"/>
    </row>
    <row r="166" spans="2:20" ht="16.5">
      <c r="B166" s="515"/>
      <c r="C166" s="477"/>
      <c r="D166" s="475"/>
      <c r="E166" s="473"/>
      <c r="F166" s="473"/>
      <c r="G166" s="474"/>
      <c r="H166" s="506"/>
      <c r="I166" s="752" t="s">
        <v>995</v>
      </c>
      <c r="J166" s="752"/>
      <c r="K166" s="752"/>
      <c r="L166" s="753"/>
      <c r="M166" s="514"/>
      <c r="N166" s="89"/>
      <c r="P166" s="505"/>
      <c r="Q166" s="505"/>
      <c r="R166" s="505"/>
      <c r="S166" s="505"/>
      <c r="T166" s="505"/>
    </row>
    <row r="167" spans="2:20" ht="16.5">
      <c r="B167" s="39"/>
      <c r="C167" s="517"/>
      <c r="D167" s="518"/>
      <c r="E167" s="518"/>
      <c r="F167" s="518"/>
      <c r="G167" s="519"/>
      <c r="H167" s="582" t="s">
        <v>978</v>
      </c>
      <c r="I167" s="746"/>
      <c r="J167" s="746"/>
      <c r="K167" s="746"/>
      <c r="L167" s="746"/>
      <c r="M167" s="523"/>
      <c r="N167" s="89"/>
      <c r="O167" s="505" t="b">
        <v>0</v>
      </c>
      <c r="P167" s="505"/>
      <c r="Q167" s="505"/>
      <c r="R167" s="505"/>
      <c r="S167" s="505"/>
      <c r="T167" s="505"/>
    </row>
    <row r="168" spans="2:20" ht="16.5">
      <c r="B168" s="520"/>
      <c r="C168" s="477"/>
      <c r="D168" s="473"/>
      <c r="E168" s="473"/>
      <c r="F168" s="473"/>
      <c r="G168" s="474"/>
      <c r="H168" s="166"/>
      <c r="I168" s="747"/>
      <c r="J168" s="747"/>
      <c r="K168" s="747"/>
      <c r="L168" s="748"/>
      <c r="M168" s="478"/>
      <c r="N168" s="89"/>
      <c r="P168" s="505"/>
      <c r="Q168" s="505"/>
      <c r="R168" s="505"/>
      <c r="S168" s="505"/>
      <c r="T168" s="505"/>
    </row>
    <row r="169" spans="2:20" ht="16.5">
      <c r="B169" s="70"/>
      <c r="C169" s="526"/>
      <c r="D169" s="521"/>
      <c r="E169" s="518"/>
      <c r="F169" s="518"/>
      <c r="G169" s="519"/>
      <c r="H169" s="582"/>
      <c r="I169" s="746"/>
      <c r="J169" s="746"/>
      <c r="K169" s="746"/>
      <c r="L169" s="746"/>
      <c r="M169" s="523"/>
      <c r="N169" s="89"/>
      <c r="P169" s="505" t="b">
        <v>0</v>
      </c>
      <c r="Q169" s="505"/>
      <c r="R169" s="505"/>
      <c r="S169" s="505"/>
      <c r="T169" s="505"/>
    </row>
    <row r="170" spans="2:20" ht="16.5">
      <c r="B170" s="520"/>
      <c r="C170" s="477"/>
      <c r="D170" s="522"/>
      <c r="E170" s="473"/>
      <c r="F170" s="473"/>
      <c r="G170" s="474"/>
      <c r="H170" s="166"/>
      <c r="I170" s="747"/>
      <c r="J170" s="747"/>
      <c r="K170" s="747"/>
      <c r="L170" s="748"/>
      <c r="M170" s="478"/>
      <c r="N170" s="89"/>
      <c r="P170" s="505"/>
      <c r="Q170" s="505"/>
      <c r="R170" s="505"/>
      <c r="S170" s="505"/>
      <c r="T170" s="505"/>
    </row>
    <row r="171" spans="2:20" ht="16.5">
      <c r="B171" s="70"/>
      <c r="C171" s="477"/>
      <c r="D171" s="576"/>
      <c r="E171" s="521"/>
      <c r="F171" s="518"/>
      <c r="G171" s="519"/>
      <c r="H171" s="581"/>
      <c r="I171" s="746"/>
      <c r="J171" s="746"/>
      <c r="K171" s="746"/>
      <c r="L171" s="746"/>
      <c r="M171" s="523"/>
      <c r="N171" s="89"/>
      <c r="P171" s="505"/>
      <c r="Q171" s="505" t="b">
        <v>0</v>
      </c>
      <c r="R171" s="505"/>
      <c r="S171" s="505"/>
      <c r="T171" s="505"/>
    </row>
    <row r="172" spans="2:20" ht="16.5">
      <c r="B172" s="520"/>
      <c r="C172" s="477"/>
      <c r="D172" s="473"/>
      <c r="E172" s="473"/>
      <c r="F172" s="473"/>
      <c r="G172" s="474"/>
      <c r="H172" s="166"/>
      <c r="I172" s="747"/>
      <c r="J172" s="747"/>
      <c r="K172" s="747"/>
      <c r="L172" s="748"/>
      <c r="M172" s="478"/>
      <c r="N172" s="89"/>
      <c r="P172" s="505"/>
      <c r="Q172" s="505"/>
      <c r="R172" s="505"/>
      <c r="S172" s="505"/>
      <c r="T172" s="505"/>
    </row>
    <row r="173" spans="2:20" ht="16.5">
      <c r="B173" s="70"/>
      <c r="C173" s="477"/>
      <c r="D173" s="524"/>
      <c r="E173" s="526"/>
      <c r="F173" s="518"/>
      <c r="G173" s="519"/>
      <c r="H173" s="582"/>
      <c r="I173" s="746"/>
      <c r="J173" s="746"/>
      <c r="K173" s="746"/>
      <c r="L173" s="746"/>
      <c r="M173" s="523"/>
      <c r="N173" s="89"/>
      <c r="P173" s="505"/>
      <c r="Q173" s="505"/>
      <c r="R173" s="505" t="b">
        <v>0</v>
      </c>
      <c r="S173" s="505"/>
      <c r="T173" s="505"/>
    </row>
    <row r="174" spans="2:20" ht="16.5">
      <c r="B174" s="520"/>
      <c r="C174" s="477"/>
      <c r="D174" s="473"/>
      <c r="E174" s="473"/>
      <c r="F174" s="473"/>
      <c r="G174" s="474"/>
      <c r="H174" s="583"/>
      <c r="I174" s="747"/>
      <c r="J174" s="747"/>
      <c r="K174" s="747"/>
      <c r="L174" s="748"/>
      <c r="M174" s="478"/>
      <c r="N174" s="89"/>
      <c r="P174" s="505"/>
      <c r="Q174" s="505"/>
      <c r="R174" s="505"/>
      <c r="S174" s="505"/>
      <c r="T174" s="505"/>
    </row>
    <row r="175" spans="2:20" ht="16.5">
      <c r="B175" s="520"/>
      <c r="C175" s="525"/>
      <c r="D175" s="473"/>
      <c r="E175" s="524"/>
      <c r="F175" s="526"/>
      <c r="G175" s="519"/>
      <c r="H175" s="582"/>
      <c r="I175" s="746"/>
      <c r="J175" s="746"/>
      <c r="K175" s="746"/>
      <c r="L175" s="746"/>
      <c r="M175" s="523"/>
      <c r="N175" s="89"/>
      <c r="P175" s="505"/>
      <c r="Q175" s="505"/>
      <c r="R175" s="505"/>
      <c r="S175" s="505" t="b">
        <v>0</v>
      </c>
      <c r="T175" s="505"/>
    </row>
    <row r="176" spans="2:20" ht="16.5">
      <c r="B176" s="520"/>
      <c r="C176" s="477"/>
      <c r="D176" s="473"/>
      <c r="E176" s="473"/>
      <c r="F176" s="473"/>
      <c r="G176" s="474"/>
      <c r="H176" s="583"/>
      <c r="I176" s="747"/>
      <c r="J176" s="747"/>
      <c r="K176" s="747"/>
      <c r="L176" s="748"/>
      <c r="M176" s="478"/>
      <c r="N176" s="89"/>
      <c r="P176" s="505"/>
      <c r="Q176" s="505"/>
      <c r="R176" s="505"/>
      <c r="S176" s="505"/>
      <c r="T176" s="505"/>
    </row>
    <row r="177" spans="2:20" ht="16.5">
      <c r="B177" s="70"/>
      <c r="C177" s="477"/>
      <c r="D177" s="473"/>
      <c r="E177" s="473"/>
      <c r="F177" s="83"/>
      <c r="G177" s="526"/>
      <c r="H177" s="582"/>
      <c r="I177" s="746"/>
      <c r="J177" s="746"/>
      <c r="K177" s="746"/>
      <c r="L177" s="746"/>
      <c r="M177" s="523"/>
      <c r="N177" s="89"/>
      <c r="P177" s="505"/>
      <c r="Q177" s="505"/>
      <c r="R177" s="505"/>
      <c r="S177" s="505"/>
      <c r="T177" s="505" t="b">
        <v>0</v>
      </c>
    </row>
    <row r="178" spans="2:20" ht="16.5">
      <c r="B178" s="70"/>
      <c r="C178" s="477"/>
      <c r="D178" s="473"/>
      <c r="E178" s="473"/>
      <c r="F178" s="473"/>
      <c r="G178" s="474"/>
      <c r="H178" s="166"/>
      <c r="I178" s="747"/>
      <c r="J178" s="747"/>
      <c r="K178" s="747"/>
      <c r="L178" s="748"/>
      <c r="M178" s="478"/>
      <c r="N178" s="89"/>
      <c r="P178" s="505"/>
      <c r="Q178" s="505"/>
      <c r="R178" s="505"/>
      <c r="S178" s="505"/>
      <c r="T178" s="505"/>
    </row>
    <row r="179" spans="2:20" ht="16.5">
      <c r="B179" s="602"/>
      <c r="C179" s="603"/>
      <c r="D179" s="604"/>
      <c r="E179" s="604"/>
      <c r="F179" s="604"/>
      <c r="G179" s="605"/>
      <c r="H179" s="527">
        <v>11</v>
      </c>
      <c r="I179" s="674" t="s">
        <v>142</v>
      </c>
      <c r="J179" s="674"/>
      <c r="K179" s="674"/>
      <c r="L179" s="749"/>
      <c r="M179" s="584"/>
      <c r="N179" s="89"/>
      <c r="P179" s="505"/>
      <c r="Q179" s="505"/>
      <c r="R179" s="505"/>
      <c r="S179" s="505"/>
      <c r="T179" s="505"/>
    </row>
    <row r="180" spans="2:20" ht="16.5">
      <c r="B180" s="515"/>
      <c r="C180" s="477"/>
      <c r="D180" s="475"/>
      <c r="E180" s="473"/>
      <c r="F180" s="473"/>
      <c r="G180" s="474"/>
      <c r="H180" s="506"/>
      <c r="I180" s="752"/>
      <c r="J180" s="752"/>
      <c r="K180" s="752"/>
      <c r="L180" s="753"/>
      <c r="M180" s="514"/>
      <c r="N180" s="89"/>
      <c r="P180" s="505"/>
      <c r="Q180" s="505"/>
      <c r="R180" s="505"/>
      <c r="S180" s="505"/>
      <c r="T180" s="505"/>
    </row>
    <row r="181" spans="2:20" ht="16.5">
      <c r="B181" s="39"/>
      <c r="C181" s="517"/>
      <c r="D181" s="518"/>
      <c r="E181" s="518"/>
      <c r="F181" s="518"/>
      <c r="G181" s="519"/>
      <c r="H181" s="582" t="s">
        <v>978</v>
      </c>
      <c r="I181" s="746"/>
      <c r="J181" s="746"/>
      <c r="K181" s="746"/>
      <c r="L181" s="746"/>
      <c r="M181" s="523"/>
      <c r="N181" s="89"/>
      <c r="O181" s="505" t="b">
        <v>0</v>
      </c>
      <c r="P181" s="505"/>
      <c r="Q181" s="505"/>
      <c r="R181" s="505"/>
      <c r="S181" s="505"/>
      <c r="T181" s="505"/>
    </row>
    <row r="182" spans="2:20" ht="16.5">
      <c r="B182" s="520"/>
      <c r="C182" s="477"/>
      <c r="D182" s="473"/>
      <c r="E182" s="473"/>
      <c r="F182" s="473"/>
      <c r="G182" s="474"/>
      <c r="H182" s="166"/>
      <c r="I182" s="747"/>
      <c r="J182" s="747"/>
      <c r="K182" s="747"/>
      <c r="L182" s="748"/>
      <c r="M182" s="478"/>
      <c r="N182" s="89"/>
      <c r="P182" s="505"/>
      <c r="Q182" s="505"/>
      <c r="R182" s="505"/>
      <c r="S182" s="505"/>
      <c r="T182" s="505"/>
    </row>
    <row r="183" spans="2:20" ht="16.5">
      <c r="B183" s="70"/>
      <c r="C183" s="39"/>
      <c r="D183" s="521"/>
      <c r="E183" s="518"/>
      <c r="F183" s="518"/>
      <c r="G183" s="519"/>
      <c r="H183" s="582" t="s">
        <v>980</v>
      </c>
      <c r="I183" s="746"/>
      <c r="J183" s="746"/>
      <c r="K183" s="746"/>
      <c r="L183" s="746"/>
      <c r="M183" s="523"/>
      <c r="N183" s="89"/>
      <c r="P183" s="505" t="b">
        <v>0</v>
      </c>
      <c r="Q183" s="505"/>
      <c r="R183" s="505"/>
      <c r="S183" s="505"/>
      <c r="T183" s="505"/>
    </row>
    <row r="184" spans="2:20" ht="16.5">
      <c r="B184" s="520"/>
      <c r="C184" s="477"/>
      <c r="D184" s="522"/>
      <c r="E184" s="473"/>
      <c r="F184" s="473"/>
      <c r="G184" s="474"/>
      <c r="H184" s="166"/>
      <c r="I184" s="747"/>
      <c r="J184" s="747"/>
      <c r="K184" s="747"/>
      <c r="L184" s="748"/>
      <c r="M184" s="478"/>
      <c r="N184" s="89"/>
      <c r="P184" s="505"/>
      <c r="Q184" s="505"/>
      <c r="R184" s="505"/>
      <c r="S184" s="505"/>
      <c r="T184" s="505"/>
    </row>
    <row r="185" spans="2:20" ht="16.5">
      <c r="B185" s="70"/>
      <c r="C185" s="477"/>
      <c r="D185" s="516"/>
      <c r="E185" s="521"/>
      <c r="F185" s="518"/>
      <c r="G185" s="519"/>
      <c r="H185" s="581" t="s">
        <v>979</v>
      </c>
      <c r="I185" s="746"/>
      <c r="J185" s="746"/>
      <c r="K185" s="746"/>
      <c r="L185" s="746"/>
      <c r="M185" s="523"/>
      <c r="N185" s="89"/>
      <c r="P185" s="505"/>
      <c r="Q185" s="505" t="b">
        <v>0</v>
      </c>
      <c r="R185" s="505"/>
      <c r="S185" s="505"/>
      <c r="T185" s="505"/>
    </row>
    <row r="186" spans="2:20" ht="16.5">
      <c r="B186" s="520"/>
      <c r="C186" s="477"/>
      <c r="D186" s="473"/>
      <c r="E186" s="473"/>
      <c r="F186" s="473"/>
      <c r="G186" s="474"/>
      <c r="H186" s="166"/>
      <c r="I186" s="747"/>
      <c r="J186" s="747"/>
      <c r="K186" s="747"/>
      <c r="L186" s="748"/>
      <c r="M186" s="478"/>
      <c r="N186" s="89"/>
      <c r="P186" s="505"/>
      <c r="Q186" s="505"/>
      <c r="R186" s="505"/>
      <c r="S186" s="505"/>
      <c r="T186" s="505"/>
    </row>
    <row r="187" spans="2:20" ht="16.5">
      <c r="B187" s="70"/>
      <c r="C187" s="477"/>
      <c r="D187" s="524"/>
      <c r="E187" s="39"/>
      <c r="F187" s="518"/>
      <c r="G187" s="519"/>
      <c r="H187" s="582" t="s">
        <v>981</v>
      </c>
      <c r="I187" s="746"/>
      <c r="J187" s="746"/>
      <c r="K187" s="746"/>
      <c r="L187" s="746"/>
      <c r="M187" s="523"/>
      <c r="N187" s="89"/>
      <c r="P187" s="505"/>
      <c r="Q187" s="505"/>
      <c r="R187" s="505" t="b">
        <v>0</v>
      </c>
      <c r="S187" s="505"/>
      <c r="T187" s="505"/>
    </row>
    <row r="188" spans="2:20" ht="16.5">
      <c r="B188" s="520"/>
      <c r="C188" s="477"/>
      <c r="D188" s="473"/>
      <c r="E188" s="473"/>
      <c r="F188" s="473"/>
      <c r="G188" s="474"/>
      <c r="H188" s="583"/>
      <c r="I188" s="747"/>
      <c r="J188" s="747"/>
      <c r="K188" s="747"/>
      <c r="L188" s="748"/>
      <c r="M188" s="478"/>
      <c r="N188" s="89"/>
      <c r="P188" s="505"/>
      <c r="Q188" s="505"/>
      <c r="R188" s="505"/>
      <c r="S188" s="505"/>
      <c r="T188" s="505"/>
    </row>
    <row r="189" spans="2:20" ht="16.5">
      <c r="B189" s="520"/>
      <c r="C189" s="525"/>
      <c r="D189" s="473"/>
      <c r="E189" s="524"/>
      <c r="F189" s="39"/>
      <c r="G189" s="519"/>
      <c r="H189" s="582" t="s">
        <v>982</v>
      </c>
      <c r="I189" s="746" t="s">
        <v>1634</v>
      </c>
      <c r="J189" s="746"/>
      <c r="K189" s="746"/>
      <c r="L189" s="746"/>
      <c r="M189" s="523"/>
      <c r="N189" s="89"/>
      <c r="P189" s="505"/>
      <c r="Q189" s="505"/>
      <c r="R189" s="505"/>
      <c r="S189" s="505" t="b">
        <v>1</v>
      </c>
      <c r="T189" s="505"/>
    </row>
    <row r="190" spans="2:20" ht="16.5">
      <c r="B190" s="520"/>
      <c r="C190" s="477"/>
      <c r="D190" s="473"/>
      <c r="E190" s="473"/>
      <c r="F190" s="473"/>
      <c r="G190" s="474"/>
      <c r="H190" s="583"/>
      <c r="I190" s="747"/>
      <c r="J190" s="747"/>
      <c r="K190" s="747"/>
      <c r="L190" s="748"/>
      <c r="M190" s="478"/>
      <c r="N190" s="89"/>
      <c r="P190" s="505"/>
      <c r="Q190" s="505"/>
      <c r="R190" s="505"/>
      <c r="S190" s="505"/>
      <c r="T190" s="505"/>
    </row>
    <row r="191" spans="2:20" ht="16.5">
      <c r="B191" s="70"/>
      <c r="C191" s="477"/>
      <c r="D191" s="473"/>
      <c r="E191" s="473"/>
      <c r="F191" s="83"/>
      <c r="G191" s="39"/>
      <c r="H191" s="582" t="s">
        <v>983</v>
      </c>
      <c r="I191" s="746"/>
      <c r="J191" s="746"/>
      <c r="K191" s="746"/>
      <c r="L191" s="746"/>
      <c r="M191" s="523"/>
      <c r="N191" s="89"/>
      <c r="P191" s="505"/>
      <c r="Q191" s="505"/>
      <c r="R191" s="505"/>
      <c r="S191" s="505"/>
      <c r="T191" s="505" t="b">
        <v>0</v>
      </c>
    </row>
    <row r="192" spans="2:20" ht="16.5">
      <c r="B192" s="70"/>
      <c r="C192" s="477"/>
      <c r="D192" s="473"/>
      <c r="E192" s="473"/>
      <c r="F192" s="473"/>
      <c r="G192" s="474"/>
      <c r="H192" s="166"/>
      <c r="I192" s="747"/>
      <c r="J192" s="747"/>
      <c r="K192" s="747"/>
      <c r="L192" s="748"/>
      <c r="M192" s="478"/>
      <c r="N192" s="89"/>
      <c r="P192" s="505"/>
      <c r="Q192" s="505"/>
      <c r="R192" s="505"/>
      <c r="S192" s="505"/>
      <c r="T192" s="505"/>
    </row>
    <row r="193" spans="2:20" ht="16.5" customHeight="1">
      <c r="B193" s="602"/>
      <c r="C193" s="603"/>
      <c r="D193" s="604"/>
      <c r="E193" s="604"/>
      <c r="F193" s="604"/>
      <c r="G193" s="605"/>
      <c r="H193" s="527">
        <v>12</v>
      </c>
      <c r="I193" s="674" t="s">
        <v>213</v>
      </c>
      <c r="J193" s="674"/>
      <c r="K193" s="674"/>
      <c r="L193" s="749"/>
      <c r="M193" s="584"/>
      <c r="N193" s="89"/>
      <c r="P193" s="505"/>
      <c r="Q193" s="505"/>
      <c r="R193" s="505"/>
      <c r="S193" s="505"/>
      <c r="T193" s="505"/>
    </row>
    <row r="194" spans="2:20" ht="16.5">
      <c r="B194" s="520"/>
      <c r="C194" s="477"/>
      <c r="D194" s="475"/>
      <c r="E194" s="473"/>
      <c r="F194" s="473"/>
      <c r="G194" s="474"/>
      <c r="H194" s="506"/>
      <c r="I194" s="750" t="s">
        <v>984</v>
      </c>
      <c r="J194" s="750"/>
      <c r="K194" s="750"/>
      <c r="L194" s="751"/>
      <c r="M194" s="514"/>
      <c r="N194" s="89"/>
      <c r="P194" s="505"/>
      <c r="Q194" s="505"/>
      <c r="R194" s="505"/>
      <c r="S194" s="505"/>
      <c r="T194" s="505"/>
    </row>
    <row r="195" spans="2:20" ht="16.5">
      <c r="B195" s="611"/>
      <c r="C195" s="603"/>
      <c r="D195" s="604"/>
      <c r="E195" s="604"/>
      <c r="F195" s="604"/>
      <c r="G195" s="605"/>
      <c r="H195" s="527">
        <v>13</v>
      </c>
      <c r="I195" s="754"/>
      <c r="J195" s="754"/>
      <c r="K195" s="754"/>
      <c r="L195" s="755"/>
      <c r="M195" s="584"/>
      <c r="N195" s="89"/>
      <c r="P195" s="505"/>
      <c r="Q195" s="505"/>
      <c r="R195" s="505"/>
      <c r="S195" s="505"/>
      <c r="T195" s="505"/>
    </row>
    <row r="196" spans="2:20" ht="16.5">
      <c r="B196" s="515"/>
      <c r="C196" s="477"/>
      <c r="D196" s="475"/>
      <c r="E196" s="473"/>
      <c r="F196" s="473"/>
      <c r="G196" s="474"/>
      <c r="H196" s="506"/>
      <c r="I196" s="756"/>
      <c r="J196" s="756"/>
      <c r="K196" s="756"/>
      <c r="L196" s="757"/>
      <c r="M196" s="514"/>
      <c r="N196" s="89"/>
      <c r="P196" s="505"/>
      <c r="Q196" s="505"/>
      <c r="R196" s="505"/>
      <c r="S196" s="505"/>
      <c r="T196" s="505"/>
    </row>
    <row r="197" spans="2:20" ht="16.5">
      <c r="B197" s="39"/>
      <c r="C197" s="517"/>
      <c r="D197" s="518"/>
      <c r="E197" s="518"/>
      <c r="F197" s="518"/>
      <c r="G197" s="519"/>
      <c r="H197" s="582" t="s">
        <v>978</v>
      </c>
      <c r="I197" s="746"/>
      <c r="J197" s="746"/>
      <c r="K197" s="746"/>
      <c r="L197" s="746"/>
      <c r="M197" s="523"/>
      <c r="N197" s="89"/>
      <c r="O197" s="505" t="b">
        <v>0</v>
      </c>
      <c r="P197" s="505"/>
      <c r="Q197" s="505"/>
      <c r="R197" s="505"/>
      <c r="S197" s="505"/>
      <c r="T197" s="505"/>
    </row>
    <row r="198" spans="2:20" ht="16.5">
      <c r="B198" s="520"/>
      <c r="C198" s="477"/>
      <c r="D198" s="473"/>
      <c r="E198" s="473"/>
      <c r="F198" s="473"/>
      <c r="G198" s="474"/>
      <c r="H198" s="166"/>
      <c r="I198" s="747"/>
      <c r="J198" s="747"/>
      <c r="K198" s="747"/>
      <c r="L198" s="748"/>
      <c r="M198" s="478"/>
      <c r="N198" s="89"/>
      <c r="P198" s="505"/>
      <c r="Q198" s="505"/>
      <c r="R198" s="505"/>
      <c r="S198" s="505"/>
      <c r="T198" s="505"/>
    </row>
    <row r="199" spans="2:20" ht="16.5">
      <c r="B199" s="70"/>
      <c r="C199" s="39"/>
      <c r="D199" s="521"/>
      <c r="E199" s="518"/>
      <c r="F199" s="518"/>
      <c r="G199" s="519"/>
      <c r="H199" s="582" t="s">
        <v>980</v>
      </c>
      <c r="I199" s="746"/>
      <c r="J199" s="746"/>
      <c r="K199" s="746"/>
      <c r="L199" s="746"/>
      <c r="M199" s="523"/>
      <c r="N199" s="89"/>
      <c r="P199" s="505" t="b">
        <v>0</v>
      </c>
      <c r="Q199" s="505"/>
      <c r="R199" s="505"/>
      <c r="S199" s="505"/>
      <c r="T199" s="505"/>
    </row>
    <row r="200" spans="2:20" ht="16.5">
      <c r="B200" s="520"/>
      <c r="C200" s="477"/>
      <c r="D200" s="522"/>
      <c r="E200" s="473"/>
      <c r="F200" s="473"/>
      <c r="G200" s="474"/>
      <c r="H200" s="166"/>
      <c r="I200" s="747"/>
      <c r="J200" s="747"/>
      <c r="K200" s="747"/>
      <c r="L200" s="748"/>
      <c r="M200" s="478"/>
      <c r="N200" s="89"/>
      <c r="P200" s="505"/>
      <c r="Q200" s="505"/>
      <c r="R200" s="505"/>
      <c r="S200" s="505"/>
      <c r="T200" s="505"/>
    </row>
    <row r="201" spans="2:20" ht="16.5">
      <c r="B201" s="70"/>
      <c r="C201" s="477"/>
      <c r="D201" s="516"/>
      <c r="E201" s="521"/>
      <c r="F201" s="518"/>
      <c r="G201" s="519"/>
      <c r="H201" s="581" t="s">
        <v>979</v>
      </c>
      <c r="I201" s="746"/>
      <c r="J201" s="746"/>
      <c r="K201" s="746"/>
      <c r="L201" s="746"/>
      <c r="M201" s="523"/>
      <c r="N201" s="89"/>
      <c r="P201" s="505"/>
      <c r="Q201" s="505" t="b">
        <v>0</v>
      </c>
      <c r="R201" s="505"/>
      <c r="S201" s="505"/>
      <c r="T201" s="505"/>
    </row>
    <row r="202" spans="2:20" ht="16.5">
      <c r="B202" s="520"/>
      <c r="C202" s="477"/>
      <c r="D202" s="473"/>
      <c r="E202" s="473"/>
      <c r="F202" s="473"/>
      <c r="G202" s="474"/>
      <c r="H202" s="166"/>
      <c r="I202" s="747"/>
      <c r="J202" s="747"/>
      <c r="K202" s="747"/>
      <c r="L202" s="748"/>
      <c r="M202" s="478"/>
      <c r="N202" s="89"/>
      <c r="P202" s="505"/>
      <c r="Q202" s="505"/>
      <c r="R202" s="505"/>
      <c r="S202" s="505"/>
      <c r="T202" s="505"/>
    </row>
    <row r="203" spans="2:20" ht="16.5">
      <c r="B203" s="70"/>
      <c r="C203" s="477"/>
      <c r="D203" s="524"/>
      <c r="E203" s="39"/>
      <c r="F203" s="518"/>
      <c r="G203" s="519"/>
      <c r="H203" s="582" t="s">
        <v>981</v>
      </c>
      <c r="I203" s="746"/>
      <c r="J203" s="746"/>
      <c r="K203" s="746"/>
      <c r="L203" s="746"/>
      <c r="M203" s="523"/>
      <c r="N203" s="89"/>
      <c r="P203" s="505"/>
      <c r="Q203" s="505"/>
      <c r="R203" s="505" t="b">
        <v>0</v>
      </c>
      <c r="S203" s="505"/>
      <c r="T203" s="505"/>
    </row>
    <row r="204" spans="2:20" ht="16.5">
      <c r="B204" s="520"/>
      <c r="C204" s="477"/>
      <c r="D204" s="473"/>
      <c r="E204" s="473"/>
      <c r="F204" s="473"/>
      <c r="G204" s="474"/>
      <c r="H204" s="583"/>
      <c r="I204" s="747"/>
      <c r="J204" s="747"/>
      <c r="K204" s="747"/>
      <c r="L204" s="748"/>
      <c r="M204" s="478"/>
      <c r="N204" s="89"/>
      <c r="P204" s="505"/>
      <c r="Q204" s="505"/>
      <c r="R204" s="505"/>
      <c r="S204" s="505"/>
      <c r="T204" s="505"/>
    </row>
    <row r="205" spans="2:20" ht="16.5">
      <c r="B205" s="520"/>
      <c r="C205" s="525"/>
      <c r="D205" s="473"/>
      <c r="E205" s="524"/>
      <c r="F205" s="39"/>
      <c r="G205" s="519"/>
      <c r="H205" s="582" t="s">
        <v>982</v>
      </c>
      <c r="I205" s="746"/>
      <c r="J205" s="746"/>
      <c r="K205" s="746"/>
      <c r="L205" s="746"/>
      <c r="M205" s="523"/>
      <c r="N205" s="89"/>
      <c r="P205" s="505"/>
      <c r="Q205" s="505"/>
      <c r="R205" s="505"/>
      <c r="S205" s="505" t="b">
        <v>0</v>
      </c>
      <c r="T205" s="505"/>
    </row>
    <row r="206" spans="2:20" ht="16.5">
      <c r="B206" s="520"/>
      <c r="C206" s="477"/>
      <c r="D206" s="473"/>
      <c r="E206" s="473"/>
      <c r="F206" s="473"/>
      <c r="G206" s="474"/>
      <c r="H206" s="583"/>
      <c r="I206" s="747"/>
      <c r="J206" s="747"/>
      <c r="K206" s="747"/>
      <c r="L206" s="748"/>
      <c r="M206" s="478"/>
      <c r="N206" s="89"/>
      <c r="P206" s="505"/>
      <c r="Q206" s="505"/>
      <c r="R206" s="505"/>
      <c r="S206" s="505"/>
      <c r="T206" s="505"/>
    </row>
    <row r="207" spans="2:20" ht="16.5">
      <c r="B207" s="70"/>
      <c r="C207" s="477"/>
      <c r="D207" s="473"/>
      <c r="E207" s="473"/>
      <c r="F207" s="83"/>
      <c r="G207" s="39"/>
      <c r="H207" s="582" t="s">
        <v>983</v>
      </c>
      <c r="I207" s="746"/>
      <c r="J207" s="746"/>
      <c r="K207" s="746"/>
      <c r="L207" s="746"/>
      <c r="M207" s="523"/>
      <c r="N207" s="89"/>
      <c r="P207" s="505"/>
      <c r="Q207" s="505"/>
      <c r="R207" s="505"/>
      <c r="S207" s="505"/>
      <c r="T207" s="505" t="b">
        <v>0</v>
      </c>
    </row>
    <row r="208" spans="2:20" ht="16.5">
      <c r="B208" s="70"/>
      <c r="C208" s="477"/>
      <c r="D208" s="473"/>
      <c r="E208" s="473"/>
      <c r="F208" s="473"/>
      <c r="G208" s="474"/>
      <c r="H208" s="166"/>
      <c r="I208" s="747"/>
      <c r="J208" s="747"/>
      <c r="K208" s="747"/>
      <c r="L208" s="748"/>
      <c r="M208" s="478"/>
      <c r="N208" s="89"/>
      <c r="P208" s="505"/>
      <c r="Q208" s="505"/>
      <c r="R208" s="505"/>
      <c r="S208" s="505"/>
      <c r="T208" s="505"/>
    </row>
    <row r="209" spans="2:20" ht="16.5">
      <c r="B209" s="602"/>
      <c r="C209" s="603"/>
      <c r="D209" s="604"/>
      <c r="E209" s="604"/>
      <c r="F209" s="604"/>
      <c r="G209" s="605"/>
      <c r="H209" s="527">
        <v>14</v>
      </c>
      <c r="I209" s="754"/>
      <c r="J209" s="754"/>
      <c r="K209" s="754"/>
      <c r="L209" s="755"/>
      <c r="M209" s="584"/>
      <c r="N209" s="89"/>
      <c r="P209" s="505"/>
      <c r="Q209" s="505"/>
      <c r="R209" s="505"/>
      <c r="S209" s="505"/>
      <c r="T209" s="505"/>
    </row>
    <row r="210" spans="2:20" ht="16.5">
      <c r="B210" s="515"/>
      <c r="C210" s="477"/>
      <c r="D210" s="475"/>
      <c r="E210" s="473"/>
      <c r="F210" s="473"/>
      <c r="G210" s="474"/>
      <c r="H210" s="506"/>
      <c r="I210" s="756"/>
      <c r="J210" s="756"/>
      <c r="K210" s="756"/>
      <c r="L210" s="757"/>
      <c r="M210" s="514"/>
      <c r="N210" s="89"/>
      <c r="P210" s="505"/>
      <c r="Q210" s="505"/>
      <c r="R210" s="505"/>
      <c r="S210" s="505"/>
      <c r="T210" s="505"/>
    </row>
    <row r="211" spans="2:20" ht="16.5">
      <c r="B211" s="39"/>
      <c r="C211" s="517"/>
      <c r="D211" s="518"/>
      <c r="E211" s="518"/>
      <c r="F211" s="518"/>
      <c r="G211" s="519"/>
      <c r="H211" s="582" t="s">
        <v>978</v>
      </c>
      <c r="I211" s="746"/>
      <c r="J211" s="746"/>
      <c r="K211" s="746"/>
      <c r="L211" s="746"/>
      <c r="M211" s="523"/>
      <c r="N211" s="89"/>
      <c r="O211" s="505" t="b">
        <v>0</v>
      </c>
      <c r="P211" s="505"/>
      <c r="Q211" s="505"/>
      <c r="R211" s="505"/>
      <c r="S211" s="505"/>
      <c r="T211" s="505"/>
    </row>
    <row r="212" spans="2:20" ht="16.5">
      <c r="B212" s="520"/>
      <c r="C212" s="477"/>
      <c r="D212" s="473"/>
      <c r="E212" s="473"/>
      <c r="F212" s="473"/>
      <c r="G212" s="474"/>
      <c r="H212" s="166"/>
      <c r="I212" s="747"/>
      <c r="J212" s="747"/>
      <c r="K212" s="747"/>
      <c r="L212" s="748"/>
      <c r="M212" s="478"/>
      <c r="N212" s="89"/>
      <c r="P212" s="505"/>
      <c r="Q212" s="505"/>
      <c r="R212" s="505"/>
      <c r="S212" s="505"/>
      <c r="T212" s="505"/>
    </row>
    <row r="213" spans="2:20" ht="16.5">
      <c r="B213" s="70"/>
      <c r="C213" s="39"/>
      <c r="D213" s="521"/>
      <c r="E213" s="518"/>
      <c r="F213" s="518"/>
      <c r="G213" s="519"/>
      <c r="H213" s="582" t="s">
        <v>980</v>
      </c>
      <c r="I213" s="746"/>
      <c r="J213" s="746"/>
      <c r="K213" s="746"/>
      <c r="L213" s="746"/>
      <c r="M213" s="523"/>
      <c r="N213" s="89"/>
      <c r="P213" s="505" t="b">
        <v>0</v>
      </c>
      <c r="Q213" s="505"/>
      <c r="R213" s="505"/>
      <c r="S213" s="505"/>
      <c r="T213" s="505"/>
    </row>
    <row r="214" spans="2:20" ht="16.5">
      <c r="B214" s="520"/>
      <c r="C214" s="477"/>
      <c r="D214" s="522"/>
      <c r="E214" s="473"/>
      <c r="F214" s="473"/>
      <c r="G214" s="474"/>
      <c r="H214" s="166"/>
      <c r="I214" s="747"/>
      <c r="J214" s="747"/>
      <c r="K214" s="747"/>
      <c r="L214" s="748"/>
      <c r="M214" s="478"/>
      <c r="N214" s="89"/>
      <c r="P214" s="505"/>
      <c r="Q214" s="505"/>
      <c r="R214" s="505"/>
      <c r="S214" s="505"/>
      <c r="T214" s="505"/>
    </row>
    <row r="215" spans="2:20" ht="16.5">
      <c r="B215" s="70"/>
      <c r="C215" s="477"/>
      <c r="D215" s="516"/>
      <c r="E215" s="521"/>
      <c r="F215" s="518"/>
      <c r="G215" s="519"/>
      <c r="H215" s="581" t="s">
        <v>979</v>
      </c>
      <c r="I215" s="746"/>
      <c r="J215" s="746"/>
      <c r="K215" s="746"/>
      <c r="L215" s="746"/>
      <c r="M215" s="523"/>
      <c r="N215" s="89"/>
      <c r="P215" s="505"/>
      <c r="Q215" s="505" t="b">
        <v>0</v>
      </c>
      <c r="R215" s="505"/>
      <c r="S215" s="505"/>
      <c r="T215" s="505"/>
    </row>
    <row r="216" spans="2:20" ht="16.5">
      <c r="B216" s="520"/>
      <c r="C216" s="477"/>
      <c r="D216" s="473"/>
      <c r="E216" s="473"/>
      <c r="F216" s="473"/>
      <c r="G216" s="474"/>
      <c r="H216" s="166"/>
      <c r="I216" s="747"/>
      <c r="J216" s="747"/>
      <c r="K216" s="747"/>
      <c r="L216" s="748"/>
      <c r="M216" s="478"/>
      <c r="N216" s="89"/>
      <c r="P216" s="505"/>
      <c r="Q216" s="505"/>
      <c r="R216" s="505"/>
      <c r="S216" s="505"/>
      <c r="T216" s="505"/>
    </row>
    <row r="217" spans="2:20" ht="16.5">
      <c r="B217" s="70"/>
      <c r="C217" s="477"/>
      <c r="D217" s="524"/>
      <c r="E217" s="39"/>
      <c r="F217" s="518"/>
      <c r="G217" s="519"/>
      <c r="H217" s="582" t="s">
        <v>981</v>
      </c>
      <c r="I217" s="746"/>
      <c r="J217" s="746"/>
      <c r="K217" s="746"/>
      <c r="L217" s="746"/>
      <c r="M217" s="523"/>
      <c r="N217" s="89"/>
      <c r="P217" s="505"/>
      <c r="Q217" s="505"/>
      <c r="R217" s="505" t="b">
        <v>0</v>
      </c>
      <c r="S217" s="505"/>
      <c r="T217" s="505"/>
    </row>
    <row r="218" spans="2:20" ht="16.5">
      <c r="B218" s="520"/>
      <c r="C218" s="477"/>
      <c r="D218" s="473"/>
      <c r="E218" s="473"/>
      <c r="F218" s="473"/>
      <c r="G218" s="474"/>
      <c r="H218" s="583"/>
      <c r="I218" s="747"/>
      <c r="J218" s="747"/>
      <c r="K218" s="747"/>
      <c r="L218" s="748"/>
      <c r="M218" s="478"/>
      <c r="N218" s="89"/>
      <c r="P218" s="505"/>
      <c r="Q218" s="505"/>
      <c r="R218" s="505"/>
      <c r="S218" s="505"/>
      <c r="T218" s="505"/>
    </row>
    <row r="219" spans="2:20" ht="16.5">
      <c r="B219" s="520"/>
      <c r="C219" s="525"/>
      <c r="D219" s="473"/>
      <c r="E219" s="524"/>
      <c r="F219" s="39"/>
      <c r="G219" s="519"/>
      <c r="H219" s="582" t="s">
        <v>982</v>
      </c>
      <c r="I219" s="746"/>
      <c r="J219" s="746"/>
      <c r="K219" s="746"/>
      <c r="L219" s="746"/>
      <c r="M219" s="523"/>
      <c r="N219" s="89"/>
      <c r="P219" s="505"/>
      <c r="Q219" s="505"/>
      <c r="R219" s="505"/>
      <c r="S219" s="505" t="b">
        <v>0</v>
      </c>
      <c r="T219" s="505"/>
    </row>
    <row r="220" spans="2:20" ht="16.5">
      <c r="B220" s="520"/>
      <c r="C220" s="477"/>
      <c r="D220" s="473"/>
      <c r="E220" s="473"/>
      <c r="F220" s="473"/>
      <c r="G220" s="474"/>
      <c r="H220" s="583"/>
      <c r="I220" s="747"/>
      <c r="J220" s="747"/>
      <c r="K220" s="747"/>
      <c r="L220" s="748"/>
      <c r="M220" s="478"/>
      <c r="N220" s="89"/>
      <c r="P220" s="505"/>
      <c r="Q220" s="505"/>
      <c r="R220" s="505"/>
      <c r="S220" s="505"/>
      <c r="T220" s="505"/>
    </row>
    <row r="221" spans="2:20" ht="16.5">
      <c r="B221" s="70"/>
      <c r="C221" s="477"/>
      <c r="D221" s="473"/>
      <c r="E221" s="473"/>
      <c r="F221" s="83"/>
      <c r="G221" s="39"/>
      <c r="H221" s="582" t="s">
        <v>983</v>
      </c>
      <c r="I221" s="746"/>
      <c r="J221" s="746"/>
      <c r="K221" s="746"/>
      <c r="L221" s="746"/>
      <c r="M221" s="523"/>
      <c r="N221" s="89"/>
      <c r="P221" s="505"/>
      <c r="Q221" s="505"/>
      <c r="R221" s="505"/>
      <c r="S221" s="505"/>
      <c r="T221" s="505" t="b">
        <v>0</v>
      </c>
    </row>
    <row r="222" spans="2:20" ht="16.5">
      <c r="B222" s="70"/>
      <c r="C222" s="477"/>
      <c r="D222" s="473"/>
      <c r="E222" s="473"/>
      <c r="F222" s="473"/>
      <c r="G222" s="474"/>
      <c r="H222" s="166"/>
      <c r="I222" s="747"/>
      <c r="J222" s="747"/>
      <c r="K222" s="747"/>
      <c r="L222" s="748"/>
      <c r="M222" s="478"/>
      <c r="N222" s="89"/>
      <c r="P222" s="505"/>
      <c r="Q222" s="505"/>
      <c r="R222" s="505"/>
      <c r="S222" s="505"/>
      <c r="T222" s="505"/>
    </row>
    <row r="223" spans="2:20" ht="22.7" customHeight="1">
      <c r="B223" s="194"/>
      <c r="C223" s="490" t="s">
        <v>1</v>
      </c>
      <c r="D223" s="491"/>
      <c r="E223" s="491"/>
      <c r="F223" s="491"/>
      <c r="G223" s="492"/>
      <c r="H223" s="196"/>
      <c r="I223" s="165"/>
      <c r="J223" s="165"/>
      <c r="K223" s="165"/>
      <c r="L223" s="496" t="s">
        <v>996</v>
      </c>
      <c r="M223" s="564">
        <f>SUMIF($O$49:$O$222,TRUE,$M$49:$M$222)</f>
        <v>0</v>
      </c>
      <c r="O223" s="83" t="b">
        <f>OR(O49:O222)</f>
        <v>0</v>
      </c>
      <c r="Q223" s="88"/>
      <c r="R223" s="88"/>
      <c r="S223" s="88"/>
      <c r="T223" s="88"/>
    </row>
    <row r="224" spans="2:20" ht="22.7" customHeight="1">
      <c r="B224" s="481"/>
      <c r="C224" s="493" t="s">
        <v>1</v>
      </c>
      <c r="D224" s="491"/>
      <c r="E224" s="491"/>
      <c r="F224" s="491"/>
      <c r="G224" s="492"/>
      <c r="H224" s="196"/>
      <c r="I224" s="165"/>
      <c r="J224" s="165"/>
      <c r="K224" s="165"/>
      <c r="L224" s="496" t="s">
        <v>997</v>
      </c>
      <c r="M224" s="564">
        <f>SUMIF($P$49:$P$222,TRUE,$M$49:$M$222)</f>
        <v>0</v>
      </c>
      <c r="O224" s="83" t="b">
        <f>OR(P49:P222)</f>
        <v>0</v>
      </c>
      <c r="P224" s="88"/>
    </row>
    <row r="225" spans="2:15" ht="22.7" customHeight="1">
      <c r="B225" s="483"/>
      <c r="C225" s="484" t="s">
        <v>1</v>
      </c>
      <c r="D225" s="494"/>
      <c r="E225" s="491"/>
      <c r="F225" s="491"/>
      <c r="G225" s="492"/>
      <c r="H225" s="196"/>
      <c r="I225" s="165"/>
      <c r="J225" s="165"/>
      <c r="K225" s="165"/>
      <c r="L225" s="496" t="s">
        <v>998</v>
      </c>
      <c r="M225" s="564">
        <f>SUMIF($Q$49:$Q$222,TRUE,$M$49:$M$222)</f>
        <v>0</v>
      </c>
      <c r="O225" s="83" t="b">
        <f>OR(Q49:Q222)</f>
        <v>0</v>
      </c>
    </row>
    <row r="226" spans="2:15" ht="22.7" customHeight="1">
      <c r="B226" s="483"/>
      <c r="C226" s="486" t="s">
        <v>1</v>
      </c>
      <c r="D226" s="487"/>
      <c r="E226" s="494"/>
      <c r="F226" s="491"/>
      <c r="G226" s="492"/>
      <c r="H226" s="196"/>
      <c r="I226" s="165"/>
      <c r="J226" s="165"/>
      <c r="K226" s="165"/>
      <c r="L226" s="496" t="s">
        <v>999</v>
      </c>
      <c r="M226" s="564">
        <f>SUMIF($R$49:$R$222,TRUE,$M$49:$M$222)</f>
        <v>0</v>
      </c>
      <c r="O226" s="83" t="b">
        <f>OR(R49:R222)</f>
        <v>1</v>
      </c>
    </row>
    <row r="227" spans="2:15" ht="22.7" customHeight="1">
      <c r="B227" s="483"/>
      <c r="C227" s="486" t="s">
        <v>1</v>
      </c>
      <c r="D227" s="488"/>
      <c r="E227" s="487"/>
      <c r="F227" s="494"/>
      <c r="G227" s="492"/>
      <c r="H227" s="196"/>
      <c r="I227" s="165"/>
      <c r="J227" s="165"/>
      <c r="K227" s="165"/>
      <c r="L227" s="496" t="s">
        <v>1000</v>
      </c>
      <c r="M227" s="564">
        <f>SUMIF($S$49:$S$222,TRUE,$M$49:$M$222)</f>
        <v>0</v>
      </c>
      <c r="O227" s="83" t="b">
        <f>OR(S49:S222)</f>
        <v>1</v>
      </c>
    </row>
    <row r="228" spans="2:15" ht="22.7" customHeight="1">
      <c r="B228" s="480"/>
      <c r="C228" s="482" t="s">
        <v>1</v>
      </c>
      <c r="D228" s="485"/>
      <c r="E228" s="485"/>
      <c r="F228" s="489"/>
      <c r="G228" s="495"/>
      <c r="H228" s="196"/>
      <c r="I228" s="165"/>
      <c r="J228" s="165"/>
      <c r="K228" s="165"/>
      <c r="L228" s="496" t="s">
        <v>1001</v>
      </c>
      <c r="M228" s="564">
        <f>SUMIF($T$49:$T$222,TRUE,$M$49:$M$222)</f>
        <v>0</v>
      </c>
      <c r="O228" s="83" t="b">
        <f>OR(T49:T222)</f>
        <v>1</v>
      </c>
    </row>
    <row r="229" spans="2:15" ht="7.5" customHeight="1" thickBot="1">
      <c r="B229" s="199"/>
      <c r="C229" s="343"/>
      <c r="D229" s="84"/>
      <c r="E229" s="84"/>
      <c r="F229" s="84"/>
      <c r="G229" s="84"/>
      <c r="H229" s="84"/>
      <c r="I229" s="85"/>
      <c r="J229" s="85"/>
      <c r="K229" s="85"/>
      <c r="L229" s="200"/>
      <c r="M229" s="91"/>
      <c r="O229" s="83"/>
    </row>
    <row r="230" spans="2:15" ht="22.7" customHeight="1" thickBot="1">
      <c r="B230" s="194"/>
      <c r="C230" s="345" t="s">
        <v>1</v>
      </c>
      <c r="D230" s="195"/>
      <c r="E230" s="195"/>
      <c r="F230" s="195"/>
      <c r="G230" s="196"/>
      <c r="H230" s="196"/>
      <c r="I230" s="165"/>
      <c r="J230" s="165"/>
      <c r="K230" s="165"/>
      <c r="L230" s="197" t="s">
        <v>1002</v>
      </c>
      <c r="M230" s="198">
        <f>IF(Projektgrundlagen!$I$24,SUMIF(O223:O228,TRUE,M223:M228),0)</f>
        <v>0</v>
      </c>
      <c r="O230" s="83"/>
    </row>
    <row r="231" spans="2:15" ht="17.25" thickBot="1">
      <c r="B231" s="80"/>
      <c r="C231" s="80"/>
      <c r="D231" s="80"/>
      <c r="E231" s="80"/>
      <c r="F231" s="80"/>
      <c r="G231" s="80"/>
      <c r="H231" s="80"/>
      <c r="I231" s="80"/>
      <c r="J231" s="80"/>
      <c r="K231" s="80"/>
      <c r="L231" s="80"/>
      <c r="M231" s="81"/>
    </row>
    <row r="232" spans="2:15" ht="30" customHeight="1" thickBot="1">
      <c r="B232" s="555"/>
      <c r="C232" s="556" t="s">
        <v>1</v>
      </c>
      <c r="D232" s="557"/>
      <c r="E232" s="557"/>
      <c r="F232" s="557"/>
      <c r="G232" s="557"/>
      <c r="H232" s="557"/>
      <c r="I232" s="553"/>
      <c r="J232" s="553"/>
      <c r="K232" s="554" t="s">
        <v>1225</v>
      </c>
      <c r="L232" s="593"/>
      <c r="M232" s="588">
        <f>IF(COUNT(M230,M47)&gt;0,SUM(M47,M230),"")</f>
        <v>0</v>
      </c>
    </row>
    <row r="233" spans="2:15" ht="12.75" customHeight="1"/>
    <row r="234" spans="2:15" ht="12.75" customHeight="1"/>
    <row r="235" spans="2:15" ht="12.75" customHeight="1"/>
    <row r="236" spans="2:15" ht="12.75" hidden="1" customHeight="1"/>
    <row r="237" spans="2:15" ht="12.75" hidden="1" customHeight="1"/>
    <row r="238" spans="2:15" ht="12.75" hidden="1" customHeight="1"/>
    <row r="239" spans="2:15" ht="12.75" hidden="1" customHeight="1"/>
    <row r="240" spans="2:15" ht="12.75" hidden="1" customHeight="1"/>
    <row r="241" ht="12.75" hidden="1" customHeight="1"/>
    <row r="242" ht="12.75" hidden="1" customHeight="1"/>
    <row r="243" ht="12.75" hidden="1" customHeight="1"/>
    <row r="989" spans="15:17" ht="0" hidden="1" customHeight="1">
      <c r="O989" s="505" t="b">
        <v>1</v>
      </c>
      <c r="P989" s="83" t="b">
        <v>1</v>
      </c>
      <c r="Q989" s="83" t="b">
        <v>1</v>
      </c>
    </row>
  </sheetData>
  <sheetProtection sheet="1" formatRows="0"/>
  <mergeCells count="214">
    <mergeCell ref="I17:L17"/>
    <mergeCell ref="I30:L30"/>
    <mergeCell ref="I31:L31"/>
    <mergeCell ref="I27:L27"/>
    <mergeCell ref="N2:N8"/>
    <mergeCell ref="B2:I2"/>
    <mergeCell ref="J2:K2"/>
    <mergeCell ref="L2:M2"/>
    <mergeCell ref="J3:K3"/>
    <mergeCell ref="L3:M3"/>
    <mergeCell ref="B3:I3"/>
    <mergeCell ref="B5:G5"/>
    <mergeCell ref="L5:M5"/>
    <mergeCell ref="B6:G6"/>
    <mergeCell ref="B7:G7"/>
    <mergeCell ref="I6:M6"/>
    <mergeCell ref="I7:M7"/>
    <mergeCell ref="J5:K5"/>
    <mergeCell ref="I8:M8"/>
    <mergeCell ref="B8:G8"/>
    <mergeCell ref="I13:L13"/>
    <mergeCell ref="I23:L23"/>
    <mergeCell ref="I22:L22"/>
    <mergeCell ref="I16:L16"/>
    <mergeCell ref="I19:L19"/>
    <mergeCell ref="I18:L18"/>
    <mergeCell ref="I21:L21"/>
    <mergeCell ref="I28:L28"/>
    <mergeCell ref="I20:L20"/>
    <mergeCell ref="I33:L33"/>
    <mergeCell ref="I34:L34"/>
    <mergeCell ref="I32:L32"/>
    <mergeCell ref="I156:L156"/>
    <mergeCell ref="I94:L94"/>
    <mergeCell ref="I117:L117"/>
    <mergeCell ref="I118:L118"/>
    <mergeCell ref="I137:L137"/>
    <mergeCell ref="I125:L125"/>
    <mergeCell ref="I126:L126"/>
    <mergeCell ref="I111:L111"/>
    <mergeCell ref="I112:L112"/>
    <mergeCell ref="I113:L113"/>
    <mergeCell ref="I36:L36"/>
    <mergeCell ref="I37:L37"/>
    <mergeCell ref="I38:L38"/>
    <mergeCell ref="I39:L39"/>
    <mergeCell ref="I152:L152"/>
    <mergeCell ref="I123:L123"/>
    <mergeCell ref="I124:L124"/>
    <mergeCell ref="I157:L157"/>
    <mergeCell ref="I35:L35"/>
    <mergeCell ref="I26:L26"/>
    <mergeCell ref="I29:L29"/>
    <mergeCell ref="I24:L24"/>
    <mergeCell ref="I25:L25"/>
    <mergeCell ref="I122:L122"/>
    <mergeCell ref="I92:L92"/>
    <mergeCell ref="I93:L93"/>
    <mergeCell ref="I76:L76"/>
    <mergeCell ref="I77:L77"/>
    <mergeCell ref="I78:L78"/>
    <mergeCell ref="I119:L119"/>
    <mergeCell ref="I120:L120"/>
    <mergeCell ref="I121:L121"/>
    <mergeCell ref="I91:L91"/>
    <mergeCell ref="I79:L79"/>
    <mergeCell ref="I109:L109"/>
    <mergeCell ref="I110:L110"/>
    <mergeCell ref="I83:L83"/>
    <mergeCell ref="I84:L84"/>
    <mergeCell ref="I85:L85"/>
    <mergeCell ref="I86:L86"/>
    <mergeCell ref="I159:L159"/>
    <mergeCell ref="I160:L160"/>
    <mergeCell ref="I95:L95"/>
    <mergeCell ref="I108:L108"/>
    <mergeCell ref="I105:L105"/>
    <mergeCell ref="I106:L106"/>
    <mergeCell ref="I107:L107"/>
    <mergeCell ref="I102:L102"/>
    <mergeCell ref="I103:L103"/>
    <mergeCell ref="I104:L104"/>
    <mergeCell ref="I96:L96"/>
    <mergeCell ref="I97:L97"/>
    <mergeCell ref="I98:L98"/>
    <mergeCell ref="I99:L99"/>
    <mergeCell ref="I100:L100"/>
    <mergeCell ref="I101:L101"/>
    <mergeCell ref="I144:L144"/>
    <mergeCell ref="I145:L145"/>
    <mergeCell ref="I146:L146"/>
    <mergeCell ref="I147:L147"/>
    <mergeCell ref="I148:L148"/>
    <mergeCell ref="I114:L114"/>
    <mergeCell ref="I115:L115"/>
    <mergeCell ref="I116:L116"/>
    <mergeCell ref="I87:L87"/>
    <mergeCell ref="I82:L82"/>
    <mergeCell ref="I52:L52"/>
    <mergeCell ref="I53:L53"/>
    <mergeCell ref="I66:L66"/>
    <mergeCell ref="I70:L70"/>
    <mergeCell ref="I71:L71"/>
    <mergeCell ref="I72:L72"/>
    <mergeCell ref="I73:L73"/>
    <mergeCell ref="I74:L74"/>
    <mergeCell ref="I75:L75"/>
    <mergeCell ref="I67:L67"/>
    <mergeCell ref="I60:L60"/>
    <mergeCell ref="I61:L61"/>
    <mergeCell ref="I205:L205"/>
    <mergeCell ref="I206:L206"/>
    <mergeCell ref="I207:L207"/>
    <mergeCell ref="I208:L208"/>
    <mergeCell ref="I190:L190"/>
    <mergeCell ref="I50:L50"/>
    <mergeCell ref="I68:L68"/>
    <mergeCell ref="I69:L69"/>
    <mergeCell ref="I54:L54"/>
    <mergeCell ref="I55:L55"/>
    <mergeCell ref="I56:L56"/>
    <mergeCell ref="I57:L57"/>
    <mergeCell ref="I58:L58"/>
    <mergeCell ref="I59:L59"/>
    <mergeCell ref="I62:L62"/>
    <mergeCell ref="I63:L63"/>
    <mergeCell ref="I64:L64"/>
    <mergeCell ref="I65:L65"/>
    <mergeCell ref="I51:L51"/>
    <mergeCell ref="I89:L89"/>
    <mergeCell ref="I90:L90"/>
    <mergeCell ref="I80:L80"/>
    <mergeCell ref="I81:L81"/>
    <mergeCell ref="I88:L88"/>
    <mergeCell ref="I136:L136"/>
    <mergeCell ref="I163:L163"/>
    <mergeCell ref="I164:L164"/>
    <mergeCell ref="I199:L199"/>
    <mergeCell ref="I200:L200"/>
    <mergeCell ref="I201:L201"/>
    <mergeCell ref="I202:L202"/>
    <mergeCell ref="I203:L203"/>
    <mergeCell ref="I204:L204"/>
    <mergeCell ref="I138:L138"/>
    <mergeCell ref="I149:L149"/>
    <mergeCell ref="I150:L150"/>
    <mergeCell ref="I153:L153"/>
    <mergeCell ref="I151:L151"/>
    <mergeCell ref="I158:L158"/>
    <mergeCell ref="I161:L161"/>
    <mergeCell ref="I162:L162"/>
    <mergeCell ref="I139:L139"/>
    <mergeCell ref="I141:L141"/>
    <mergeCell ref="I142:L142"/>
    <mergeCell ref="I143:L143"/>
    <mergeCell ref="I140:L140"/>
    <mergeCell ref="I154:L154"/>
    <mergeCell ref="I155:L155"/>
    <mergeCell ref="I127:L127"/>
    <mergeCell ref="I128:L128"/>
    <mergeCell ref="I129:L129"/>
    <mergeCell ref="I130:L130"/>
    <mergeCell ref="I131:L131"/>
    <mergeCell ref="I132:L132"/>
    <mergeCell ref="I133:L133"/>
    <mergeCell ref="I134:L134"/>
    <mergeCell ref="I135:L135"/>
    <mergeCell ref="I217:L217"/>
    <mergeCell ref="I218:L218"/>
    <mergeCell ref="I212:L212"/>
    <mergeCell ref="I216:L216"/>
    <mergeCell ref="I214:L214"/>
    <mergeCell ref="I209:L209"/>
    <mergeCell ref="I211:L211"/>
    <mergeCell ref="I213:L213"/>
    <mergeCell ref="I215:L215"/>
    <mergeCell ref="I210:L210"/>
    <mergeCell ref="I219:L219"/>
    <mergeCell ref="I220:L220"/>
    <mergeCell ref="I221:L221"/>
    <mergeCell ref="I222:L222"/>
    <mergeCell ref="I165:L165"/>
    <mergeCell ref="I166:L166"/>
    <mergeCell ref="I167:L167"/>
    <mergeCell ref="I168:L168"/>
    <mergeCell ref="I169:L169"/>
    <mergeCell ref="I170:L170"/>
    <mergeCell ref="I171:L171"/>
    <mergeCell ref="I172:L172"/>
    <mergeCell ref="I173:L173"/>
    <mergeCell ref="I174:L174"/>
    <mergeCell ref="I175:L175"/>
    <mergeCell ref="I176:L176"/>
    <mergeCell ref="I177:L177"/>
    <mergeCell ref="I178:L178"/>
    <mergeCell ref="I195:L195"/>
    <mergeCell ref="I196:L196"/>
    <mergeCell ref="I197:L197"/>
    <mergeCell ref="I198:L198"/>
    <mergeCell ref="I188:L188"/>
    <mergeCell ref="I189:L189"/>
    <mergeCell ref="I191:L191"/>
    <mergeCell ref="I192:L192"/>
    <mergeCell ref="I193:L193"/>
    <mergeCell ref="I194:L194"/>
    <mergeCell ref="I179:L179"/>
    <mergeCell ref="I180:L180"/>
    <mergeCell ref="I181:L181"/>
    <mergeCell ref="I182:L182"/>
    <mergeCell ref="I183:L183"/>
    <mergeCell ref="I184:L184"/>
    <mergeCell ref="I185:L185"/>
    <mergeCell ref="I186:L186"/>
    <mergeCell ref="I187:L187"/>
  </mergeCells>
  <conditionalFormatting sqref="I16">
    <cfRule type="expression" dxfId="1550" priority="6744">
      <formula>AND($O16,I16="")</formula>
    </cfRule>
  </conditionalFormatting>
  <conditionalFormatting sqref="I18">
    <cfRule type="expression" dxfId="1548" priority="1618">
      <formula>AND($O18,I18="")</formula>
    </cfRule>
  </conditionalFormatting>
  <conditionalFormatting sqref="I20">
    <cfRule type="expression" dxfId="1547" priority="1491">
      <formula>AND($O20,I20="")</formula>
    </cfRule>
  </conditionalFormatting>
  <conditionalFormatting sqref="I22">
    <cfRule type="expression" dxfId="1546" priority="1604">
      <formula>AND($O22,I22="")</formula>
    </cfRule>
  </conditionalFormatting>
  <conditionalFormatting sqref="I24">
    <cfRule type="expression" dxfId="1545" priority="1588">
      <formula>AND($O24,I24="")</formula>
    </cfRule>
  </conditionalFormatting>
  <conditionalFormatting sqref="I26">
    <cfRule type="expression" dxfId="1544" priority="1572">
      <formula>AND($O26,I26="")</formula>
    </cfRule>
  </conditionalFormatting>
  <conditionalFormatting sqref="I28">
    <cfRule type="expression" dxfId="1543" priority="1556">
      <formula>AND($O28,I28="")</formula>
    </cfRule>
  </conditionalFormatting>
  <conditionalFormatting sqref="I30">
    <cfRule type="expression" dxfId="1542" priority="1540">
      <formula>AND($O30,I30="")</formula>
    </cfRule>
  </conditionalFormatting>
  <conditionalFormatting sqref="I32">
    <cfRule type="expression" dxfId="1541" priority="1166">
      <formula>AND($O32,I32="")</formula>
    </cfRule>
  </conditionalFormatting>
  <conditionalFormatting sqref="I34">
    <cfRule type="expression" dxfId="1540" priority="1508">
      <formula>AND($O34,I34="")</formula>
    </cfRule>
  </conditionalFormatting>
  <conditionalFormatting sqref="I36">
    <cfRule type="expression" dxfId="1539" priority="16">
      <formula>AND($O36,I36="")</formula>
    </cfRule>
  </conditionalFormatting>
  <conditionalFormatting sqref="I38">
    <cfRule type="expression" dxfId="1538" priority="7">
      <formula>AND($O38,I38="")</formula>
    </cfRule>
  </conditionalFormatting>
  <conditionalFormatting sqref="I50">
    <cfRule type="expression" dxfId="1537" priority="1453">
      <formula>AND($O50,I50="")</formula>
    </cfRule>
  </conditionalFormatting>
  <conditionalFormatting sqref="I52">
    <cfRule type="expression" dxfId="1535" priority="1436">
      <formula>AND($O52,I52="")</formula>
    </cfRule>
  </conditionalFormatting>
  <conditionalFormatting sqref="I54">
    <cfRule type="expression" dxfId="1534" priority="378">
      <formula>NOT(O54)</formula>
    </cfRule>
  </conditionalFormatting>
  <conditionalFormatting sqref="I56">
    <cfRule type="expression" dxfId="1533" priority="373">
      <formula>NOT(P56)</formula>
    </cfRule>
  </conditionalFormatting>
  <conditionalFormatting sqref="I58">
    <cfRule type="expression" dxfId="1532" priority="368">
      <formula>NOT(Q58)</formula>
    </cfRule>
  </conditionalFormatting>
  <conditionalFormatting sqref="I60">
    <cfRule type="expression" dxfId="1531" priority="363">
      <formula>NOT(R60)</formula>
    </cfRule>
  </conditionalFormatting>
  <conditionalFormatting sqref="I62">
    <cfRule type="expression" dxfId="1530" priority="358">
      <formula>NOT(S62)</formula>
    </cfRule>
  </conditionalFormatting>
  <conditionalFormatting sqref="I64">
    <cfRule type="expression" dxfId="1529" priority="353">
      <formula>NOT(T64)</formula>
    </cfRule>
  </conditionalFormatting>
  <conditionalFormatting sqref="I66">
    <cfRule type="expression" dxfId="1528" priority="1423">
      <formula>AND($O66,I66="")</formula>
    </cfRule>
  </conditionalFormatting>
  <conditionalFormatting sqref="I68">
    <cfRule type="expression" dxfId="1527" priority="348">
      <formula>NOT(O68)</formula>
    </cfRule>
  </conditionalFormatting>
  <conditionalFormatting sqref="I70">
    <cfRule type="expression" dxfId="1526" priority="343">
      <formula>NOT(P70)</formula>
    </cfRule>
  </conditionalFormatting>
  <conditionalFormatting sqref="I72">
    <cfRule type="expression" dxfId="1525" priority="338">
      <formula>NOT(Q72)</formula>
    </cfRule>
  </conditionalFormatting>
  <conditionalFormatting sqref="I74">
    <cfRule type="expression" dxfId="1524" priority="333">
      <formula>NOT(R74)</formula>
    </cfRule>
  </conditionalFormatting>
  <conditionalFormatting sqref="I76">
    <cfRule type="expression" dxfId="1523" priority="328">
      <formula>NOT(S76)</formula>
    </cfRule>
  </conditionalFormatting>
  <conditionalFormatting sqref="I78">
    <cfRule type="expression" dxfId="1522" priority="323">
      <formula>NOT(T78)</formula>
    </cfRule>
  </conditionalFormatting>
  <conditionalFormatting sqref="I80">
    <cfRule type="expression" dxfId="1521" priority="1410">
      <formula>AND($O80,I80="")</formula>
    </cfRule>
  </conditionalFormatting>
  <conditionalFormatting sqref="I82">
    <cfRule type="expression" dxfId="1520" priority="318">
      <formula>NOT(O82)</formula>
    </cfRule>
  </conditionalFormatting>
  <conditionalFormatting sqref="I84">
    <cfRule type="expression" dxfId="1519" priority="313">
      <formula>NOT(P84)</formula>
    </cfRule>
  </conditionalFormatting>
  <conditionalFormatting sqref="I86">
    <cfRule type="expression" dxfId="1518" priority="308">
      <formula>NOT(Q86)</formula>
    </cfRule>
  </conditionalFormatting>
  <conditionalFormatting sqref="I88">
    <cfRule type="expression" dxfId="1517" priority="303">
      <formula>NOT(R88)</formula>
    </cfRule>
  </conditionalFormatting>
  <conditionalFormatting sqref="I90">
    <cfRule type="expression" dxfId="1516" priority="298">
      <formula>NOT(S90)</formula>
    </cfRule>
  </conditionalFormatting>
  <conditionalFormatting sqref="I92">
    <cfRule type="expression" dxfId="1515" priority="293">
      <formula>NOT(T92)</formula>
    </cfRule>
  </conditionalFormatting>
  <conditionalFormatting sqref="I94">
    <cfRule type="expression" dxfId="1514" priority="1345">
      <formula>AND($O94,I94="")</formula>
    </cfRule>
  </conditionalFormatting>
  <conditionalFormatting sqref="I96">
    <cfRule type="expression" dxfId="1513" priority="288">
      <formula>NOT(O96)</formula>
    </cfRule>
  </conditionalFormatting>
  <conditionalFormatting sqref="I98">
    <cfRule type="expression" dxfId="1512" priority="283">
      <formula>NOT(P98)</formula>
    </cfRule>
  </conditionalFormatting>
  <conditionalFormatting sqref="I100">
    <cfRule type="expression" dxfId="1511" priority="278">
      <formula>NOT(Q100)</formula>
    </cfRule>
  </conditionalFormatting>
  <conditionalFormatting sqref="I102">
    <cfRule type="expression" dxfId="1510" priority="273">
      <formula>NOT(R102)</formula>
    </cfRule>
  </conditionalFormatting>
  <conditionalFormatting sqref="I104">
    <cfRule type="expression" dxfId="1509" priority="268">
      <formula>NOT(S104)</formula>
    </cfRule>
  </conditionalFormatting>
  <conditionalFormatting sqref="I106">
    <cfRule type="expression" dxfId="1508" priority="263">
      <formula>NOT(T106)</formula>
    </cfRule>
  </conditionalFormatting>
  <conditionalFormatting sqref="I108">
    <cfRule type="expression" dxfId="1507" priority="1332">
      <formula>AND($O108,I108="")</formula>
    </cfRule>
  </conditionalFormatting>
  <conditionalFormatting sqref="I111">
    <cfRule type="expression" dxfId="1505" priority="258">
      <formula>NOT(O111)</formula>
    </cfRule>
  </conditionalFormatting>
  <conditionalFormatting sqref="I113">
    <cfRule type="expression" dxfId="1504" priority="253">
      <formula>NOT(P113)</formula>
    </cfRule>
  </conditionalFormatting>
  <conditionalFormatting sqref="I115">
    <cfRule type="expression" dxfId="1503" priority="248">
      <formula>NOT(Q115)</formula>
    </cfRule>
  </conditionalFormatting>
  <conditionalFormatting sqref="I117">
    <cfRule type="expression" dxfId="1502" priority="243">
      <formula>NOT(R117)</formula>
    </cfRule>
  </conditionalFormatting>
  <conditionalFormatting sqref="I119">
    <cfRule type="expression" dxfId="1501" priority="238">
      <formula>NOT(S119)</formula>
    </cfRule>
  </conditionalFormatting>
  <conditionalFormatting sqref="I121">
    <cfRule type="expression" dxfId="1500" priority="233">
      <formula>NOT(T121)</formula>
    </cfRule>
  </conditionalFormatting>
  <conditionalFormatting sqref="I123">
    <cfRule type="expression" dxfId="1499" priority="1319">
      <formula>AND($O123,I123="")</formula>
    </cfRule>
  </conditionalFormatting>
  <conditionalFormatting sqref="I125">
    <cfRule type="expression" dxfId="1498" priority="228">
      <formula>NOT(O125)</formula>
    </cfRule>
  </conditionalFormatting>
  <conditionalFormatting sqref="I127">
    <cfRule type="expression" dxfId="1497" priority="223">
      <formula>NOT(P127)</formula>
    </cfRule>
  </conditionalFormatting>
  <conditionalFormatting sqref="I129">
    <cfRule type="expression" dxfId="1496" priority="218">
      <formula>NOT(Q129)</formula>
    </cfRule>
  </conditionalFormatting>
  <conditionalFormatting sqref="I131">
    <cfRule type="expression" dxfId="1495" priority="213">
      <formula>NOT(R131)</formula>
    </cfRule>
  </conditionalFormatting>
  <conditionalFormatting sqref="I133">
    <cfRule type="expression" dxfId="1494" priority="208">
      <formula>NOT(S133)</formula>
    </cfRule>
  </conditionalFormatting>
  <conditionalFormatting sqref="I135">
    <cfRule type="expression" dxfId="1493" priority="203">
      <formula>NOT(T135)</formula>
    </cfRule>
  </conditionalFormatting>
  <conditionalFormatting sqref="I137">
    <cfRule type="expression" dxfId="1492" priority="1306">
      <formula>AND($O137,I137="")</formula>
    </cfRule>
  </conditionalFormatting>
  <conditionalFormatting sqref="I139">
    <cfRule type="expression" dxfId="1491" priority="198">
      <formula>NOT(O139)</formula>
    </cfRule>
  </conditionalFormatting>
  <conditionalFormatting sqref="I141">
    <cfRule type="expression" dxfId="1490" priority="193">
      <formula>NOT(P141)</formula>
    </cfRule>
  </conditionalFormatting>
  <conditionalFormatting sqref="I143">
    <cfRule type="expression" dxfId="1489" priority="188">
      <formula>NOT(Q143)</formula>
    </cfRule>
  </conditionalFormatting>
  <conditionalFormatting sqref="I145">
    <cfRule type="expression" dxfId="1488" priority="183">
      <formula>NOT(R145)</formula>
    </cfRule>
  </conditionalFormatting>
  <conditionalFormatting sqref="I147">
    <cfRule type="expression" dxfId="1487" priority="178">
      <formula>NOT(S147)</formula>
    </cfRule>
  </conditionalFormatting>
  <conditionalFormatting sqref="I149">
    <cfRule type="expression" dxfId="1486" priority="173">
      <formula>NOT(T149)</formula>
    </cfRule>
  </conditionalFormatting>
  <conditionalFormatting sqref="I151">
    <cfRule type="expression" dxfId="1485" priority="1384">
      <formula>AND($O151,I151="")</formula>
    </cfRule>
  </conditionalFormatting>
  <conditionalFormatting sqref="I153">
    <cfRule type="expression" dxfId="1484" priority="168">
      <formula>NOT(O153)</formula>
    </cfRule>
  </conditionalFormatting>
  <conditionalFormatting sqref="I155">
    <cfRule type="expression" dxfId="1483" priority="163">
      <formula>NOT(P155)</formula>
    </cfRule>
  </conditionalFormatting>
  <conditionalFormatting sqref="I157">
    <cfRule type="expression" dxfId="1482" priority="158">
      <formula>NOT(Q157)</formula>
    </cfRule>
  </conditionalFormatting>
  <conditionalFormatting sqref="I159">
    <cfRule type="expression" dxfId="1481" priority="153">
      <formula>NOT(R159)</formula>
    </cfRule>
  </conditionalFormatting>
  <conditionalFormatting sqref="I161">
    <cfRule type="expression" dxfId="1480" priority="148">
      <formula>NOT(S161)</formula>
    </cfRule>
  </conditionalFormatting>
  <conditionalFormatting sqref="I163">
    <cfRule type="expression" dxfId="1479" priority="143">
      <formula>NOT(T163)</formula>
    </cfRule>
  </conditionalFormatting>
  <conditionalFormatting sqref="I167">
    <cfRule type="expression" dxfId="1478" priority="138">
      <formula>NOT(O167)</formula>
    </cfRule>
  </conditionalFormatting>
  <conditionalFormatting sqref="I169">
    <cfRule type="expression" dxfId="1477" priority="133">
      <formula>NOT(P169)</formula>
    </cfRule>
  </conditionalFormatting>
  <conditionalFormatting sqref="I171">
    <cfRule type="expression" dxfId="1476" priority="128">
      <formula>NOT(Q171)</formula>
    </cfRule>
  </conditionalFormatting>
  <conditionalFormatting sqref="I173">
    <cfRule type="expression" dxfId="1475" priority="123">
      <formula>NOT(R173)</formula>
    </cfRule>
  </conditionalFormatting>
  <conditionalFormatting sqref="I175">
    <cfRule type="expression" dxfId="1474" priority="118">
      <formula>NOT(S175)</formula>
    </cfRule>
  </conditionalFormatting>
  <conditionalFormatting sqref="I177">
    <cfRule type="expression" dxfId="1473" priority="113">
      <formula>NOT(T177)</formula>
    </cfRule>
  </conditionalFormatting>
  <conditionalFormatting sqref="I181">
    <cfRule type="expression" dxfId="1472" priority="108">
      <formula>NOT(O181)</formula>
    </cfRule>
  </conditionalFormatting>
  <conditionalFormatting sqref="I183">
    <cfRule type="expression" dxfId="1471" priority="103">
      <formula>NOT(P183)</formula>
    </cfRule>
  </conditionalFormatting>
  <conditionalFormatting sqref="I185">
    <cfRule type="expression" dxfId="1470" priority="98">
      <formula>NOT(Q185)</formula>
    </cfRule>
  </conditionalFormatting>
  <conditionalFormatting sqref="I187">
    <cfRule type="expression" dxfId="1469" priority="93">
      <formula>NOT(R187)</formula>
    </cfRule>
  </conditionalFormatting>
  <conditionalFormatting sqref="I189">
    <cfRule type="expression" dxfId="1468" priority="88">
      <formula>NOT(S189)</formula>
    </cfRule>
  </conditionalFormatting>
  <conditionalFormatting sqref="I191">
    <cfRule type="expression" dxfId="1467" priority="83">
      <formula>NOT(T191)</formula>
    </cfRule>
  </conditionalFormatting>
  <conditionalFormatting sqref="I197">
    <cfRule type="expression" dxfId="1465" priority="78">
      <formula>NOT(O197)</formula>
    </cfRule>
  </conditionalFormatting>
  <conditionalFormatting sqref="I199">
    <cfRule type="expression" dxfId="1463" priority="73">
      <formula>NOT(P199)</formula>
    </cfRule>
  </conditionalFormatting>
  <conditionalFormatting sqref="I201">
    <cfRule type="expression" dxfId="1462" priority="68">
      <formula>NOT(Q201)</formula>
    </cfRule>
  </conditionalFormatting>
  <conditionalFormatting sqref="I203">
    <cfRule type="expression" dxfId="1461" priority="63">
      <formula>NOT(R203)</formula>
    </cfRule>
  </conditionalFormatting>
  <conditionalFormatting sqref="I205">
    <cfRule type="expression" dxfId="1460" priority="58">
      <formula>NOT(S205)</formula>
    </cfRule>
  </conditionalFormatting>
  <conditionalFormatting sqref="I207">
    <cfRule type="expression" dxfId="1459" priority="53">
      <formula>NOT(T207)</formula>
    </cfRule>
  </conditionalFormatting>
  <conditionalFormatting sqref="I211">
    <cfRule type="expression" dxfId="1457" priority="48">
      <formula>NOT(O211)</formula>
    </cfRule>
  </conditionalFormatting>
  <conditionalFormatting sqref="I213">
    <cfRule type="expression" dxfId="1455" priority="43">
      <formula>NOT(P213)</formula>
    </cfRule>
  </conditionalFormatting>
  <conditionalFormatting sqref="I215">
    <cfRule type="expression" dxfId="1454" priority="38">
      <formula>NOT(Q215)</formula>
    </cfRule>
  </conditionalFormatting>
  <conditionalFormatting sqref="I217">
    <cfRule type="expression" dxfId="1453" priority="33">
      <formula>NOT(R217)</formula>
    </cfRule>
  </conditionalFormatting>
  <conditionalFormatting sqref="I219">
    <cfRule type="expression" dxfId="1452" priority="28">
      <formula>NOT(S219)</formula>
    </cfRule>
  </conditionalFormatting>
  <conditionalFormatting sqref="I221">
    <cfRule type="expression" dxfId="1451" priority="23">
      <formula>NOT(T221)</formula>
    </cfRule>
  </conditionalFormatting>
  <conditionalFormatting sqref="I54:L54">
    <cfRule type="expression" dxfId="1450" priority="377">
      <formula>AND($O54,$I54="")</formula>
    </cfRule>
  </conditionalFormatting>
  <conditionalFormatting sqref="I55:L55">
    <cfRule type="expression" dxfId="1449" priority="376">
      <formula>NOT(O54)</formula>
    </cfRule>
  </conditionalFormatting>
  <conditionalFormatting sqref="I56:L56">
    <cfRule type="expression" dxfId="1448" priority="372">
      <formula>AND($P56,$I56="")</formula>
    </cfRule>
  </conditionalFormatting>
  <conditionalFormatting sqref="I57:L57">
    <cfRule type="expression" dxfId="1447" priority="371">
      <formula>NOT(P56)</formula>
    </cfRule>
  </conditionalFormatting>
  <conditionalFormatting sqref="I58:L58">
    <cfRule type="expression" dxfId="1446" priority="367">
      <formula>AND($Q58,$I58="")</formula>
    </cfRule>
  </conditionalFormatting>
  <conditionalFormatting sqref="I59:L59">
    <cfRule type="expression" dxfId="1445" priority="366">
      <formula>NOT(Q58)</formula>
    </cfRule>
  </conditionalFormatting>
  <conditionalFormatting sqref="I60:L60">
    <cfRule type="expression" dxfId="1444" priority="362">
      <formula>AND($R60,$I60="")</formula>
    </cfRule>
  </conditionalFormatting>
  <conditionalFormatting sqref="I61:L61">
    <cfRule type="expression" dxfId="1443" priority="361">
      <formula>NOT(R60)</formula>
    </cfRule>
  </conditionalFormatting>
  <conditionalFormatting sqref="I62:L62">
    <cfRule type="expression" dxfId="1442" priority="357">
      <formula>AND($S62,$I62="")</formula>
    </cfRule>
  </conditionalFormatting>
  <conditionalFormatting sqref="I63:L63">
    <cfRule type="expression" dxfId="1441" priority="356">
      <formula>NOT(S62)</formula>
    </cfRule>
  </conditionalFormatting>
  <conditionalFormatting sqref="I64:L64">
    <cfRule type="expression" dxfId="1440" priority="352">
      <formula>AND($T64,$I64="")</formula>
    </cfRule>
  </conditionalFormatting>
  <conditionalFormatting sqref="I65:L65">
    <cfRule type="expression" dxfId="1439" priority="351">
      <formula>NOT(T64)</formula>
    </cfRule>
  </conditionalFormatting>
  <conditionalFormatting sqref="I68:L68">
    <cfRule type="expression" dxfId="1438" priority="347">
      <formula>AND($O68,$I68="")</formula>
    </cfRule>
  </conditionalFormatting>
  <conditionalFormatting sqref="I69:L69">
    <cfRule type="expression" dxfId="1437" priority="346">
      <formula>NOT(O68)</formula>
    </cfRule>
  </conditionalFormatting>
  <conditionalFormatting sqref="I70:L70">
    <cfRule type="expression" dxfId="1436" priority="342">
      <formula>AND($P70,$I70="")</formula>
    </cfRule>
  </conditionalFormatting>
  <conditionalFormatting sqref="I71:L71">
    <cfRule type="expression" dxfId="1435" priority="341">
      <formula>NOT(P70)</formula>
    </cfRule>
  </conditionalFormatting>
  <conditionalFormatting sqref="I72:L72">
    <cfRule type="expression" dxfId="1434" priority="337">
      <formula>AND($Q72,$I72="")</formula>
    </cfRule>
  </conditionalFormatting>
  <conditionalFormatting sqref="I73:L73">
    <cfRule type="expression" dxfId="1433" priority="336">
      <formula>NOT(Q72)</formula>
    </cfRule>
  </conditionalFormatting>
  <conditionalFormatting sqref="I74:L74">
    <cfRule type="expression" dxfId="1432" priority="332">
      <formula>AND($R74,$I74="")</formula>
    </cfRule>
  </conditionalFormatting>
  <conditionalFormatting sqref="I75:L75">
    <cfRule type="expression" dxfId="1431" priority="331">
      <formula>NOT(R74)</formula>
    </cfRule>
  </conditionalFormatting>
  <conditionalFormatting sqref="I76:L76">
    <cfRule type="expression" dxfId="1430" priority="327">
      <formula>AND($S76,$I76="")</formula>
    </cfRule>
  </conditionalFormatting>
  <conditionalFormatting sqref="I77:L77">
    <cfRule type="expression" dxfId="1429" priority="326">
      <formula>NOT(S76)</formula>
    </cfRule>
  </conditionalFormatting>
  <conditionalFormatting sqref="I78:L78">
    <cfRule type="expression" dxfId="1428" priority="322">
      <formula>AND($T78,$I78="")</formula>
    </cfRule>
  </conditionalFormatting>
  <conditionalFormatting sqref="I79:L79">
    <cfRule type="expression" dxfId="1427" priority="321">
      <formula>NOT(T78)</formula>
    </cfRule>
  </conditionalFormatting>
  <conditionalFormatting sqref="I82:L82">
    <cfRule type="expression" dxfId="1426" priority="317">
      <formula>AND($O82,$I82="")</formula>
    </cfRule>
  </conditionalFormatting>
  <conditionalFormatting sqref="I83:L83">
    <cfRule type="expression" dxfId="1425" priority="316">
      <formula>NOT(O82)</formula>
    </cfRule>
  </conditionalFormatting>
  <conditionalFormatting sqref="I84:L84">
    <cfRule type="expression" dxfId="1424" priority="312">
      <formula>AND($P84,$I84="")</formula>
    </cfRule>
  </conditionalFormatting>
  <conditionalFormatting sqref="I85:L85">
    <cfRule type="expression" dxfId="1423" priority="311">
      <formula>NOT(P84)</formula>
    </cfRule>
  </conditionalFormatting>
  <conditionalFormatting sqref="I86:L86">
    <cfRule type="expression" dxfId="1422" priority="307">
      <formula>AND($Q86,$I86="")</formula>
    </cfRule>
  </conditionalFormatting>
  <conditionalFormatting sqref="I87:L87">
    <cfRule type="expression" dxfId="1421" priority="306">
      <formula>NOT(Q86)</formula>
    </cfRule>
  </conditionalFormatting>
  <conditionalFormatting sqref="I88:L88">
    <cfRule type="expression" dxfId="1420" priority="302">
      <formula>AND($R88,$I88="")</formula>
    </cfRule>
  </conditionalFormatting>
  <conditionalFormatting sqref="I89:L89">
    <cfRule type="expression" dxfId="1419" priority="301">
      <formula>NOT(R88)</formula>
    </cfRule>
  </conditionalFormatting>
  <conditionalFormatting sqref="I90:L90">
    <cfRule type="expression" dxfId="1418" priority="297">
      <formula>AND($S90,$I90="")</formula>
    </cfRule>
  </conditionalFormatting>
  <conditionalFormatting sqref="I91:L91">
    <cfRule type="expression" dxfId="1417" priority="296">
      <formula>NOT(S90)</formula>
    </cfRule>
  </conditionalFormatting>
  <conditionalFormatting sqref="I92:L92">
    <cfRule type="expression" dxfId="1416" priority="292">
      <formula>AND($T92,$I92="")</formula>
    </cfRule>
  </conditionalFormatting>
  <conditionalFormatting sqref="I93:L93">
    <cfRule type="expression" dxfId="1415" priority="291">
      <formula>NOT(T92)</formula>
    </cfRule>
  </conditionalFormatting>
  <conditionalFormatting sqref="I96:L96">
    <cfRule type="expression" dxfId="1414" priority="287">
      <formula>AND($O96,$I96="")</formula>
    </cfRule>
  </conditionalFormatting>
  <conditionalFormatting sqref="I97:L97">
    <cfRule type="expression" dxfId="1413" priority="286">
      <formula>NOT(O96)</formula>
    </cfRule>
  </conditionalFormatting>
  <conditionalFormatting sqref="I98:L98">
    <cfRule type="expression" dxfId="1412" priority="282">
      <formula>AND($P98,$I98="")</formula>
    </cfRule>
  </conditionalFormatting>
  <conditionalFormatting sqref="I99:L99">
    <cfRule type="expression" dxfId="1411" priority="281">
      <formula>NOT(P98)</formula>
    </cfRule>
  </conditionalFormatting>
  <conditionalFormatting sqref="I100:L100">
    <cfRule type="expression" dxfId="1410" priority="277">
      <formula>AND($Q100,$I100="")</formula>
    </cfRule>
  </conditionalFormatting>
  <conditionalFormatting sqref="I101:L101">
    <cfRule type="expression" dxfId="1409" priority="276">
      <formula>NOT(Q100)</formula>
    </cfRule>
  </conditionalFormatting>
  <conditionalFormatting sqref="I102:L102">
    <cfRule type="expression" dxfId="1408" priority="272">
      <formula>AND($R102,$I102="")</formula>
    </cfRule>
  </conditionalFormatting>
  <conditionalFormatting sqref="I103:L103">
    <cfRule type="expression" dxfId="1407" priority="271">
      <formula>NOT(R102)</formula>
    </cfRule>
  </conditionalFormatting>
  <conditionalFormatting sqref="I104:L104">
    <cfRule type="expression" dxfId="1406" priority="267">
      <formula>AND($S104,$I104="")</formula>
    </cfRule>
  </conditionalFormatting>
  <conditionalFormatting sqref="I105:L105">
    <cfRule type="expression" dxfId="1405" priority="266">
      <formula>NOT(S104)</formula>
    </cfRule>
  </conditionalFormatting>
  <conditionalFormatting sqref="I106:L106">
    <cfRule type="expression" dxfId="1404" priority="262">
      <formula>AND($T106,$I106="")</formula>
    </cfRule>
  </conditionalFormatting>
  <conditionalFormatting sqref="I107:L107">
    <cfRule type="expression" dxfId="1403" priority="261">
      <formula>NOT(T106)</formula>
    </cfRule>
  </conditionalFormatting>
  <conditionalFormatting sqref="I111:L111">
    <cfRule type="expression" dxfId="1402" priority="257">
      <formula>AND($O111,$I111="")</formula>
    </cfRule>
  </conditionalFormatting>
  <conditionalFormatting sqref="I112:L112">
    <cfRule type="expression" dxfId="1401" priority="256">
      <formula>NOT(O111)</formula>
    </cfRule>
  </conditionalFormatting>
  <conditionalFormatting sqref="I113:L113">
    <cfRule type="expression" dxfId="1400" priority="252">
      <formula>AND($P113,$I113="")</formula>
    </cfRule>
  </conditionalFormatting>
  <conditionalFormatting sqref="I114:L114">
    <cfRule type="expression" dxfId="1399" priority="251">
      <formula>NOT(P113)</formula>
    </cfRule>
  </conditionalFormatting>
  <conditionalFormatting sqref="I115:L115">
    <cfRule type="expression" dxfId="1398" priority="247">
      <formula>AND($Q115,$I115="")</formula>
    </cfRule>
  </conditionalFormatting>
  <conditionalFormatting sqref="I116:L116">
    <cfRule type="expression" dxfId="1397" priority="246">
      <formula>NOT(Q115)</formula>
    </cfRule>
  </conditionalFormatting>
  <conditionalFormatting sqref="I117:L117">
    <cfRule type="expression" dxfId="1396" priority="242">
      <formula>AND($R117,$I117="")</formula>
    </cfRule>
  </conditionalFormatting>
  <conditionalFormatting sqref="I118:L118">
    <cfRule type="expression" dxfId="1395" priority="241">
      <formula>NOT(R117)</formula>
    </cfRule>
  </conditionalFormatting>
  <conditionalFormatting sqref="I119:L119">
    <cfRule type="expression" dxfId="1394" priority="237">
      <formula>AND($S119,$I119="")</formula>
    </cfRule>
  </conditionalFormatting>
  <conditionalFormatting sqref="I120:L120">
    <cfRule type="expression" dxfId="1393" priority="236">
      <formula>NOT(S119)</formula>
    </cfRule>
  </conditionalFormatting>
  <conditionalFormatting sqref="I121:L121">
    <cfRule type="expression" dxfId="1392" priority="232">
      <formula>AND($T121,$I121="")</formula>
    </cfRule>
  </conditionalFormatting>
  <conditionalFormatting sqref="I122:L122">
    <cfRule type="expression" dxfId="1391" priority="231">
      <formula>NOT(T121)</formula>
    </cfRule>
  </conditionalFormatting>
  <conditionalFormatting sqref="I125:L125">
    <cfRule type="expression" dxfId="1390" priority="227">
      <formula>AND($O125,$I125="")</formula>
    </cfRule>
  </conditionalFormatting>
  <conditionalFormatting sqref="I126:L126">
    <cfRule type="expression" dxfId="1389" priority="226">
      <formula>NOT(O125)</formula>
    </cfRule>
  </conditionalFormatting>
  <conditionalFormatting sqref="I127:L127">
    <cfRule type="expression" dxfId="1388" priority="222">
      <formula>AND($P127,$I127="")</formula>
    </cfRule>
  </conditionalFormatting>
  <conditionalFormatting sqref="I128:L128">
    <cfRule type="expression" dxfId="1387" priority="221">
      <formula>NOT(P127)</formula>
    </cfRule>
  </conditionalFormatting>
  <conditionalFormatting sqref="I129:L129">
    <cfRule type="expression" dxfId="1386" priority="217">
      <formula>AND($Q129,$I129="")</formula>
    </cfRule>
  </conditionalFormatting>
  <conditionalFormatting sqref="I130:L130">
    <cfRule type="expression" dxfId="1385" priority="216">
      <formula>NOT(Q129)</formula>
    </cfRule>
  </conditionalFormatting>
  <conditionalFormatting sqref="I131:L131">
    <cfRule type="expression" dxfId="1384" priority="212">
      <formula>AND($R131,$I131="")</formula>
    </cfRule>
  </conditionalFormatting>
  <conditionalFormatting sqref="I132:L132">
    <cfRule type="expression" dxfId="1383" priority="211">
      <formula>NOT(R131)</formula>
    </cfRule>
  </conditionalFormatting>
  <conditionalFormatting sqref="I133:L133">
    <cfRule type="expression" dxfId="1382" priority="207">
      <formula>AND($S133,$I133="")</formula>
    </cfRule>
  </conditionalFormatting>
  <conditionalFormatting sqref="I134:L134">
    <cfRule type="expression" dxfId="1381" priority="206">
      <formula>NOT(S133)</formula>
    </cfRule>
  </conditionalFormatting>
  <conditionalFormatting sqref="I135:L135">
    <cfRule type="expression" dxfId="1380" priority="202">
      <formula>AND($T135,$I135="")</formula>
    </cfRule>
  </conditionalFormatting>
  <conditionalFormatting sqref="I136:L136">
    <cfRule type="expression" dxfId="1379" priority="201">
      <formula>NOT(T135)</formula>
    </cfRule>
  </conditionalFormatting>
  <conditionalFormatting sqref="I139:L139">
    <cfRule type="expression" dxfId="1378" priority="197">
      <formula>AND($O139,$I139="")</formula>
    </cfRule>
  </conditionalFormatting>
  <conditionalFormatting sqref="I140:L140">
    <cfRule type="expression" dxfId="1377" priority="196">
      <formula>NOT(O139)</formula>
    </cfRule>
  </conditionalFormatting>
  <conditionalFormatting sqref="I141:L141">
    <cfRule type="expression" dxfId="1376" priority="192">
      <formula>AND($P141,$I141="")</formula>
    </cfRule>
  </conditionalFormatting>
  <conditionalFormatting sqref="I142:L142">
    <cfRule type="expression" dxfId="1375" priority="191">
      <formula>NOT(P141)</formula>
    </cfRule>
  </conditionalFormatting>
  <conditionalFormatting sqref="I143:L143">
    <cfRule type="expression" dxfId="1374" priority="187">
      <formula>AND($Q143,$I143="")</formula>
    </cfRule>
  </conditionalFormatting>
  <conditionalFormatting sqref="I144:L144">
    <cfRule type="expression" dxfId="1373" priority="186">
      <formula>NOT(Q143)</formula>
    </cfRule>
  </conditionalFormatting>
  <conditionalFormatting sqref="I145:L145">
    <cfRule type="expression" dxfId="1372" priority="182">
      <formula>AND($R145,$I145="")</formula>
    </cfRule>
  </conditionalFormatting>
  <conditionalFormatting sqref="I146:L146">
    <cfRule type="expression" dxfId="1371" priority="181">
      <formula>NOT(R145)</formula>
    </cfRule>
  </conditionalFormatting>
  <conditionalFormatting sqref="I147:L147">
    <cfRule type="expression" dxfId="1370" priority="177">
      <formula>AND($S147,$I147="")</formula>
    </cfRule>
  </conditionalFormatting>
  <conditionalFormatting sqref="I148:L148">
    <cfRule type="expression" dxfId="1369" priority="176">
      <formula>NOT(S147)</formula>
    </cfRule>
  </conditionalFormatting>
  <conditionalFormatting sqref="I149:L149">
    <cfRule type="expression" dxfId="1368" priority="172">
      <formula>AND($T149,$I149="")</formula>
    </cfRule>
  </conditionalFormatting>
  <conditionalFormatting sqref="I150:L150">
    <cfRule type="expression" dxfId="1367" priority="171">
      <formula>NOT(T149)</formula>
    </cfRule>
  </conditionalFormatting>
  <conditionalFormatting sqref="I153:L153">
    <cfRule type="expression" dxfId="1366" priority="167">
      <formula>AND($O153,$I153="")</formula>
    </cfRule>
  </conditionalFormatting>
  <conditionalFormatting sqref="I154:L154">
    <cfRule type="expression" dxfId="1365" priority="166">
      <formula>NOT(O153)</formula>
    </cfRule>
  </conditionalFormatting>
  <conditionalFormatting sqref="I155:L155">
    <cfRule type="expression" dxfId="1364" priority="162">
      <formula>AND($P155,$I155="")</formula>
    </cfRule>
  </conditionalFormatting>
  <conditionalFormatting sqref="I156:L156">
    <cfRule type="expression" dxfId="1363" priority="161">
      <formula>NOT(P155)</formula>
    </cfRule>
  </conditionalFormatting>
  <conditionalFormatting sqref="I157:L157">
    <cfRule type="expression" dxfId="1362" priority="157">
      <formula>AND($Q157,$I157="")</formula>
    </cfRule>
  </conditionalFormatting>
  <conditionalFormatting sqref="I158:L158">
    <cfRule type="expression" dxfId="1361" priority="156">
      <formula>NOT(Q157)</formula>
    </cfRule>
  </conditionalFormatting>
  <conditionalFormatting sqref="I159:L159">
    <cfRule type="expression" dxfId="1360" priority="152">
      <formula>AND($R159,$I159="")</formula>
    </cfRule>
  </conditionalFormatting>
  <conditionalFormatting sqref="I160:L160">
    <cfRule type="expression" dxfId="1359" priority="151">
      <formula>NOT(R159)</formula>
    </cfRule>
  </conditionalFormatting>
  <conditionalFormatting sqref="I161:L161">
    <cfRule type="expression" dxfId="1358" priority="147">
      <formula>AND($S161,$I161="")</formula>
    </cfRule>
  </conditionalFormatting>
  <conditionalFormatting sqref="I162:L162">
    <cfRule type="expression" dxfId="1357" priority="146">
      <formula>NOT(S161)</formula>
    </cfRule>
  </conditionalFormatting>
  <conditionalFormatting sqref="I163:L163">
    <cfRule type="expression" dxfId="1356" priority="142">
      <formula>AND($T163,$I163="")</formula>
    </cfRule>
  </conditionalFormatting>
  <conditionalFormatting sqref="I164:L164">
    <cfRule type="expression" dxfId="1355" priority="141">
      <formula>NOT(T163)</formula>
    </cfRule>
  </conditionalFormatting>
  <conditionalFormatting sqref="I167:L167">
    <cfRule type="expression" dxfId="1354" priority="137">
      <formula>AND($O167,$I167="")</formula>
    </cfRule>
  </conditionalFormatting>
  <conditionalFormatting sqref="I168:L168">
    <cfRule type="expression" dxfId="1353" priority="136">
      <formula>NOT(O167)</formula>
    </cfRule>
  </conditionalFormatting>
  <conditionalFormatting sqref="I169:L169">
    <cfRule type="expression" dxfId="1352" priority="132">
      <formula>AND($P169,$I169="")</formula>
    </cfRule>
  </conditionalFormatting>
  <conditionalFormatting sqref="I170:L170">
    <cfRule type="expression" dxfId="1351" priority="131">
      <formula>NOT(P169)</formula>
    </cfRule>
  </conditionalFormatting>
  <conditionalFormatting sqref="I171:L171">
    <cfRule type="expression" dxfId="1350" priority="127">
      <formula>AND($Q171,$I171="")</formula>
    </cfRule>
  </conditionalFormatting>
  <conditionalFormatting sqref="I172:L172">
    <cfRule type="expression" dxfId="1349" priority="126">
      <formula>NOT(Q171)</formula>
    </cfRule>
  </conditionalFormatting>
  <conditionalFormatting sqref="I173:L173">
    <cfRule type="expression" dxfId="1348" priority="122">
      <formula>AND($R173,$I173="")</formula>
    </cfRule>
  </conditionalFormatting>
  <conditionalFormatting sqref="I174:L174">
    <cfRule type="expression" dxfId="1347" priority="121">
      <formula>NOT(R173)</formula>
    </cfRule>
  </conditionalFormatting>
  <conditionalFormatting sqref="I175:L175">
    <cfRule type="expression" dxfId="1346" priority="117">
      <formula>AND($S175,$I175="")</formula>
    </cfRule>
  </conditionalFormatting>
  <conditionalFormatting sqref="I176:L176">
    <cfRule type="expression" dxfId="1345" priority="116">
      <formula>NOT(S175)</formula>
    </cfRule>
  </conditionalFormatting>
  <conditionalFormatting sqref="I177:L177">
    <cfRule type="expression" dxfId="1344" priority="112">
      <formula>AND($T177,$I177="")</formula>
    </cfRule>
  </conditionalFormatting>
  <conditionalFormatting sqref="I178:L178">
    <cfRule type="expression" dxfId="1343" priority="111">
      <formula>NOT(T177)</formula>
    </cfRule>
  </conditionalFormatting>
  <conditionalFormatting sqref="I181:L181">
    <cfRule type="expression" dxfId="1342" priority="107">
      <formula>AND($O181,$I181="")</formula>
    </cfRule>
  </conditionalFormatting>
  <conditionalFormatting sqref="I182:L182">
    <cfRule type="expression" dxfId="1341" priority="106">
      <formula>NOT(O181)</formula>
    </cfRule>
  </conditionalFormatting>
  <conditionalFormatting sqref="I183:L183">
    <cfRule type="expression" dxfId="1340" priority="102">
      <formula>AND($P183,$I183="")</formula>
    </cfRule>
  </conditionalFormatting>
  <conditionalFormatting sqref="I184:L184">
    <cfRule type="expression" dxfId="1339" priority="101">
      <formula>NOT(P183)</formula>
    </cfRule>
  </conditionalFormatting>
  <conditionalFormatting sqref="I185:L185">
    <cfRule type="expression" dxfId="1338" priority="97">
      <formula>AND($Q185,$I185="")</formula>
    </cfRule>
  </conditionalFormatting>
  <conditionalFormatting sqref="I186:L186">
    <cfRule type="expression" dxfId="1337" priority="96">
      <formula>NOT(Q185)</formula>
    </cfRule>
  </conditionalFormatting>
  <conditionalFormatting sqref="I187:L187">
    <cfRule type="expression" dxfId="1336" priority="92">
      <formula>AND($R187,$I187="")</formula>
    </cfRule>
  </conditionalFormatting>
  <conditionalFormatting sqref="I188:L188">
    <cfRule type="expression" dxfId="1335" priority="91">
      <formula>NOT(R187)</formula>
    </cfRule>
  </conditionalFormatting>
  <conditionalFormatting sqref="I189:L189">
    <cfRule type="expression" dxfId="1334" priority="87">
      <formula>AND($S189,$I189="")</formula>
    </cfRule>
  </conditionalFormatting>
  <conditionalFormatting sqref="I190:L190">
    <cfRule type="expression" dxfId="1333" priority="86">
      <formula>NOT(S189)</formula>
    </cfRule>
  </conditionalFormatting>
  <conditionalFormatting sqref="I191:L191">
    <cfRule type="expression" dxfId="1332" priority="82">
      <formula>AND($T191,$I191="")</formula>
    </cfRule>
  </conditionalFormatting>
  <conditionalFormatting sqref="I192:L192">
    <cfRule type="expression" dxfId="1331" priority="81">
      <formula>NOT(T191)</formula>
    </cfRule>
  </conditionalFormatting>
  <conditionalFormatting sqref="I196:L196">
    <cfRule type="expression" dxfId="1330" priority="387">
      <formula>$I195&lt;&gt;""</formula>
    </cfRule>
  </conditionalFormatting>
  <conditionalFormatting sqref="I197:L197">
    <cfRule type="expression" dxfId="1329" priority="77">
      <formula>AND($O197,$I197="")</formula>
    </cfRule>
  </conditionalFormatting>
  <conditionalFormatting sqref="I198:L198">
    <cfRule type="expression" dxfId="1328" priority="76">
      <formula>NOT(O197)</formula>
    </cfRule>
  </conditionalFormatting>
  <conditionalFormatting sqref="I199:L199">
    <cfRule type="expression" dxfId="1327" priority="72">
      <formula>AND($P199,$I199="")</formula>
    </cfRule>
  </conditionalFormatting>
  <conditionalFormatting sqref="I200:L200">
    <cfRule type="expression" dxfId="1326" priority="71">
      <formula>NOT(P199)</formula>
    </cfRule>
  </conditionalFormatting>
  <conditionalFormatting sqref="I201:L201">
    <cfRule type="expression" dxfId="1325" priority="67">
      <formula>AND($Q201,$I201="")</formula>
    </cfRule>
  </conditionalFormatting>
  <conditionalFormatting sqref="I202:L202">
    <cfRule type="expression" dxfId="1324" priority="66">
      <formula>NOT(Q201)</formula>
    </cfRule>
  </conditionalFormatting>
  <conditionalFormatting sqref="I203:L203">
    <cfRule type="expression" dxfId="1323" priority="62">
      <formula>AND($R203,$I203="")</formula>
    </cfRule>
  </conditionalFormatting>
  <conditionalFormatting sqref="I204:L204">
    <cfRule type="expression" dxfId="1322" priority="61">
      <formula>NOT(R203)</formula>
    </cfRule>
  </conditionalFormatting>
  <conditionalFormatting sqref="I205:L205">
    <cfRule type="expression" dxfId="1321" priority="57">
      <formula>AND($S205,$I205="")</formula>
    </cfRule>
  </conditionalFormatting>
  <conditionalFormatting sqref="I206:L206">
    <cfRule type="expression" dxfId="1320" priority="56">
      <formula>NOT(S205)</formula>
    </cfRule>
  </conditionalFormatting>
  <conditionalFormatting sqref="I207:L207">
    <cfRule type="expression" dxfId="1319" priority="52">
      <formula>AND($T207,$I207="")</formula>
    </cfRule>
  </conditionalFormatting>
  <conditionalFormatting sqref="I208:L208">
    <cfRule type="expression" dxfId="1318" priority="51">
      <formula>NOT(T207)</formula>
    </cfRule>
  </conditionalFormatting>
  <conditionalFormatting sqref="I210:L210">
    <cfRule type="expression" dxfId="1317" priority="389">
      <formula>$I209&lt;&gt;""</formula>
    </cfRule>
  </conditionalFormatting>
  <conditionalFormatting sqref="I211:L211">
    <cfRule type="expression" dxfId="1316" priority="47">
      <formula>AND($O211,$I211="")</formula>
    </cfRule>
  </conditionalFormatting>
  <conditionalFormatting sqref="I212:L212">
    <cfRule type="expression" dxfId="1315" priority="46">
      <formula>NOT(O211)</formula>
    </cfRule>
  </conditionalFormatting>
  <conditionalFormatting sqref="I213:L213">
    <cfRule type="expression" dxfId="1314" priority="42">
      <formula>AND($P213,$I213="")</formula>
    </cfRule>
  </conditionalFormatting>
  <conditionalFormatting sqref="I214:L214">
    <cfRule type="expression" dxfId="1313" priority="41">
      <formula>NOT(P213)</formula>
    </cfRule>
  </conditionalFormatting>
  <conditionalFormatting sqref="I215:L215">
    <cfRule type="expression" dxfId="1312" priority="37">
      <formula>AND($Q215,$I215="")</formula>
    </cfRule>
  </conditionalFormatting>
  <conditionalFormatting sqref="I216:L216">
    <cfRule type="expression" dxfId="1311" priority="36">
      <formula>NOT(Q215)</formula>
    </cfRule>
  </conditionalFormatting>
  <conditionalFormatting sqref="I217:L217">
    <cfRule type="expression" dxfId="1310" priority="32">
      <formula>AND($R217,$I217="")</formula>
    </cfRule>
  </conditionalFormatting>
  <conditionalFormatting sqref="I218:L218">
    <cfRule type="expression" dxfId="1309" priority="31">
      <formula>NOT(R217)</formula>
    </cfRule>
  </conditionalFormatting>
  <conditionalFormatting sqref="I219:L219">
    <cfRule type="expression" dxfId="1308" priority="27">
      <formula>AND($S219,$I219="")</formula>
    </cfRule>
  </conditionalFormatting>
  <conditionalFormatting sqref="I220:L220">
    <cfRule type="expression" dxfId="1307" priority="26">
      <formula>NOT(S219)</formula>
    </cfRule>
  </conditionalFormatting>
  <conditionalFormatting sqref="I221:L221">
    <cfRule type="expression" dxfId="1306" priority="22">
      <formula>AND($T221,$I221="")</formula>
    </cfRule>
  </conditionalFormatting>
  <conditionalFormatting sqref="I222:L222">
    <cfRule type="expression" dxfId="1305" priority="21">
      <formula>NOT(T221)</formula>
    </cfRule>
  </conditionalFormatting>
  <conditionalFormatting sqref="M40:M45">
    <cfRule type="expression" dxfId="1304" priority="1263">
      <formula>AND(O40,M40="")</formula>
    </cfRule>
    <cfRule type="expression" dxfId="1303" priority="1262">
      <formula>O40=FALSE</formula>
    </cfRule>
  </conditionalFormatting>
  <conditionalFormatting sqref="M54">
    <cfRule type="expression" dxfId="1302" priority="823">
      <formula>O54=FALSE</formula>
    </cfRule>
    <cfRule type="expression" dxfId="1301" priority="824">
      <formula>AND(O54,M54="")</formula>
    </cfRule>
  </conditionalFormatting>
  <conditionalFormatting sqref="M56">
    <cfRule type="expression" dxfId="1299" priority="821">
      <formula>P56=FALSE</formula>
    </cfRule>
    <cfRule type="expression" dxfId="1298" priority="822">
      <formula>AND(P56,M56="")</formula>
    </cfRule>
  </conditionalFormatting>
  <conditionalFormatting sqref="M58">
    <cfRule type="expression" dxfId="1296" priority="820">
      <formula>AND(Q58,M58="")</formula>
    </cfRule>
    <cfRule type="expression" dxfId="1295" priority="819">
      <formula>Q58=FALSE</formula>
    </cfRule>
  </conditionalFormatting>
  <conditionalFormatting sqref="M60">
    <cfRule type="expression" dxfId="1293" priority="801">
      <formula>AND(R60,M60="")</formula>
    </cfRule>
    <cfRule type="expression" dxfId="1292" priority="800">
      <formula>R60=FALSE</formula>
    </cfRule>
  </conditionalFormatting>
  <conditionalFormatting sqref="M62">
    <cfRule type="expression" dxfId="1290" priority="798">
      <formula>S62=FALSE</formula>
    </cfRule>
    <cfRule type="expression" dxfId="1289" priority="799">
      <formula>AND(S62,M62="")</formula>
    </cfRule>
  </conditionalFormatting>
  <conditionalFormatting sqref="M64">
    <cfRule type="expression" dxfId="1287" priority="785">
      <formula>T64=FALSE</formula>
    </cfRule>
    <cfRule type="expression" dxfId="1286" priority="786">
      <formula>AND(T64,M64="")</formula>
    </cfRule>
  </conditionalFormatting>
  <conditionalFormatting sqref="M68">
    <cfRule type="expression" dxfId="1284" priority="834">
      <formula>O68=FALSE</formula>
    </cfRule>
    <cfRule type="expression" dxfId="1283" priority="835">
      <formula>AND(O68,M68="")</formula>
    </cfRule>
  </conditionalFormatting>
  <conditionalFormatting sqref="M70">
    <cfRule type="expression" dxfId="1281" priority="613">
      <formula>AND(P70,M70="")</formula>
    </cfRule>
    <cfRule type="expression" dxfId="1280" priority="612">
      <formula>P70=FALSE</formula>
    </cfRule>
  </conditionalFormatting>
  <conditionalFormatting sqref="M72">
    <cfRule type="expression" dxfId="1278" priority="610">
      <formula>Q72=FALSE</formula>
    </cfRule>
    <cfRule type="expression" dxfId="1277" priority="611">
      <formula>AND(Q72,M72="")</formula>
    </cfRule>
  </conditionalFormatting>
  <conditionalFormatting sqref="M74">
    <cfRule type="expression" dxfId="1275" priority="599">
      <formula>AND(R74,M74="")</formula>
    </cfRule>
    <cfRule type="expression" dxfId="1274" priority="598">
      <formula>R74=FALSE</formula>
    </cfRule>
  </conditionalFormatting>
  <conditionalFormatting sqref="M76">
    <cfRule type="expression" dxfId="1272" priority="597">
      <formula>AND(S76,M76="")</formula>
    </cfRule>
    <cfRule type="expression" dxfId="1271" priority="596">
      <formula>S76=FALSE</formula>
    </cfRule>
  </conditionalFormatting>
  <conditionalFormatting sqref="M78">
    <cfRule type="expression" dxfId="1269" priority="587">
      <formula>AND(T78,M78="")</formula>
    </cfRule>
    <cfRule type="expression" dxfId="1268" priority="586">
      <formula>T78=FALSE</formula>
    </cfRule>
  </conditionalFormatting>
  <conditionalFormatting sqref="M82">
    <cfRule type="expression" dxfId="1266" priority="886">
      <formula>O82=FALSE</formula>
    </cfRule>
    <cfRule type="expression" dxfId="1265" priority="887">
      <formula>AND(O82,M82="")</formula>
    </cfRule>
  </conditionalFormatting>
  <conditionalFormatting sqref="M84">
    <cfRule type="expression" dxfId="1263" priority="885">
      <formula>AND(P84,M84="")</formula>
    </cfRule>
    <cfRule type="expression" dxfId="1262" priority="884">
      <formula>P84=FALSE</formula>
    </cfRule>
  </conditionalFormatting>
  <conditionalFormatting sqref="M86">
    <cfRule type="expression" dxfId="1260" priority="882">
      <formula>Q86=FALSE</formula>
    </cfRule>
    <cfRule type="expression" dxfId="1259" priority="883">
      <formula>AND(Q86,M86="")</formula>
    </cfRule>
  </conditionalFormatting>
  <conditionalFormatting sqref="M88">
    <cfRule type="expression" dxfId="1257" priority="863">
      <formula>R88=FALSE</formula>
    </cfRule>
    <cfRule type="expression" dxfId="1256" priority="864">
      <formula>AND(R88,M88="")</formula>
    </cfRule>
  </conditionalFormatting>
  <conditionalFormatting sqref="M90">
    <cfRule type="expression" dxfId="1254" priority="862">
      <formula>AND(S90,M90="")</formula>
    </cfRule>
    <cfRule type="expression" dxfId="1253" priority="861">
      <formula>S90=FALSE</formula>
    </cfRule>
  </conditionalFormatting>
  <conditionalFormatting sqref="M92">
    <cfRule type="expression" dxfId="1251" priority="849">
      <formula>AND(T92,M92="")</formula>
    </cfRule>
    <cfRule type="expression" dxfId="1250" priority="848">
      <formula>T92=FALSE</formula>
    </cfRule>
  </conditionalFormatting>
  <conditionalFormatting sqref="M96">
    <cfRule type="expression" dxfId="1248" priority="937">
      <formula>AND(O96,M96="")</formula>
    </cfRule>
    <cfRule type="expression" dxfId="1247" priority="936">
      <formula>O96=FALSE</formula>
    </cfRule>
  </conditionalFormatting>
  <conditionalFormatting sqref="M98">
    <cfRule type="expression" dxfId="1245" priority="934">
      <formula>P98=FALSE</formula>
    </cfRule>
    <cfRule type="expression" dxfId="1244" priority="935">
      <formula>AND(P98,M98="")</formula>
    </cfRule>
  </conditionalFormatting>
  <conditionalFormatting sqref="M100">
    <cfRule type="expression" dxfId="1242" priority="932">
      <formula>Q100=FALSE</formula>
    </cfRule>
    <cfRule type="expression" dxfId="1241" priority="933">
      <formula>AND(Q100,M100="")</formula>
    </cfRule>
  </conditionalFormatting>
  <conditionalFormatting sqref="M102">
    <cfRule type="expression" dxfId="1239" priority="914">
      <formula>AND(R102,M102="")</formula>
    </cfRule>
    <cfRule type="expression" dxfId="1238" priority="913">
      <formula>R102=FALSE</formula>
    </cfRule>
  </conditionalFormatting>
  <conditionalFormatting sqref="M104">
    <cfRule type="expression" dxfId="1236" priority="912">
      <formula>AND(S104,M104="")</formula>
    </cfRule>
    <cfRule type="expression" dxfId="1235" priority="911">
      <formula>S104=FALSE</formula>
    </cfRule>
  </conditionalFormatting>
  <conditionalFormatting sqref="M106">
    <cfRule type="expression" dxfId="1233" priority="898">
      <formula>T106=FALSE</formula>
    </cfRule>
    <cfRule type="expression" dxfId="1232" priority="899">
      <formula>AND(T106,M106="")</formula>
    </cfRule>
  </conditionalFormatting>
  <conditionalFormatting sqref="M111">
    <cfRule type="expression" dxfId="1230" priority="986">
      <formula>O111=FALSE</formula>
    </cfRule>
    <cfRule type="expression" dxfId="1229" priority="987">
      <formula>AND(O111,M111="")</formula>
    </cfRule>
  </conditionalFormatting>
  <conditionalFormatting sqref="M113">
    <cfRule type="expression" dxfId="1227" priority="984">
      <formula>P113=FALSE</formula>
    </cfRule>
    <cfRule type="expression" dxfId="1226" priority="985">
      <formula>AND(P113,M113="")</formula>
    </cfRule>
  </conditionalFormatting>
  <conditionalFormatting sqref="M115">
    <cfRule type="expression" dxfId="1224" priority="982">
      <formula>Q115=FALSE</formula>
    </cfRule>
    <cfRule type="expression" dxfId="1223" priority="983">
      <formula>AND(Q115,M115="")</formula>
    </cfRule>
  </conditionalFormatting>
  <conditionalFormatting sqref="M117">
    <cfRule type="expression" dxfId="1221" priority="964">
      <formula>AND(R117,M117="")</formula>
    </cfRule>
    <cfRule type="expression" dxfId="1220" priority="963">
      <formula>R117=FALSE</formula>
    </cfRule>
  </conditionalFormatting>
  <conditionalFormatting sqref="M119">
    <cfRule type="expression" dxfId="1218" priority="962">
      <formula>AND(S119,M119="")</formula>
    </cfRule>
    <cfRule type="expression" dxfId="1217" priority="961">
      <formula>S119=FALSE</formula>
    </cfRule>
  </conditionalFormatting>
  <conditionalFormatting sqref="M121">
    <cfRule type="expression" dxfId="1215" priority="948">
      <formula>T121=FALSE</formula>
    </cfRule>
    <cfRule type="expression" dxfId="1214" priority="949">
      <formula>AND(T121,M121="")</formula>
    </cfRule>
  </conditionalFormatting>
  <conditionalFormatting sqref="M125">
    <cfRule type="expression" dxfId="1212" priority="997">
      <formula>O125=FALSE</formula>
    </cfRule>
    <cfRule type="expression" dxfId="1211" priority="998">
      <formula>AND(O125,M125="")</formula>
    </cfRule>
  </conditionalFormatting>
  <conditionalFormatting sqref="M127">
    <cfRule type="expression" dxfId="1209" priority="578">
      <formula>AND(P127,M127="")</formula>
    </cfRule>
    <cfRule type="expression" dxfId="1208" priority="577">
      <formula>P127=FALSE</formula>
    </cfRule>
  </conditionalFormatting>
  <conditionalFormatting sqref="M129">
    <cfRule type="expression" dxfId="1206" priority="576">
      <formula>AND(Q129,M129="")</formula>
    </cfRule>
    <cfRule type="expression" dxfId="1205" priority="575">
      <formula>Q129=FALSE</formula>
    </cfRule>
  </conditionalFormatting>
  <conditionalFormatting sqref="M131">
    <cfRule type="expression" dxfId="1203" priority="563">
      <formula>R131=FALSE</formula>
    </cfRule>
    <cfRule type="expression" dxfId="1202" priority="564">
      <formula>AND(R131,M131="")</formula>
    </cfRule>
  </conditionalFormatting>
  <conditionalFormatting sqref="M133">
    <cfRule type="expression" dxfId="1200" priority="562">
      <formula>AND(S133,M133="")</formula>
    </cfRule>
    <cfRule type="expression" dxfId="1199" priority="561">
      <formula>S133=FALSE</formula>
    </cfRule>
  </conditionalFormatting>
  <conditionalFormatting sqref="M135">
    <cfRule type="expression" dxfId="1197" priority="552">
      <formula>AND(T135,M135="")</formula>
    </cfRule>
    <cfRule type="expression" dxfId="1196" priority="551">
      <formula>T135=FALSE</formula>
    </cfRule>
  </conditionalFormatting>
  <conditionalFormatting sqref="M139">
    <cfRule type="expression" dxfId="1193" priority="1046">
      <formula>AND(O139,M139="")</formula>
    </cfRule>
    <cfRule type="expression" dxfId="1192" priority="1045">
      <formula>O139=FALSE</formula>
    </cfRule>
  </conditionalFormatting>
  <conditionalFormatting sqref="M141">
    <cfRule type="expression" dxfId="1190" priority="1044">
      <formula>AND(P141,M141="")</formula>
    </cfRule>
    <cfRule type="expression" dxfId="1189" priority="1043">
      <formula>P141=FALSE</formula>
    </cfRule>
  </conditionalFormatting>
  <conditionalFormatting sqref="M143">
    <cfRule type="expression" dxfId="1187" priority="1041">
      <formula>Q143=FALSE</formula>
    </cfRule>
    <cfRule type="expression" dxfId="1186" priority="1042">
      <formula>AND(Q143,M143="")</formula>
    </cfRule>
  </conditionalFormatting>
  <conditionalFormatting sqref="M145">
    <cfRule type="expression" dxfId="1184" priority="1023">
      <formula>AND(R145,M145="")</formula>
    </cfRule>
    <cfRule type="expression" dxfId="1183" priority="1022">
      <formula>R145=FALSE</formula>
    </cfRule>
  </conditionalFormatting>
  <conditionalFormatting sqref="M147">
    <cfRule type="expression" dxfId="1181" priority="1020">
      <formula>S147=FALSE</formula>
    </cfRule>
    <cfRule type="expression" dxfId="1180" priority="1021">
      <formula>AND(S147,M147="")</formula>
    </cfRule>
  </conditionalFormatting>
  <conditionalFormatting sqref="M149">
    <cfRule type="expression" dxfId="1178" priority="1008">
      <formula>AND(T149,M149="")</formula>
    </cfRule>
    <cfRule type="expression" dxfId="1177" priority="1007">
      <formula>T149=FALSE</formula>
    </cfRule>
  </conditionalFormatting>
  <conditionalFormatting sqref="M153">
    <cfRule type="expression" dxfId="1175" priority="1108">
      <formula>AND(O153,M153="")</formula>
    </cfRule>
    <cfRule type="expression" dxfId="1174" priority="1107">
      <formula>O153=FALSE</formula>
    </cfRule>
  </conditionalFormatting>
  <conditionalFormatting sqref="M155">
    <cfRule type="expression" dxfId="1172" priority="1106">
      <formula>AND(P155,M155="")</formula>
    </cfRule>
    <cfRule type="expression" dxfId="1171" priority="1105">
      <formula>P155=FALSE</formula>
    </cfRule>
  </conditionalFormatting>
  <conditionalFormatting sqref="M157">
    <cfRule type="expression" dxfId="1169" priority="1103">
      <formula>Q157=FALSE</formula>
    </cfRule>
    <cfRule type="expression" dxfId="1168" priority="1104">
      <formula>AND(Q157,M157="")</formula>
    </cfRule>
  </conditionalFormatting>
  <conditionalFormatting sqref="M159">
    <cfRule type="expression" dxfId="1166" priority="1084">
      <formula>AND(R159,M159="")</formula>
    </cfRule>
    <cfRule type="expression" dxfId="1165" priority="1083">
      <formula>R159=FALSE</formula>
    </cfRule>
  </conditionalFormatting>
  <conditionalFormatting sqref="M161">
    <cfRule type="expression" dxfId="1163" priority="1081">
      <formula>S161=FALSE</formula>
    </cfRule>
    <cfRule type="expression" dxfId="1162" priority="1082">
      <formula>AND(S161,M161="")</formula>
    </cfRule>
  </conditionalFormatting>
  <conditionalFormatting sqref="M163">
    <cfRule type="expression" dxfId="1160" priority="544">
      <formula>T163=FALSE</formula>
    </cfRule>
    <cfRule type="expression" dxfId="1159" priority="545">
      <formula>AND(T163,M163="")</formula>
    </cfRule>
  </conditionalFormatting>
  <conditionalFormatting sqref="M167">
    <cfRule type="expression" dxfId="1157" priority="514">
      <formula>AND(O167,M167="")</formula>
    </cfRule>
    <cfRule type="expression" dxfId="1156" priority="513">
      <formula>O167=FALSE</formula>
    </cfRule>
  </conditionalFormatting>
  <conditionalFormatting sqref="M169">
    <cfRule type="expression" dxfId="1154" priority="511">
      <formula>P169=FALSE</formula>
    </cfRule>
    <cfRule type="expression" dxfId="1153" priority="512">
      <formula>AND(P169,M169="")</formula>
    </cfRule>
  </conditionalFormatting>
  <conditionalFormatting sqref="M171">
    <cfRule type="expression" dxfId="1151" priority="509">
      <formula>Q171=FALSE</formula>
    </cfRule>
    <cfRule type="expression" dxfId="1150" priority="510">
      <formula>AND(Q171,M171="")</formula>
    </cfRule>
  </conditionalFormatting>
  <conditionalFormatting sqref="M173">
    <cfRule type="expression" dxfId="1148" priority="494">
      <formula>AND(R173,M173="")</formula>
    </cfRule>
    <cfRule type="expression" dxfId="1147" priority="493">
      <formula>R173=FALSE</formula>
    </cfRule>
  </conditionalFormatting>
  <conditionalFormatting sqref="M175">
    <cfRule type="expression" dxfId="1145" priority="492">
      <formula>AND(S175,M175="")</formula>
    </cfRule>
    <cfRule type="expression" dxfId="1144" priority="491">
      <formula>S175=FALSE</formula>
    </cfRule>
  </conditionalFormatting>
  <conditionalFormatting sqref="M177">
    <cfRule type="expression" dxfId="1142" priority="482">
      <formula>AND(T177,M177="")</formula>
    </cfRule>
    <cfRule type="expression" dxfId="1141" priority="481">
      <formula>T177=FALSE</formula>
    </cfRule>
  </conditionalFormatting>
  <conditionalFormatting sqref="M181">
    <cfRule type="expression" dxfId="1139" priority="429">
      <formula>O181=FALSE</formula>
    </cfRule>
    <cfRule type="expression" dxfId="1138" priority="430">
      <formula>AND(O181,M181="")</formula>
    </cfRule>
  </conditionalFormatting>
  <conditionalFormatting sqref="M183">
    <cfRule type="expression" dxfId="1136" priority="427">
      <formula>P183=FALSE</formula>
    </cfRule>
    <cfRule type="expression" dxfId="1135" priority="428">
      <formula>AND(P183,M183="")</formula>
    </cfRule>
  </conditionalFormatting>
  <conditionalFormatting sqref="M185">
    <cfRule type="expression" dxfId="1133" priority="425">
      <formula>Q185=FALSE</formula>
    </cfRule>
    <cfRule type="expression" dxfId="1132" priority="426">
      <formula>AND(Q185,M185="")</formula>
    </cfRule>
  </conditionalFormatting>
  <conditionalFormatting sqref="M187">
    <cfRule type="expression" dxfId="1130" priority="409">
      <formula>R187=FALSE</formula>
    </cfRule>
    <cfRule type="expression" dxfId="1129" priority="410">
      <formula>AND(R187,M187="")</formula>
    </cfRule>
  </conditionalFormatting>
  <conditionalFormatting sqref="M189">
    <cfRule type="expression" dxfId="1127" priority="407">
      <formula>S189=FALSE</formula>
    </cfRule>
    <cfRule type="expression" dxfId="1126" priority="408">
      <formula>AND(S189,M189="")</formula>
    </cfRule>
  </conditionalFormatting>
  <conditionalFormatting sqref="M191">
    <cfRule type="expression" dxfId="1124" priority="398">
      <formula>AND(T191,M191="")</formula>
    </cfRule>
    <cfRule type="expression" dxfId="1123" priority="397">
      <formula>T191=FALSE</formula>
    </cfRule>
  </conditionalFormatting>
  <conditionalFormatting sqref="M197">
    <cfRule type="expression" dxfId="1121" priority="472">
      <formula>AND(O197,M197="")</formula>
    </cfRule>
    <cfRule type="expression" dxfId="1120" priority="471">
      <formula>O197=FALSE</formula>
    </cfRule>
  </conditionalFormatting>
  <conditionalFormatting sqref="M199">
    <cfRule type="expression" dxfId="1118" priority="469">
      <formula>P199=FALSE</formula>
    </cfRule>
    <cfRule type="expression" dxfId="1117" priority="470">
      <formula>AND(P199,M199="")</formula>
    </cfRule>
  </conditionalFormatting>
  <conditionalFormatting sqref="M201">
    <cfRule type="expression" dxfId="1115" priority="467">
      <formula>Q201=FALSE</formula>
    </cfRule>
    <cfRule type="expression" dxfId="1114" priority="468">
      <formula>AND(Q201,M201="")</formula>
    </cfRule>
  </conditionalFormatting>
  <conditionalFormatting sqref="M203">
    <cfRule type="expression" dxfId="1112" priority="452">
      <formula>AND(R203,M203="")</formula>
    </cfRule>
    <cfRule type="expression" dxfId="1111" priority="451">
      <formula>R203=FALSE</formula>
    </cfRule>
  </conditionalFormatting>
  <conditionalFormatting sqref="M205">
    <cfRule type="expression" dxfId="1109" priority="449">
      <formula>S205=FALSE</formula>
    </cfRule>
    <cfRule type="expression" dxfId="1108" priority="450">
      <formula>AND(S205,M205="")</formula>
    </cfRule>
  </conditionalFormatting>
  <conditionalFormatting sqref="M207">
    <cfRule type="expression" dxfId="1106" priority="439">
      <formula>T207=FALSE</formula>
    </cfRule>
    <cfRule type="expression" dxfId="1105" priority="440">
      <formula>AND(T207,M207="")</formula>
    </cfRule>
  </conditionalFormatting>
  <conditionalFormatting sqref="M211">
    <cfRule type="expression" dxfId="1103" priority="1363">
      <formula>O211=FALSE</formula>
    </cfRule>
    <cfRule type="expression" dxfId="1102" priority="1364">
      <formula>AND(O211,M211="")</formula>
    </cfRule>
  </conditionalFormatting>
  <conditionalFormatting sqref="M213">
    <cfRule type="expression" dxfId="1100" priority="1133">
      <formula>P213=FALSE</formula>
    </cfRule>
    <cfRule type="expression" dxfId="1099" priority="1134">
      <formula>AND(P213,M213="")</formula>
    </cfRule>
  </conditionalFormatting>
  <conditionalFormatting sqref="M215">
    <cfRule type="expression" dxfId="1097" priority="1131">
      <formula>Q215=FALSE</formula>
    </cfRule>
    <cfRule type="expression" dxfId="1096" priority="1132">
      <formula>AND(Q215,M215="")</formula>
    </cfRule>
  </conditionalFormatting>
  <conditionalFormatting sqref="M217">
    <cfRule type="expression" dxfId="1094" priority="536">
      <formula>AND(R217,M217="")</formula>
    </cfRule>
    <cfRule type="expression" dxfId="1093" priority="535">
      <formula>R217=FALSE</formula>
    </cfRule>
  </conditionalFormatting>
  <conditionalFormatting sqref="M219">
    <cfRule type="expression" dxfId="1091" priority="533">
      <formula>S219=FALSE</formula>
    </cfRule>
    <cfRule type="expression" dxfId="1090" priority="534">
      <formula>AND(S219,M219="")</formula>
    </cfRule>
  </conditionalFormatting>
  <conditionalFormatting sqref="M221">
    <cfRule type="expression" dxfId="1088" priority="524">
      <formula>AND(T221,M221="")</formula>
    </cfRule>
    <cfRule type="expression" dxfId="1087" priority="523">
      <formula>T221=FALSE</formula>
    </cfRule>
  </conditionalFormatting>
  <conditionalFormatting sqref="M223:M228">
    <cfRule type="expression" dxfId="1085" priority="751">
      <formula>NOT($O223)</formula>
    </cfRule>
  </conditionalFormatting>
  <hyperlinks>
    <hyperlink ref="H16" location="A.1" display="A.1" xr:uid="{00000000-0004-0000-0600-000000000000}"/>
    <hyperlink ref="H18" location="A.2" display="A.2" xr:uid="{00000000-0004-0000-0600-000001000000}"/>
    <hyperlink ref="H20" location="A.3" display="A.3" xr:uid="{00000000-0004-0000-0600-000002000000}"/>
    <hyperlink ref="H22" location="A.4" display="A.4" xr:uid="{00000000-0004-0000-0600-000003000000}"/>
    <hyperlink ref="H24" location="A.5" display="A.5" xr:uid="{00000000-0004-0000-0600-000004000000}"/>
    <hyperlink ref="H26" location="A.6" display="A.6" xr:uid="{00000000-0004-0000-0600-000005000000}"/>
    <hyperlink ref="H28" location="A.7" display="A.7" xr:uid="{00000000-0004-0000-0600-000006000000}"/>
    <hyperlink ref="H30" location="A.8" display="A.8" xr:uid="{00000000-0004-0000-0600-000007000000}"/>
    <hyperlink ref="H32" location="A.9a" display="A.9a" xr:uid="{00000000-0004-0000-0600-000008000000}"/>
    <hyperlink ref="H34" location="A.10" display="A.10" xr:uid="{00000000-0004-0000-0600-000009000000}"/>
    <hyperlink ref="H36" location="A.11" display="A.11" xr:uid="{00000000-0004-0000-0600-00000A000000}"/>
    <hyperlink ref="H38" location="A.12" display="A.12" xr:uid="{00000000-0004-0000-0600-00000B000000}"/>
  </hyperlinks>
  <pageMargins left="0.39370078740157483" right="0.19685039370078741" top="0.39370078740157483" bottom="0.47244094488188981" header="0.31496062992125984" footer="0.31496062992125984"/>
  <pageSetup paperSize="9" scale="85" fitToHeight="0" orientation="portrait" r:id="rId1"/>
  <headerFooter scaleWithDoc="0">
    <oddFooter>&amp;L&amp;8©  VHF Bayern - Stand Oktober 2024&amp;R&amp;P</oddFooter>
  </headerFooter>
  <rowBreaks count="1" manualBreakCount="1">
    <brk id="48"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69870" r:id="rId4" name="Kontrollkästchen 2">
              <controlPr defaultSize="0" autoFill="0" autoLine="0" autoPict="0" altText="">
                <anchor moveWithCells="1">
                  <from>
                    <xdr:col>1</xdr:col>
                    <xdr:colOff>0</xdr:colOff>
                    <xdr:row>15</xdr:row>
                    <xdr:rowOff>0</xdr:rowOff>
                  </from>
                  <to>
                    <xdr:col>1</xdr:col>
                    <xdr:colOff>219075</xdr:colOff>
                    <xdr:row>16</xdr:row>
                    <xdr:rowOff>0</xdr:rowOff>
                  </to>
                </anchor>
              </controlPr>
            </control>
          </mc:Choice>
        </mc:AlternateContent>
        <mc:AlternateContent xmlns:mc="http://schemas.openxmlformats.org/markup-compatibility/2006">
          <mc:Choice Requires="x14">
            <control shapeId="70264" r:id="rId5" name="Kontrollkästchen 2">
              <controlPr defaultSize="0" autoFill="0" autoLine="0" autoPict="0" altText="">
                <anchor moveWithCells="1">
                  <from>
                    <xdr:col>2</xdr:col>
                    <xdr:colOff>0</xdr:colOff>
                    <xdr:row>15</xdr:row>
                    <xdr:rowOff>0</xdr:rowOff>
                  </from>
                  <to>
                    <xdr:col>2</xdr:col>
                    <xdr:colOff>219075</xdr:colOff>
                    <xdr:row>16</xdr:row>
                    <xdr:rowOff>0</xdr:rowOff>
                  </to>
                </anchor>
              </controlPr>
            </control>
          </mc:Choice>
        </mc:AlternateContent>
        <mc:AlternateContent xmlns:mc="http://schemas.openxmlformats.org/markup-compatibility/2006">
          <mc:Choice Requires="x14">
            <control shapeId="70265" r:id="rId6" name="Kontrollkästchen 2">
              <controlPr defaultSize="0" autoFill="0" autoLine="0" autoPict="0" altText="">
                <anchor moveWithCells="1">
                  <from>
                    <xdr:col>3</xdr:col>
                    <xdr:colOff>0</xdr:colOff>
                    <xdr:row>15</xdr:row>
                    <xdr:rowOff>0</xdr:rowOff>
                  </from>
                  <to>
                    <xdr:col>3</xdr:col>
                    <xdr:colOff>219075</xdr:colOff>
                    <xdr:row>16</xdr:row>
                    <xdr:rowOff>0</xdr:rowOff>
                  </to>
                </anchor>
              </controlPr>
            </control>
          </mc:Choice>
        </mc:AlternateContent>
        <mc:AlternateContent xmlns:mc="http://schemas.openxmlformats.org/markup-compatibility/2006">
          <mc:Choice Requires="x14">
            <control shapeId="70266" r:id="rId7" name="Kontrollkästchen 2">
              <controlPr defaultSize="0" autoFill="0" autoLine="0" autoPict="0" altText="">
                <anchor moveWithCells="1">
                  <from>
                    <xdr:col>4</xdr:col>
                    <xdr:colOff>0</xdr:colOff>
                    <xdr:row>15</xdr:row>
                    <xdr:rowOff>0</xdr:rowOff>
                  </from>
                  <to>
                    <xdr:col>4</xdr:col>
                    <xdr:colOff>219075</xdr:colOff>
                    <xdr:row>16</xdr:row>
                    <xdr:rowOff>0</xdr:rowOff>
                  </to>
                </anchor>
              </controlPr>
            </control>
          </mc:Choice>
        </mc:AlternateContent>
        <mc:AlternateContent xmlns:mc="http://schemas.openxmlformats.org/markup-compatibility/2006">
          <mc:Choice Requires="x14">
            <control shapeId="70267" r:id="rId8" name="Kontrollkästchen 2">
              <controlPr defaultSize="0" autoFill="0" autoLine="0" autoPict="0" altText="">
                <anchor moveWithCells="1">
                  <from>
                    <xdr:col>5</xdr:col>
                    <xdr:colOff>0</xdr:colOff>
                    <xdr:row>15</xdr:row>
                    <xdr:rowOff>0</xdr:rowOff>
                  </from>
                  <to>
                    <xdr:col>5</xdr:col>
                    <xdr:colOff>219075</xdr:colOff>
                    <xdr:row>16</xdr:row>
                    <xdr:rowOff>0</xdr:rowOff>
                  </to>
                </anchor>
              </controlPr>
            </control>
          </mc:Choice>
        </mc:AlternateContent>
        <mc:AlternateContent xmlns:mc="http://schemas.openxmlformats.org/markup-compatibility/2006">
          <mc:Choice Requires="x14">
            <control shapeId="70268" r:id="rId9" name="Kontrollkästchen 2">
              <controlPr defaultSize="0" autoFill="0" autoLine="0" autoPict="0" altText="">
                <anchor moveWithCells="1">
                  <from>
                    <xdr:col>6</xdr:col>
                    <xdr:colOff>0</xdr:colOff>
                    <xdr:row>15</xdr:row>
                    <xdr:rowOff>0</xdr:rowOff>
                  </from>
                  <to>
                    <xdr:col>6</xdr:col>
                    <xdr:colOff>219075</xdr:colOff>
                    <xdr:row>16</xdr:row>
                    <xdr:rowOff>0</xdr:rowOff>
                  </to>
                </anchor>
              </controlPr>
            </control>
          </mc:Choice>
        </mc:AlternateContent>
        <mc:AlternateContent xmlns:mc="http://schemas.openxmlformats.org/markup-compatibility/2006">
          <mc:Choice Requires="x14">
            <control shapeId="70269" r:id="rId10" name="Kontrollkästchen 2">
              <controlPr defaultSize="0" autoFill="0" autoLine="0" autoPict="0" altText="">
                <anchor moveWithCells="1">
                  <from>
                    <xdr:col>1</xdr:col>
                    <xdr:colOff>0</xdr:colOff>
                    <xdr:row>17</xdr:row>
                    <xdr:rowOff>0</xdr:rowOff>
                  </from>
                  <to>
                    <xdr:col>1</xdr:col>
                    <xdr:colOff>219075</xdr:colOff>
                    <xdr:row>18</xdr:row>
                    <xdr:rowOff>0</xdr:rowOff>
                  </to>
                </anchor>
              </controlPr>
            </control>
          </mc:Choice>
        </mc:AlternateContent>
        <mc:AlternateContent xmlns:mc="http://schemas.openxmlformats.org/markup-compatibility/2006">
          <mc:Choice Requires="x14">
            <control shapeId="70270" r:id="rId11" name="Check Box 1662">
              <controlPr defaultSize="0" autoFill="0" autoLine="0" autoPict="0" altText="">
                <anchor moveWithCells="1">
                  <from>
                    <xdr:col>2</xdr:col>
                    <xdr:colOff>0</xdr:colOff>
                    <xdr:row>17</xdr:row>
                    <xdr:rowOff>0</xdr:rowOff>
                  </from>
                  <to>
                    <xdr:col>2</xdr:col>
                    <xdr:colOff>219075</xdr:colOff>
                    <xdr:row>18</xdr:row>
                    <xdr:rowOff>0</xdr:rowOff>
                  </to>
                </anchor>
              </controlPr>
            </control>
          </mc:Choice>
        </mc:AlternateContent>
        <mc:AlternateContent xmlns:mc="http://schemas.openxmlformats.org/markup-compatibility/2006">
          <mc:Choice Requires="x14">
            <control shapeId="70271" r:id="rId12" name="Check Box 1663">
              <controlPr defaultSize="0" autoFill="0" autoLine="0" autoPict="0" altText="">
                <anchor moveWithCells="1">
                  <from>
                    <xdr:col>3</xdr:col>
                    <xdr:colOff>0</xdr:colOff>
                    <xdr:row>17</xdr:row>
                    <xdr:rowOff>0</xdr:rowOff>
                  </from>
                  <to>
                    <xdr:col>3</xdr:col>
                    <xdr:colOff>219075</xdr:colOff>
                    <xdr:row>18</xdr:row>
                    <xdr:rowOff>0</xdr:rowOff>
                  </to>
                </anchor>
              </controlPr>
            </control>
          </mc:Choice>
        </mc:AlternateContent>
        <mc:AlternateContent xmlns:mc="http://schemas.openxmlformats.org/markup-compatibility/2006">
          <mc:Choice Requires="x14">
            <control shapeId="70272" r:id="rId13" name="Check Box 1664">
              <controlPr defaultSize="0" autoFill="0" autoLine="0" autoPict="0" altText="">
                <anchor moveWithCells="1">
                  <from>
                    <xdr:col>4</xdr:col>
                    <xdr:colOff>0</xdr:colOff>
                    <xdr:row>17</xdr:row>
                    <xdr:rowOff>0</xdr:rowOff>
                  </from>
                  <to>
                    <xdr:col>4</xdr:col>
                    <xdr:colOff>219075</xdr:colOff>
                    <xdr:row>18</xdr:row>
                    <xdr:rowOff>0</xdr:rowOff>
                  </to>
                </anchor>
              </controlPr>
            </control>
          </mc:Choice>
        </mc:AlternateContent>
        <mc:AlternateContent xmlns:mc="http://schemas.openxmlformats.org/markup-compatibility/2006">
          <mc:Choice Requires="x14">
            <control shapeId="70273" r:id="rId14" name="Check Box 1665">
              <controlPr defaultSize="0" autoFill="0" autoLine="0" autoPict="0" altText="">
                <anchor moveWithCells="1">
                  <from>
                    <xdr:col>5</xdr:col>
                    <xdr:colOff>0</xdr:colOff>
                    <xdr:row>17</xdr:row>
                    <xdr:rowOff>0</xdr:rowOff>
                  </from>
                  <to>
                    <xdr:col>5</xdr:col>
                    <xdr:colOff>219075</xdr:colOff>
                    <xdr:row>18</xdr:row>
                    <xdr:rowOff>0</xdr:rowOff>
                  </to>
                </anchor>
              </controlPr>
            </control>
          </mc:Choice>
        </mc:AlternateContent>
        <mc:AlternateContent xmlns:mc="http://schemas.openxmlformats.org/markup-compatibility/2006">
          <mc:Choice Requires="x14">
            <control shapeId="70274" r:id="rId15" name="Check Box 1666">
              <controlPr defaultSize="0" autoFill="0" autoLine="0" autoPict="0" altText="">
                <anchor moveWithCells="1">
                  <from>
                    <xdr:col>6</xdr:col>
                    <xdr:colOff>0</xdr:colOff>
                    <xdr:row>17</xdr:row>
                    <xdr:rowOff>0</xdr:rowOff>
                  </from>
                  <to>
                    <xdr:col>6</xdr:col>
                    <xdr:colOff>219075</xdr:colOff>
                    <xdr:row>18</xdr:row>
                    <xdr:rowOff>0</xdr:rowOff>
                  </to>
                </anchor>
              </controlPr>
            </control>
          </mc:Choice>
        </mc:AlternateContent>
        <mc:AlternateContent xmlns:mc="http://schemas.openxmlformats.org/markup-compatibility/2006">
          <mc:Choice Requires="x14">
            <control shapeId="70275" r:id="rId16" name="Kontrollkästchen 2">
              <controlPr defaultSize="0" autoFill="0" autoLine="0" autoPict="0" altText="">
                <anchor moveWithCells="1">
                  <from>
                    <xdr:col>1</xdr:col>
                    <xdr:colOff>0</xdr:colOff>
                    <xdr:row>21</xdr:row>
                    <xdr:rowOff>0</xdr:rowOff>
                  </from>
                  <to>
                    <xdr:col>1</xdr:col>
                    <xdr:colOff>219075</xdr:colOff>
                    <xdr:row>22</xdr:row>
                    <xdr:rowOff>0</xdr:rowOff>
                  </to>
                </anchor>
              </controlPr>
            </control>
          </mc:Choice>
        </mc:AlternateContent>
        <mc:AlternateContent xmlns:mc="http://schemas.openxmlformats.org/markup-compatibility/2006">
          <mc:Choice Requires="x14">
            <control shapeId="70276" r:id="rId17" name="Check Box 1668">
              <controlPr defaultSize="0" autoFill="0" autoLine="0" autoPict="0" altText="">
                <anchor moveWithCells="1">
                  <from>
                    <xdr:col>2</xdr:col>
                    <xdr:colOff>0</xdr:colOff>
                    <xdr:row>21</xdr:row>
                    <xdr:rowOff>0</xdr:rowOff>
                  </from>
                  <to>
                    <xdr:col>2</xdr:col>
                    <xdr:colOff>219075</xdr:colOff>
                    <xdr:row>22</xdr:row>
                    <xdr:rowOff>0</xdr:rowOff>
                  </to>
                </anchor>
              </controlPr>
            </control>
          </mc:Choice>
        </mc:AlternateContent>
        <mc:AlternateContent xmlns:mc="http://schemas.openxmlformats.org/markup-compatibility/2006">
          <mc:Choice Requires="x14">
            <control shapeId="70277" r:id="rId18" name="Check Box 1669">
              <controlPr defaultSize="0" autoFill="0" autoLine="0" autoPict="0" altText="">
                <anchor moveWithCells="1">
                  <from>
                    <xdr:col>3</xdr:col>
                    <xdr:colOff>0</xdr:colOff>
                    <xdr:row>21</xdr:row>
                    <xdr:rowOff>0</xdr:rowOff>
                  </from>
                  <to>
                    <xdr:col>3</xdr:col>
                    <xdr:colOff>219075</xdr:colOff>
                    <xdr:row>22</xdr:row>
                    <xdr:rowOff>0</xdr:rowOff>
                  </to>
                </anchor>
              </controlPr>
            </control>
          </mc:Choice>
        </mc:AlternateContent>
        <mc:AlternateContent xmlns:mc="http://schemas.openxmlformats.org/markup-compatibility/2006">
          <mc:Choice Requires="x14">
            <control shapeId="70278" r:id="rId19" name="Check Box 1670">
              <controlPr defaultSize="0" autoFill="0" autoLine="0" autoPict="0" altText="">
                <anchor moveWithCells="1">
                  <from>
                    <xdr:col>4</xdr:col>
                    <xdr:colOff>0</xdr:colOff>
                    <xdr:row>21</xdr:row>
                    <xdr:rowOff>0</xdr:rowOff>
                  </from>
                  <to>
                    <xdr:col>4</xdr:col>
                    <xdr:colOff>219075</xdr:colOff>
                    <xdr:row>22</xdr:row>
                    <xdr:rowOff>0</xdr:rowOff>
                  </to>
                </anchor>
              </controlPr>
            </control>
          </mc:Choice>
        </mc:AlternateContent>
        <mc:AlternateContent xmlns:mc="http://schemas.openxmlformats.org/markup-compatibility/2006">
          <mc:Choice Requires="x14">
            <control shapeId="70279" r:id="rId20" name="Check Box 1671">
              <controlPr defaultSize="0" autoFill="0" autoLine="0" autoPict="0" altText="">
                <anchor moveWithCells="1">
                  <from>
                    <xdr:col>5</xdr:col>
                    <xdr:colOff>0</xdr:colOff>
                    <xdr:row>21</xdr:row>
                    <xdr:rowOff>0</xdr:rowOff>
                  </from>
                  <to>
                    <xdr:col>5</xdr:col>
                    <xdr:colOff>219075</xdr:colOff>
                    <xdr:row>22</xdr:row>
                    <xdr:rowOff>0</xdr:rowOff>
                  </to>
                </anchor>
              </controlPr>
            </control>
          </mc:Choice>
        </mc:AlternateContent>
        <mc:AlternateContent xmlns:mc="http://schemas.openxmlformats.org/markup-compatibility/2006">
          <mc:Choice Requires="x14">
            <control shapeId="70280" r:id="rId21" name="Check Box 1672">
              <controlPr defaultSize="0" autoFill="0" autoLine="0" autoPict="0" altText="">
                <anchor moveWithCells="1">
                  <from>
                    <xdr:col>6</xdr:col>
                    <xdr:colOff>0</xdr:colOff>
                    <xdr:row>21</xdr:row>
                    <xdr:rowOff>0</xdr:rowOff>
                  </from>
                  <to>
                    <xdr:col>6</xdr:col>
                    <xdr:colOff>219075</xdr:colOff>
                    <xdr:row>22</xdr:row>
                    <xdr:rowOff>0</xdr:rowOff>
                  </to>
                </anchor>
              </controlPr>
            </control>
          </mc:Choice>
        </mc:AlternateContent>
        <mc:AlternateContent xmlns:mc="http://schemas.openxmlformats.org/markup-compatibility/2006">
          <mc:Choice Requires="x14">
            <control shapeId="70281" r:id="rId22" name="Kontrollkästchen 2">
              <controlPr defaultSize="0" autoFill="0" autoLine="0" autoPict="0" altText="">
                <anchor moveWithCells="1">
                  <from>
                    <xdr:col>1</xdr:col>
                    <xdr:colOff>0</xdr:colOff>
                    <xdr:row>23</xdr:row>
                    <xdr:rowOff>0</xdr:rowOff>
                  </from>
                  <to>
                    <xdr:col>1</xdr:col>
                    <xdr:colOff>219075</xdr:colOff>
                    <xdr:row>24</xdr:row>
                    <xdr:rowOff>0</xdr:rowOff>
                  </to>
                </anchor>
              </controlPr>
            </control>
          </mc:Choice>
        </mc:AlternateContent>
        <mc:AlternateContent xmlns:mc="http://schemas.openxmlformats.org/markup-compatibility/2006">
          <mc:Choice Requires="x14">
            <control shapeId="70282" r:id="rId23" name="Check Box 1674">
              <controlPr defaultSize="0" autoFill="0" autoLine="0" autoPict="0" altText="">
                <anchor moveWithCells="1">
                  <from>
                    <xdr:col>2</xdr:col>
                    <xdr:colOff>0</xdr:colOff>
                    <xdr:row>23</xdr:row>
                    <xdr:rowOff>0</xdr:rowOff>
                  </from>
                  <to>
                    <xdr:col>2</xdr:col>
                    <xdr:colOff>219075</xdr:colOff>
                    <xdr:row>24</xdr:row>
                    <xdr:rowOff>0</xdr:rowOff>
                  </to>
                </anchor>
              </controlPr>
            </control>
          </mc:Choice>
        </mc:AlternateContent>
        <mc:AlternateContent xmlns:mc="http://schemas.openxmlformats.org/markup-compatibility/2006">
          <mc:Choice Requires="x14">
            <control shapeId="70283" r:id="rId24" name="Check Box 1675">
              <controlPr defaultSize="0" autoFill="0" autoLine="0" autoPict="0" altText="">
                <anchor moveWithCells="1">
                  <from>
                    <xdr:col>3</xdr:col>
                    <xdr:colOff>0</xdr:colOff>
                    <xdr:row>23</xdr:row>
                    <xdr:rowOff>0</xdr:rowOff>
                  </from>
                  <to>
                    <xdr:col>3</xdr:col>
                    <xdr:colOff>219075</xdr:colOff>
                    <xdr:row>24</xdr:row>
                    <xdr:rowOff>0</xdr:rowOff>
                  </to>
                </anchor>
              </controlPr>
            </control>
          </mc:Choice>
        </mc:AlternateContent>
        <mc:AlternateContent xmlns:mc="http://schemas.openxmlformats.org/markup-compatibility/2006">
          <mc:Choice Requires="x14">
            <control shapeId="70284" r:id="rId25" name="Check Box 1676">
              <controlPr defaultSize="0" autoFill="0" autoLine="0" autoPict="0" altText="">
                <anchor moveWithCells="1">
                  <from>
                    <xdr:col>4</xdr:col>
                    <xdr:colOff>0</xdr:colOff>
                    <xdr:row>23</xdr:row>
                    <xdr:rowOff>0</xdr:rowOff>
                  </from>
                  <to>
                    <xdr:col>4</xdr:col>
                    <xdr:colOff>219075</xdr:colOff>
                    <xdr:row>24</xdr:row>
                    <xdr:rowOff>0</xdr:rowOff>
                  </to>
                </anchor>
              </controlPr>
            </control>
          </mc:Choice>
        </mc:AlternateContent>
        <mc:AlternateContent xmlns:mc="http://schemas.openxmlformats.org/markup-compatibility/2006">
          <mc:Choice Requires="x14">
            <control shapeId="70285" r:id="rId26" name="Check Box 1677">
              <controlPr defaultSize="0" autoFill="0" autoLine="0" autoPict="0" altText="">
                <anchor moveWithCells="1">
                  <from>
                    <xdr:col>5</xdr:col>
                    <xdr:colOff>0</xdr:colOff>
                    <xdr:row>23</xdr:row>
                    <xdr:rowOff>0</xdr:rowOff>
                  </from>
                  <to>
                    <xdr:col>5</xdr:col>
                    <xdr:colOff>219075</xdr:colOff>
                    <xdr:row>24</xdr:row>
                    <xdr:rowOff>0</xdr:rowOff>
                  </to>
                </anchor>
              </controlPr>
            </control>
          </mc:Choice>
        </mc:AlternateContent>
        <mc:AlternateContent xmlns:mc="http://schemas.openxmlformats.org/markup-compatibility/2006">
          <mc:Choice Requires="x14">
            <control shapeId="70286" r:id="rId27" name="Check Box 1678">
              <controlPr defaultSize="0" autoFill="0" autoLine="0" autoPict="0" altText="">
                <anchor moveWithCells="1">
                  <from>
                    <xdr:col>6</xdr:col>
                    <xdr:colOff>0</xdr:colOff>
                    <xdr:row>23</xdr:row>
                    <xdr:rowOff>0</xdr:rowOff>
                  </from>
                  <to>
                    <xdr:col>6</xdr:col>
                    <xdr:colOff>219075</xdr:colOff>
                    <xdr:row>24</xdr:row>
                    <xdr:rowOff>0</xdr:rowOff>
                  </to>
                </anchor>
              </controlPr>
            </control>
          </mc:Choice>
        </mc:AlternateContent>
        <mc:AlternateContent xmlns:mc="http://schemas.openxmlformats.org/markup-compatibility/2006">
          <mc:Choice Requires="x14">
            <control shapeId="70287" r:id="rId28" name="Kontrollkästchen 2">
              <controlPr defaultSize="0" autoFill="0" autoLine="0" autoPict="0" altText="">
                <anchor moveWithCells="1">
                  <from>
                    <xdr:col>1</xdr:col>
                    <xdr:colOff>0</xdr:colOff>
                    <xdr:row>25</xdr:row>
                    <xdr:rowOff>0</xdr:rowOff>
                  </from>
                  <to>
                    <xdr:col>1</xdr:col>
                    <xdr:colOff>219075</xdr:colOff>
                    <xdr:row>26</xdr:row>
                    <xdr:rowOff>0</xdr:rowOff>
                  </to>
                </anchor>
              </controlPr>
            </control>
          </mc:Choice>
        </mc:AlternateContent>
        <mc:AlternateContent xmlns:mc="http://schemas.openxmlformats.org/markup-compatibility/2006">
          <mc:Choice Requires="x14">
            <control shapeId="70288" r:id="rId29" name="Check Box 1680">
              <controlPr defaultSize="0" autoFill="0" autoLine="0" autoPict="0" altText="">
                <anchor moveWithCells="1">
                  <from>
                    <xdr:col>2</xdr:col>
                    <xdr:colOff>0</xdr:colOff>
                    <xdr:row>25</xdr:row>
                    <xdr:rowOff>0</xdr:rowOff>
                  </from>
                  <to>
                    <xdr:col>2</xdr:col>
                    <xdr:colOff>219075</xdr:colOff>
                    <xdr:row>26</xdr:row>
                    <xdr:rowOff>0</xdr:rowOff>
                  </to>
                </anchor>
              </controlPr>
            </control>
          </mc:Choice>
        </mc:AlternateContent>
        <mc:AlternateContent xmlns:mc="http://schemas.openxmlformats.org/markup-compatibility/2006">
          <mc:Choice Requires="x14">
            <control shapeId="70289" r:id="rId30" name="Check Box 1681">
              <controlPr defaultSize="0" autoFill="0" autoLine="0" autoPict="0" altText="">
                <anchor moveWithCells="1">
                  <from>
                    <xdr:col>3</xdr:col>
                    <xdr:colOff>0</xdr:colOff>
                    <xdr:row>25</xdr:row>
                    <xdr:rowOff>0</xdr:rowOff>
                  </from>
                  <to>
                    <xdr:col>3</xdr:col>
                    <xdr:colOff>219075</xdr:colOff>
                    <xdr:row>26</xdr:row>
                    <xdr:rowOff>0</xdr:rowOff>
                  </to>
                </anchor>
              </controlPr>
            </control>
          </mc:Choice>
        </mc:AlternateContent>
        <mc:AlternateContent xmlns:mc="http://schemas.openxmlformats.org/markup-compatibility/2006">
          <mc:Choice Requires="x14">
            <control shapeId="70290" r:id="rId31" name="Check Box 1682">
              <controlPr defaultSize="0" autoFill="0" autoLine="0" autoPict="0" altText="">
                <anchor moveWithCells="1">
                  <from>
                    <xdr:col>4</xdr:col>
                    <xdr:colOff>0</xdr:colOff>
                    <xdr:row>25</xdr:row>
                    <xdr:rowOff>0</xdr:rowOff>
                  </from>
                  <to>
                    <xdr:col>4</xdr:col>
                    <xdr:colOff>219075</xdr:colOff>
                    <xdr:row>26</xdr:row>
                    <xdr:rowOff>0</xdr:rowOff>
                  </to>
                </anchor>
              </controlPr>
            </control>
          </mc:Choice>
        </mc:AlternateContent>
        <mc:AlternateContent xmlns:mc="http://schemas.openxmlformats.org/markup-compatibility/2006">
          <mc:Choice Requires="x14">
            <control shapeId="70291" r:id="rId32" name="Check Box 1683">
              <controlPr defaultSize="0" autoFill="0" autoLine="0" autoPict="0" altText="">
                <anchor moveWithCells="1">
                  <from>
                    <xdr:col>5</xdr:col>
                    <xdr:colOff>0</xdr:colOff>
                    <xdr:row>25</xdr:row>
                    <xdr:rowOff>0</xdr:rowOff>
                  </from>
                  <to>
                    <xdr:col>5</xdr:col>
                    <xdr:colOff>219075</xdr:colOff>
                    <xdr:row>26</xdr:row>
                    <xdr:rowOff>0</xdr:rowOff>
                  </to>
                </anchor>
              </controlPr>
            </control>
          </mc:Choice>
        </mc:AlternateContent>
        <mc:AlternateContent xmlns:mc="http://schemas.openxmlformats.org/markup-compatibility/2006">
          <mc:Choice Requires="x14">
            <control shapeId="70292" r:id="rId33" name="Check Box 1684">
              <controlPr defaultSize="0" autoFill="0" autoLine="0" autoPict="0" altText="">
                <anchor moveWithCells="1">
                  <from>
                    <xdr:col>6</xdr:col>
                    <xdr:colOff>0</xdr:colOff>
                    <xdr:row>25</xdr:row>
                    <xdr:rowOff>0</xdr:rowOff>
                  </from>
                  <to>
                    <xdr:col>6</xdr:col>
                    <xdr:colOff>219075</xdr:colOff>
                    <xdr:row>26</xdr:row>
                    <xdr:rowOff>0</xdr:rowOff>
                  </to>
                </anchor>
              </controlPr>
            </control>
          </mc:Choice>
        </mc:AlternateContent>
        <mc:AlternateContent xmlns:mc="http://schemas.openxmlformats.org/markup-compatibility/2006">
          <mc:Choice Requires="x14">
            <control shapeId="70293" r:id="rId34" name="Kontrollkästchen 2">
              <controlPr defaultSize="0" autoFill="0" autoLine="0" autoPict="0" altText="">
                <anchor moveWithCells="1">
                  <from>
                    <xdr:col>1</xdr:col>
                    <xdr:colOff>0</xdr:colOff>
                    <xdr:row>27</xdr:row>
                    <xdr:rowOff>0</xdr:rowOff>
                  </from>
                  <to>
                    <xdr:col>1</xdr:col>
                    <xdr:colOff>219075</xdr:colOff>
                    <xdr:row>28</xdr:row>
                    <xdr:rowOff>0</xdr:rowOff>
                  </to>
                </anchor>
              </controlPr>
            </control>
          </mc:Choice>
        </mc:AlternateContent>
        <mc:AlternateContent xmlns:mc="http://schemas.openxmlformats.org/markup-compatibility/2006">
          <mc:Choice Requires="x14">
            <control shapeId="70294" r:id="rId35" name="Check Box 1686">
              <controlPr defaultSize="0" autoFill="0" autoLine="0" autoPict="0" altText="">
                <anchor moveWithCells="1">
                  <from>
                    <xdr:col>2</xdr:col>
                    <xdr:colOff>0</xdr:colOff>
                    <xdr:row>27</xdr:row>
                    <xdr:rowOff>0</xdr:rowOff>
                  </from>
                  <to>
                    <xdr:col>2</xdr:col>
                    <xdr:colOff>219075</xdr:colOff>
                    <xdr:row>28</xdr:row>
                    <xdr:rowOff>0</xdr:rowOff>
                  </to>
                </anchor>
              </controlPr>
            </control>
          </mc:Choice>
        </mc:AlternateContent>
        <mc:AlternateContent xmlns:mc="http://schemas.openxmlformats.org/markup-compatibility/2006">
          <mc:Choice Requires="x14">
            <control shapeId="70295" r:id="rId36" name="Check Box 1687">
              <controlPr defaultSize="0" autoFill="0" autoLine="0" autoPict="0" altText="">
                <anchor moveWithCells="1">
                  <from>
                    <xdr:col>3</xdr:col>
                    <xdr:colOff>0</xdr:colOff>
                    <xdr:row>27</xdr:row>
                    <xdr:rowOff>0</xdr:rowOff>
                  </from>
                  <to>
                    <xdr:col>3</xdr:col>
                    <xdr:colOff>219075</xdr:colOff>
                    <xdr:row>28</xdr:row>
                    <xdr:rowOff>0</xdr:rowOff>
                  </to>
                </anchor>
              </controlPr>
            </control>
          </mc:Choice>
        </mc:AlternateContent>
        <mc:AlternateContent xmlns:mc="http://schemas.openxmlformats.org/markup-compatibility/2006">
          <mc:Choice Requires="x14">
            <control shapeId="70296" r:id="rId37" name="Check Box 1688">
              <controlPr defaultSize="0" autoFill="0" autoLine="0" autoPict="0" altText="">
                <anchor moveWithCells="1">
                  <from>
                    <xdr:col>4</xdr:col>
                    <xdr:colOff>0</xdr:colOff>
                    <xdr:row>27</xdr:row>
                    <xdr:rowOff>0</xdr:rowOff>
                  </from>
                  <to>
                    <xdr:col>4</xdr:col>
                    <xdr:colOff>219075</xdr:colOff>
                    <xdr:row>28</xdr:row>
                    <xdr:rowOff>0</xdr:rowOff>
                  </to>
                </anchor>
              </controlPr>
            </control>
          </mc:Choice>
        </mc:AlternateContent>
        <mc:AlternateContent xmlns:mc="http://schemas.openxmlformats.org/markup-compatibility/2006">
          <mc:Choice Requires="x14">
            <control shapeId="70297" r:id="rId38" name="Check Box 1689">
              <controlPr defaultSize="0" autoFill="0" autoLine="0" autoPict="0" altText="">
                <anchor moveWithCells="1">
                  <from>
                    <xdr:col>5</xdr:col>
                    <xdr:colOff>0</xdr:colOff>
                    <xdr:row>27</xdr:row>
                    <xdr:rowOff>0</xdr:rowOff>
                  </from>
                  <to>
                    <xdr:col>5</xdr:col>
                    <xdr:colOff>219075</xdr:colOff>
                    <xdr:row>28</xdr:row>
                    <xdr:rowOff>0</xdr:rowOff>
                  </to>
                </anchor>
              </controlPr>
            </control>
          </mc:Choice>
        </mc:AlternateContent>
        <mc:AlternateContent xmlns:mc="http://schemas.openxmlformats.org/markup-compatibility/2006">
          <mc:Choice Requires="x14">
            <control shapeId="70298" r:id="rId39" name="Check Box 1690">
              <controlPr defaultSize="0" autoFill="0" autoLine="0" autoPict="0" altText="">
                <anchor moveWithCells="1">
                  <from>
                    <xdr:col>6</xdr:col>
                    <xdr:colOff>0</xdr:colOff>
                    <xdr:row>27</xdr:row>
                    <xdr:rowOff>0</xdr:rowOff>
                  </from>
                  <to>
                    <xdr:col>6</xdr:col>
                    <xdr:colOff>219075</xdr:colOff>
                    <xdr:row>28</xdr:row>
                    <xdr:rowOff>0</xdr:rowOff>
                  </to>
                </anchor>
              </controlPr>
            </control>
          </mc:Choice>
        </mc:AlternateContent>
        <mc:AlternateContent xmlns:mc="http://schemas.openxmlformats.org/markup-compatibility/2006">
          <mc:Choice Requires="x14">
            <control shapeId="70299" r:id="rId40" name="Kontrollkästchen 2">
              <controlPr defaultSize="0" autoFill="0" autoLine="0" autoPict="0" altText="">
                <anchor moveWithCells="1">
                  <from>
                    <xdr:col>1</xdr:col>
                    <xdr:colOff>0</xdr:colOff>
                    <xdr:row>29</xdr:row>
                    <xdr:rowOff>0</xdr:rowOff>
                  </from>
                  <to>
                    <xdr:col>1</xdr:col>
                    <xdr:colOff>219075</xdr:colOff>
                    <xdr:row>30</xdr:row>
                    <xdr:rowOff>0</xdr:rowOff>
                  </to>
                </anchor>
              </controlPr>
            </control>
          </mc:Choice>
        </mc:AlternateContent>
        <mc:AlternateContent xmlns:mc="http://schemas.openxmlformats.org/markup-compatibility/2006">
          <mc:Choice Requires="x14">
            <control shapeId="70300" r:id="rId41" name="Check Box 1692">
              <controlPr defaultSize="0" autoFill="0" autoLine="0" autoPict="0" altText="">
                <anchor moveWithCells="1">
                  <from>
                    <xdr:col>2</xdr:col>
                    <xdr:colOff>0</xdr:colOff>
                    <xdr:row>29</xdr:row>
                    <xdr:rowOff>0</xdr:rowOff>
                  </from>
                  <to>
                    <xdr:col>2</xdr:col>
                    <xdr:colOff>219075</xdr:colOff>
                    <xdr:row>30</xdr:row>
                    <xdr:rowOff>0</xdr:rowOff>
                  </to>
                </anchor>
              </controlPr>
            </control>
          </mc:Choice>
        </mc:AlternateContent>
        <mc:AlternateContent xmlns:mc="http://schemas.openxmlformats.org/markup-compatibility/2006">
          <mc:Choice Requires="x14">
            <control shapeId="70301" r:id="rId42" name="Check Box 1693">
              <controlPr defaultSize="0" autoFill="0" autoLine="0" autoPict="0" altText="">
                <anchor moveWithCells="1">
                  <from>
                    <xdr:col>3</xdr:col>
                    <xdr:colOff>0</xdr:colOff>
                    <xdr:row>29</xdr:row>
                    <xdr:rowOff>0</xdr:rowOff>
                  </from>
                  <to>
                    <xdr:col>3</xdr:col>
                    <xdr:colOff>219075</xdr:colOff>
                    <xdr:row>30</xdr:row>
                    <xdr:rowOff>0</xdr:rowOff>
                  </to>
                </anchor>
              </controlPr>
            </control>
          </mc:Choice>
        </mc:AlternateContent>
        <mc:AlternateContent xmlns:mc="http://schemas.openxmlformats.org/markup-compatibility/2006">
          <mc:Choice Requires="x14">
            <control shapeId="70302" r:id="rId43" name="Check Box 1694">
              <controlPr defaultSize="0" autoFill="0" autoLine="0" autoPict="0" altText="">
                <anchor moveWithCells="1">
                  <from>
                    <xdr:col>4</xdr:col>
                    <xdr:colOff>0</xdr:colOff>
                    <xdr:row>29</xdr:row>
                    <xdr:rowOff>0</xdr:rowOff>
                  </from>
                  <to>
                    <xdr:col>4</xdr:col>
                    <xdr:colOff>219075</xdr:colOff>
                    <xdr:row>30</xdr:row>
                    <xdr:rowOff>0</xdr:rowOff>
                  </to>
                </anchor>
              </controlPr>
            </control>
          </mc:Choice>
        </mc:AlternateContent>
        <mc:AlternateContent xmlns:mc="http://schemas.openxmlformats.org/markup-compatibility/2006">
          <mc:Choice Requires="x14">
            <control shapeId="70303" r:id="rId44" name="Check Box 1695">
              <controlPr defaultSize="0" autoFill="0" autoLine="0" autoPict="0" altText="">
                <anchor moveWithCells="1">
                  <from>
                    <xdr:col>5</xdr:col>
                    <xdr:colOff>0</xdr:colOff>
                    <xdr:row>29</xdr:row>
                    <xdr:rowOff>0</xdr:rowOff>
                  </from>
                  <to>
                    <xdr:col>5</xdr:col>
                    <xdr:colOff>219075</xdr:colOff>
                    <xdr:row>30</xdr:row>
                    <xdr:rowOff>0</xdr:rowOff>
                  </to>
                </anchor>
              </controlPr>
            </control>
          </mc:Choice>
        </mc:AlternateContent>
        <mc:AlternateContent xmlns:mc="http://schemas.openxmlformats.org/markup-compatibility/2006">
          <mc:Choice Requires="x14">
            <control shapeId="70304" r:id="rId45" name="Check Box 1696">
              <controlPr defaultSize="0" autoFill="0" autoLine="0" autoPict="0" altText="">
                <anchor moveWithCells="1">
                  <from>
                    <xdr:col>6</xdr:col>
                    <xdr:colOff>0</xdr:colOff>
                    <xdr:row>29</xdr:row>
                    <xdr:rowOff>0</xdr:rowOff>
                  </from>
                  <to>
                    <xdr:col>6</xdr:col>
                    <xdr:colOff>219075</xdr:colOff>
                    <xdr:row>30</xdr:row>
                    <xdr:rowOff>0</xdr:rowOff>
                  </to>
                </anchor>
              </controlPr>
            </control>
          </mc:Choice>
        </mc:AlternateContent>
        <mc:AlternateContent xmlns:mc="http://schemas.openxmlformats.org/markup-compatibility/2006">
          <mc:Choice Requires="x14">
            <control shapeId="70311" r:id="rId46" name="Kontrollkästchen 2">
              <controlPr defaultSize="0" autoFill="0" autoLine="0" autoPict="0" altText="">
                <anchor moveWithCells="1">
                  <from>
                    <xdr:col>1</xdr:col>
                    <xdr:colOff>0</xdr:colOff>
                    <xdr:row>33</xdr:row>
                    <xdr:rowOff>0</xdr:rowOff>
                  </from>
                  <to>
                    <xdr:col>1</xdr:col>
                    <xdr:colOff>219075</xdr:colOff>
                    <xdr:row>34</xdr:row>
                    <xdr:rowOff>0</xdr:rowOff>
                  </to>
                </anchor>
              </controlPr>
            </control>
          </mc:Choice>
        </mc:AlternateContent>
        <mc:AlternateContent xmlns:mc="http://schemas.openxmlformats.org/markup-compatibility/2006">
          <mc:Choice Requires="x14">
            <control shapeId="70312" r:id="rId47" name="Check Box 1704">
              <controlPr defaultSize="0" autoFill="0" autoLine="0" autoPict="0" altText="">
                <anchor moveWithCells="1">
                  <from>
                    <xdr:col>2</xdr:col>
                    <xdr:colOff>0</xdr:colOff>
                    <xdr:row>33</xdr:row>
                    <xdr:rowOff>0</xdr:rowOff>
                  </from>
                  <to>
                    <xdr:col>2</xdr:col>
                    <xdr:colOff>219075</xdr:colOff>
                    <xdr:row>34</xdr:row>
                    <xdr:rowOff>0</xdr:rowOff>
                  </to>
                </anchor>
              </controlPr>
            </control>
          </mc:Choice>
        </mc:AlternateContent>
        <mc:AlternateContent xmlns:mc="http://schemas.openxmlformats.org/markup-compatibility/2006">
          <mc:Choice Requires="x14">
            <control shapeId="70313" r:id="rId48" name="Check Box 1705">
              <controlPr defaultSize="0" autoFill="0" autoLine="0" autoPict="0" altText="">
                <anchor moveWithCells="1">
                  <from>
                    <xdr:col>3</xdr:col>
                    <xdr:colOff>0</xdr:colOff>
                    <xdr:row>33</xdr:row>
                    <xdr:rowOff>0</xdr:rowOff>
                  </from>
                  <to>
                    <xdr:col>3</xdr:col>
                    <xdr:colOff>219075</xdr:colOff>
                    <xdr:row>34</xdr:row>
                    <xdr:rowOff>0</xdr:rowOff>
                  </to>
                </anchor>
              </controlPr>
            </control>
          </mc:Choice>
        </mc:AlternateContent>
        <mc:AlternateContent xmlns:mc="http://schemas.openxmlformats.org/markup-compatibility/2006">
          <mc:Choice Requires="x14">
            <control shapeId="70314" r:id="rId49" name="Check Box 1706">
              <controlPr defaultSize="0" autoFill="0" autoLine="0" autoPict="0" altText="">
                <anchor moveWithCells="1">
                  <from>
                    <xdr:col>4</xdr:col>
                    <xdr:colOff>0</xdr:colOff>
                    <xdr:row>33</xdr:row>
                    <xdr:rowOff>0</xdr:rowOff>
                  </from>
                  <to>
                    <xdr:col>4</xdr:col>
                    <xdr:colOff>219075</xdr:colOff>
                    <xdr:row>34</xdr:row>
                    <xdr:rowOff>0</xdr:rowOff>
                  </to>
                </anchor>
              </controlPr>
            </control>
          </mc:Choice>
        </mc:AlternateContent>
        <mc:AlternateContent xmlns:mc="http://schemas.openxmlformats.org/markup-compatibility/2006">
          <mc:Choice Requires="x14">
            <control shapeId="70315" r:id="rId50" name="Check Box 1707">
              <controlPr defaultSize="0" autoFill="0" autoLine="0" autoPict="0" altText="">
                <anchor moveWithCells="1">
                  <from>
                    <xdr:col>5</xdr:col>
                    <xdr:colOff>0</xdr:colOff>
                    <xdr:row>33</xdr:row>
                    <xdr:rowOff>0</xdr:rowOff>
                  </from>
                  <to>
                    <xdr:col>5</xdr:col>
                    <xdr:colOff>219075</xdr:colOff>
                    <xdr:row>34</xdr:row>
                    <xdr:rowOff>0</xdr:rowOff>
                  </to>
                </anchor>
              </controlPr>
            </control>
          </mc:Choice>
        </mc:AlternateContent>
        <mc:AlternateContent xmlns:mc="http://schemas.openxmlformats.org/markup-compatibility/2006">
          <mc:Choice Requires="x14">
            <control shapeId="70316" r:id="rId51" name="Check Box 1708">
              <controlPr defaultSize="0" autoFill="0" autoLine="0" autoPict="0" altText="">
                <anchor moveWithCells="1">
                  <from>
                    <xdr:col>6</xdr:col>
                    <xdr:colOff>0</xdr:colOff>
                    <xdr:row>33</xdr:row>
                    <xdr:rowOff>0</xdr:rowOff>
                  </from>
                  <to>
                    <xdr:col>6</xdr:col>
                    <xdr:colOff>219075</xdr:colOff>
                    <xdr:row>34</xdr:row>
                    <xdr:rowOff>0</xdr:rowOff>
                  </to>
                </anchor>
              </controlPr>
            </control>
          </mc:Choice>
        </mc:AlternateContent>
        <mc:AlternateContent xmlns:mc="http://schemas.openxmlformats.org/markup-compatibility/2006">
          <mc:Choice Requires="x14">
            <control shapeId="70318" r:id="rId52" name="Kontrollkästchen 2">
              <controlPr defaultSize="0" autoFill="0" autoLine="0" autoPict="0" altText="">
                <anchor moveWithCells="1">
                  <from>
                    <xdr:col>1</xdr:col>
                    <xdr:colOff>0</xdr:colOff>
                    <xdr:row>19</xdr:row>
                    <xdr:rowOff>0</xdr:rowOff>
                  </from>
                  <to>
                    <xdr:col>1</xdr:col>
                    <xdr:colOff>219075</xdr:colOff>
                    <xdr:row>20</xdr:row>
                    <xdr:rowOff>0</xdr:rowOff>
                  </to>
                </anchor>
              </controlPr>
            </control>
          </mc:Choice>
        </mc:AlternateContent>
        <mc:AlternateContent xmlns:mc="http://schemas.openxmlformats.org/markup-compatibility/2006">
          <mc:Choice Requires="x14">
            <control shapeId="70360" r:id="rId53" name="Check Box 1752">
              <controlPr defaultSize="0" autoFill="0" autoLine="0" autoPict="0" altText="">
                <anchor moveWithCells="1">
                  <from>
                    <xdr:col>1</xdr:col>
                    <xdr:colOff>0</xdr:colOff>
                    <xdr:row>210</xdr:row>
                    <xdr:rowOff>0</xdr:rowOff>
                  </from>
                  <to>
                    <xdr:col>1</xdr:col>
                    <xdr:colOff>219075</xdr:colOff>
                    <xdr:row>211</xdr:row>
                    <xdr:rowOff>0</xdr:rowOff>
                  </to>
                </anchor>
              </controlPr>
            </control>
          </mc:Choice>
        </mc:AlternateContent>
        <mc:AlternateContent xmlns:mc="http://schemas.openxmlformats.org/markup-compatibility/2006">
          <mc:Choice Requires="x14">
            <control shapeId="70361" r:id="rId54" name="Check Box 1753">
              <controlPr defaultSize="0" autoFill="0" autoLine="0" autoPict="0" altText="">
                <anchor moveWithCells="1">
                  <from>
                    <xdr:col>2</xdr:col>
                    <xdr:colOff>0</xdr:colOff>
                    <xdr:row>212</xdr:row>
                    <xdr:rowOff>0</xdr:rowOff>
                  </from>
                  <to>
                    <xdr:col>2</xdr:col>
                    <xdr:colOff>219075</xdr:colOff>
                    <xdr:row>213</xdr:row>
                    <xdr:rowOff>0</xdr:rowOff>
                  </to>
                </anchor>
              </controlPr>
            </control>
          </mc:Choice>
        </mc:AlternateContent>
        <mc:AlternateContent xmlns:mc="http://schemas.openxmlformats.org/markup-compatibility/2006">
          <mc:Choice Requires="x14">
            <control shapeId="70362" r:id="rId55" name="Check Box 1754">
              <controlPr defaultSize="0" autoFill="0" autoLine="0" autoPict="0" altText="">
                <anchor moveWithCells="1">
                  <from>
                    <xdr:col>3</xdr:col>
                    <xdr:colOff>0</xdr:colOff>
                    <xdr:row>214</xdr:row>
                    <xdr:rowOff>0</xdr:rowOff>
                  </from>
                  <to>
                    <xdr:col>3</xdr:col>
                    <xdr:colOff>219075</xdr:colOff>
                    <xdr:row>215</xdr:row>
                    <xdr:rowOff>0</xdr:rowOff>
                  </to>
                </anchor>
              </controlPr>
            </control>
          </mc:Choice>
        </mc:AlternateContent>
        <mc:AlternateContent xmlns:mc="http://schemas.openxmlformats.org/markup-compatibility/2006">
          <mc:Choice Requires="x14">
            <control shapeId="70396" r:id="rId56" name="Check Box 1788">
              <controlPr defaultSize="0" autoFill="0" autoLine="0" autoPict="0" altText="">
                <anchor moveWithCells="1">
                  <from>
                    <xdr:col>1</xdr:col>
                    <xdr:colOff>0</xdr:colOff>
                    <xdr:row>31</xdr:row>
                    <xdr:rowOff>0</xdr:rowOff>
                  </from>
                  <to>
                    <xdr:col>1</xdr:col>
                    <xdr:colOff>219075</xdr:colOff>
                    <xdr:row>32</xdr:row>
                    <xdr:rowOff>0</xdr:rowOff>
                  </to>
                </anchor>
              </controlPr>
            </control>
          </mc:Choice>
        </mc:AlternateContent>
        <mc:AlternateContent xmlns:mc="http://schemas.openxmlformats.org/markup-compatibility/2006">
          <mc:Choice Requires="x14">
            <control shapeId="70397" r:id="rId57" name="Check Box 1789">
              <controlPr defaultSize="0" autoFill="0" autoLine="0" autoPict="0" altText="">
                <anchor moveWithCells="1">
                  <from>
                    <xdr:col>2</xdr:col>
                    <xdr:colOff>0</xdr:colOff>
                    <xdr:row>31</xdr:row>
                    <xdr:rowOff>0</xdr:rowOff>
                  </from>
                  <to>
                    <xdr:col>2</xdr:col>
                    <xdr:colOff>219075</xdr:colOff>
                    <xdr:row>32</xdr:row>
                    <xdr:rowOff>0</xdr:rowOff>
                  </to>
                </anchor>
              </controlPr>
            </control>
          </mc:Choice>
        </mc:AlternateContent>
        <mc:AlternateContent xmlns:mc="http://schemas.openxmlformats.org/markup-compatibility/2006">
          <mc:Choice Requires="x14">
            <control shapeId="70398" r:id="rId58" name="Check Box 1790">
              <controlPr defaultSize="0" autoFill="0" autoLine="0" autoPict="0" altText="">
                <anchor moveWithCells="1">
                  <from>
                    <xdr:col>3</xdr:col>
                    <xdr:colOff>0</xdr:colOff>
                    <xdr:row>31</xdr:row>
                    <xdr:rowOff>0</xdr:rowOff>
                  </from>
                  <to>
                    <xdr:col>3</xdr:col>
                    <xdr:colOff>219075</xdr:colOff>
                    <xdr:row>32</xdr:row>
                    <xdr:rowOff>0</xdr:rowOff>
                  </to>
                </anchor>
              </controlPr>
            </control>
          </mc:Choice>
        </mc:AlternateContent>
        <mc:AlternateContent xmlns:mc="http://schemas.openxmlformats.org/markup-compatibility/2006">
          <mc:Choice Requires="x14">
            <control shapeId="70399" r:id="rId59" name="Check Box 1791">
              <controlPr defaultSize="0" autoFill="0" autoLine="0" autoPict="0" altText="">
                <anchor moveWithCells="1">
                  <from>
                    <xdr:col>4</xdr:col>
                    <xdr:colOff>0</xdr:colOff>
                    <xdr:row>31</xdr:row>
                    <xdr:rowOff>0</xdr:rowOff>
                  </from>
                  <to>
                    <xdr:col>4</xdr:col>
                    <xdr:colOff>219075</xdr:colOff>
                    <xdr:row>32</xdr:row>
                    <xdr:rowOff>0</xdr:rowOff>
                  </to>
                </anchor>
              </controlPr>
            </control>
          </mc:Choice>
        </mc:AlternateContent>
        <mc:AlternateContent xmlns:mc="http://schemas.openxmlformats.org/markup-compatibility/2006">
          <mc:Choice Requires="x14">
            <control shapeId="70400" r:id="rId60" name="Check Box 1792">
              <controlPr defaultSize="0" autoFill="0" autoLine="0" autoPict="0" altText="">
                <anchor moveWithCells="1">
                  <from>
                    <xdr:col>5</xdr:col>
                    <xdr:colOff>0</xdr:colOff>
                    <xdr:row>31</xdr:row>
                    <xdr:rowOff>0</xdr:rowOff>
                  </from>
                  <to>
                    <xdr:col>5</xdr:col>
                    <xdr:colOff>219075</xdr:colOff>
                    <xdr:row>32</xdr:row>
                    <xdr:rowOff>0</xdr:rowOff>
                  </to>
                </anchor>
              </controlPr>
            </control>
          </mc:Choice>
        </mc:AlternateContent>
        <mc:AlternateContent xmlns:mc="http://schemas.openxmlformats.org/markup-compatibility/2006">
          <mc:Choice Requires="x14">
            <control shapeId="70401" r:id="rId61" name="Check Box 1793">
              <controlPr defaultSize="0" autoFill="0" autoLine="0" autoPict="0" altText="">
                <anchor moveWithCells="1">
                  <from>
                    <xdr:col>6</xdr:col>
                    <xdr:colOff>0</xdr:colOff>
                    <xdr:row>31</xdr:row>
                    <xdr:rowOff>0</xdr:rowOff>
                  </from>
                  <to>
                    <xdr:col>6</xdr:col>
                    <xdr:colOff>219075</xdr:colOff>
                    <xdr:row>32</xdr:row>
                    <xdr:rowOff>0</xdr:rowOff>
                  </to>
                </anchor>
              </controlPr>
            </control>
          </mc:Choice>
        </mc:AlternateContent>
        <mc:AlternateContent xmlns:mc="http://schemas.openxmlformats.org/markup-compatibility/2006">
          <mc:Choice Requires="x14">
            <control shapeId="70408" r:id="rId62" name="Check Box 1800">
              <controlPr defaultSize="0" autoFill="0" autoLine="0" autoPict="0" altText="">
                <anchor moveWithCells="1">
                  <from>
                    <xdr:col>1</xdr:col>
                    <xdr:colOff>0</xdr:colOff>
                    <xdr:row>152</xdr:row>
                    <xdr:rowOff>0</xdr:rowOff>
                  </from>
                  <to>
                    <xdr:col>1</xdr:col>
                    <xdr:colOff>219075</xdr:colOff>
                    <xdr:row>153</xdr:row>
                    <xdr:rowOff>0</xdr:rowOff>
                  </to>
                </anchor>
              </controlPr>
            </control>
          </mc:Choice>
        </mc:AlternateContent>
        <mc:AlternateContent xmlns:mc="http://schemas.openxmlformats.org/markup-compatibility/2006">
          <mc:Choice Requires="x14">
            <control shapeId="70409" r:id="rId63" name="Check Box 1801">
              <controlPr defaultSize="0" autoFill="0" autoLine="0" autoPict="0" altText="">
                <anchor moveWithCells="1">
                  <from>
                    <xdr:col>2</xdr:col>
                    <xdr:colOff>0</xdr:colOff>
                    <xdr:row>154</xdr:row>
                    <xdr:rowOff>0</xdr:rowOff>
                  </from>
                  <to>
                    <xdr:col>2</xdr:col>
                    <xdr:colOff>219075</xdr:colOff>
                    <xdr:row>155</xdr:row>
                    <xdr:rowOff>0</xdr:rowOff>
                  </to>
                </anchor>
              </controlPr>
            </control>
          </mc:Choice>
        </mc:AlternateContent>
        <mc:AlternateContent xmlns:mc="http://schemas.openxmlformats.org/markup-compatibility/2006">
          <mc:Choice Requires="x14">
            <control shapeId="70410" r:id="rId64" name="Check Box 1802">
              <controlPr defaultSize="0" autoFill="0" autoLine="0" autoPict="0" altText="">
                <anchor moveWithCells="1">
                  <from>
                    <xdr:col>3</xdr:col>
                    <xdr:colOff>0</xdr:colOff>
                    <xdr:row>156</xdr:row>
                    <xdr:rowOff>0</xdr:rowOff>
                  </from>
                  <to>
                    <xdr:col>3</xdr:col>
                    <xdr:colOff>219075</xdr:colOff>
                    <xdr:row>157</xdr:row>
                    <xdr:rowOff>0</xdr:rowOff>
                  </to>
                </anchor>
              </controlPr>
            </control>
          </mc:Choice>
        </mc:AlternateContent>
        <mc:AlternateContent xmlns:mc="http://schemas.openxmlformats.org/markup-compatibility/2006">
          <mc:Choice Requires="x14">
            <control shapeId="70411" r:id="rId65" name="Check Box 1803">
              <controlPr defaultSize="0" autoFill="0" autoLine="0" autoPict="0" altText="">
                <anchor moveWithCells="1">
                  <from>
                    <xdr:col>4</xdr:col>
                    <xdr:colOff>0</xdr:colOff>
                    <xdr:row>158</xdr:row>
                    <xdr:rowOff>0</xdr:rowOff>
                  </from>
                  <to>
                    <xdr:col>4</xdr:col>
                    <xdr:colOff>219075</xdr:colOff>
                    <xdr:row>159</xdr:row>
                    <xdr:rowOff>0</xdr:rowOff>
                  </to>
                </anchor>
              </controlPr>
            </control>
          </mc:Choice>
        </mc:AlternateContent>
        <mc:AlternateContent xmlns:mc="http://schemas.openxmlformats.org/markup-compatibility/2006">
          <mc:Choice Requires="x14">
            <control shapeId="70412" r:id="rId66" name="Check Box 1804">
              <controlPr defaultSize="0" autoFill="0" autoLine="0" autoPict="0" altText="">
                <anchor moveWithCells="1">
                  <from>
                    <xdr:col>5</xdr:col>
                    <xdr:colOff>0</xdr:colOff>
                    <xdr:row>160</xdr:row>
                    <xdr:rowOff>0</xdr:rowOff>
                  </from>
                  <to>
                    <xdr:col>5</xdr:col>
                    <xdr:colOff>219075</xdr:colOff>
                    <xdr:row>161</xdr:row>
                    <xdr:rowOff>0</xdr:rowOff>
                  </to>
                </anchor>
              </controlPr>
            </control>
          </mc:Choice>
        </mc:AlternateContent>
        <mc:AlternateContent xmlns:mc="http://schemas.openxmlformats.org/markup-compatibility/2006">
          <mc:Choice Requires="x14">
            <control shapeId="70414" r:id="rId67" name="Check Box 1806">
              <controlPr defaultSize="0" autoFill="0" autoLine="0" autoPict="0" altText="">
                <anchor moveWithCells="1">
                  <from>
                    <xdr:col>1</xdr:col>
                    <xdr:colOff>0</xdr:colOff>
                    <xdr:row>138</xdr:row>
                    <xdr:rowOff>0</xdr:rowOff>
                  </from>
                  <to>
                    <xdr:col>1</xdr:col>
                    <xdr:colOff>219075</xdr:colOff>
                    <xdr:row>139</xdr:row>
                    <xdr:rowOff>0</xdr:rowOff>
                  </to>
                </anchor>
              </controlPr>
            </control>
          </mc:Choice>
        </mc:AlternateContent>
        <mc:AlternateContent xmlns:mc="http://schemas.openxmlformats.org/markup-compatibility/2006">
          <mc:Choice Requires="x14">
            <control shapeId="70415" r:id="rId68" name="Check Box 1807">
              <controlPr defaultSize="0" autoFill="0" autoLine="0" autoPict="0" altText="">
                <anchor moveWithCells="1">
                  <from>
                    <xdr:col>2</xdr:col>
                    <xdr:colOff>0</xdr:colOff>
                    <xdr:row>140</xdr:row>
                    <xdr:rowOff>0</xdr:rowOff>
                  </from>
                  <to>
                    <xdr:col>2</xdr:col>
                    <xdr:colOff>219075</xdr:colOff>
                    <xdr:row>141</xdr:row>
                    <xdr:rowOff>0</xdr:rowOff>
                  </to>
                </anchor>
              </controlPr>
            </control>
          </mc:Choice>
        </mc:AlternateContent>
        <mc:AlternateContent xmlns:mc="http://schemas.openxmlformats.org/markup-compatibility/2006">
          <mc:Choice Requires="x14">
            <control shapeId="70416" r:id="rId69" name="Check Box 1808">
              <controlPr defaultSize="0" autoFill="0" autoLine="0" autoPict="0" altText="">
                <anchor moveWithCells="1">
                  <from>
                    <xdr:col>3</xdr:col>
                    <xdr:colOff>0</xdr:colOff>
                    <xdr:row>142</xdr:row>
                    <xdr:rowOff>0</xdr:rowOff>
                  </from>
                  <to>
                    <xdr:col>3</xdr:col>
                    <xdr:colOff>219075</xdr:colOff>
                    <xdr:row>143</xdr:row>
                    <xdr:rowOff>0</xdr:rowOff>
                  </to>
                </anchor>
              </controlPr>
            </control>
          </mc:Choice>
        </mc:AlternateContent>
        <mc:AlternateContent xmlns:mc="http://schemas.openxmlformats.org/markup-compatibility/2006">
          <mc:Choice Requires="x14">
            <control shapeId="70417" r:id="rId70" name="Check Box 1809">
              <controlPr defaultSize="0" autoFill="0" autoLine="0" autoPict="0" altText="">
                <anchor moveWithCells="1">
                  <from>
                    <xdr:col>4</xdr:col>
                    <xdr:colOff>0</xdr:colOff>
                    <xdr:row>144</xdr:row>
                    <xdr:rowOff>0</xdr:rowOff>
                  </from>
                  <to>
                    <xdr:col>4</xdr:col>
                    <xdr:colOff>219075</xdr:colOff>
                    <xdr:row>145</xdr:row>
                    <xdr:rowOff>0</xdr:rowOff>
                  </to>
                </anchor>
              </controlPr>
            </control>
          </mc:Choice>
        </mc:AlternateContent>
        <mc:AlternateContent xmlns:mc="http://schemas.openxmlformats.org/markup-compatibility/2006">
          <mc:Choice Requires="x14">
            <control shapeId="70418" r:id="rId71" name="Check Box 1810">
              <controlPr defaultSize="0" autoFill="0" autoLine="0" autoPict="0" altText="">
                <anchor moveWithCells="1">
                  <from>
                    <xdr:col>5</xdr:col>
                    <xdr:colOff>0</xdr:colOff>
                    <xdr:row>146</xdr:row>
                    <xdr:rowOff>0</xdr:rowOff>
                  </from>
                  <to>
                    <xdr:col>5</xdr:col>
                    <xdr:colOff>219075</xdr:colOff>
                    <xdr:row>147</xdr:row>
                    <xdr:rowOff>0</xdr:rowOff>
                  </to>
                </anchor>
              </controlPr>
            </control>
          </mc:Choice>
        </mc:AlternateContent>
        <mc:AlternateContent xmlns:mc="http://schemas.openxmlformats.org/markup-compatibility/2006">
          <mc:Choice Requires="x14">
            <control shapeId="70420" r:id="rId72" name="Check Box 1812">
              <controlPr defaultSize="0" autoFill="0" autoLine="0" autoPict="0" altText="">
                <anchor moveWithCells="1">
                  <from>
                    <xdr:col>1</xdr:col>
                    <xdr:colOff>0</xdr:colOff>
                    <xdr:row>124</xdr:row>
                    <xdr:rowOff>0</xdr:rowOff>
                  </from>
                  <to>
                    <xdr:col>1</xdr:col>
                    <xdr:colOff>219075</xdr:colOff>
                    <xdr:row>125</xdr:row>
                    <xdr:rowOff>0</xdr:rowOff>
                  </to>
                </anchor>
              </controlPr>
            </control>
          </mc:Choice>
        </mc:AlternateContent>
        <mc:AlternateContent xmlns:mc="http://schemas.openxmlformats.org/markup-compatibility/2006">
          <mc:Choice Requires="x14">
            <control shapeId="70421" r:id="rId73" name="Check Box 1813">
              <controlPr defaultSize="0" autoFill="0" autoLine="0" autoPict="0" altText="">
                <anchor moveWithCells="1">
                  <from>
                    <xdr:col>1</xdr:col>
                    <xdr:colOff>0</xdr:colOff>
                    <xdr:row>110</xdr:row>
                    <xdr:rowOff>0</xdr:rowOff>
                  </from>
                  <to>
                    <xdr:col>1</xdr:col>
                    <xdr:colOff>219075</xdr:colOff>
                    <xdr:row>111</xdr:row>
                    <xdr:rowOff>0</xdr:rowOff>
                  </to>
                </anchor>
              </controlPr>
            </control>
          </mc:Choice>
        </mc:AlternateContent>
        <mc:AlternateContent xmlns:mc="http://schemas.openxmlformats.org/markup-compatibility/2006">
          <mc:Choice Requires="x14">
            <control shapeId="70422" r:id="rId74" name="Check Box 1814">
              <controlPr defaultSize="0" autoFill="0" autoLine="0" autoPict="0" altText="">
                <anchor moveWithCells="1">
                  <from>
                    <xdr:col>2</xdr:col>
                    <xdr:colOff>0</xdr:colOff>
                    <xdr:row>112</xdr:row>
                    <xdr:rowOff>0</xdr:rowOff>
                  </from>
                  <to>
                    <xdr:col>2</xdr:col>
                    <xdr:colOff>219075</xdr:colOff>
                    <xdr:row>113</xdr:row>
                    <xdr:rowOff>0</xdr:rowOff>
                  </to>
                </anchor>
              </controlPr>
            </control>
          </mc:Choice>
        </mc:AlternateContent>
        <mc:AlternateContent xmlns:mc="http://schemas.openxmlformats.org/markup-compatibility/2006">
          <mc:Choice Requires="x14">
            <control shapeId="70423" r:id="rId75" name="Check Box 1815">
              <controlPr defaultSize="0" autoFill="0" autoLine="0" autoPict="0" altText="">
                <anchor moveWithCells="1">
                  <from>
                    <xdr:col>3</xdr:col>
                    <xdr:colOff>0</xdr:colOff>
                    <xdr:row>114</xdr:row>
                    <xdr:rowOff>0</xdr:rowOff>
                  </from>
                  <to>
                    <xdr:col>3</xdr:col>
                    <xdr:colOff>219075</xdr:colOff>
                    <xdr:row>115</xdr:row>
                    <xdr:rowOff>0</xdr:rowOff>
                  </to>
                </anchor>
              </controlPr>
            </control>
          </mc:Choice>
        </mc:AlternateContent>
        <mc:AlternateContent xmlns:mc="http://schemas.openxmlformats.org/markup-compatibility/2006">
          <mc:Choice Requires="x14">
            <control shapeId="70424" r:id="rId76" name="Check Box 1816">
              <controlPr defaultSize="0" autoFill="0" autoLine="0" autoPict="0" altText="">
                <anchor moveWithCells="1">
                  <from>
                    <xdr:col>4</xdr:col>
                    <xdr:colOff>0</xdr:colOff>
                    <xdr:row>116</xdr:row>
                    <xdr:rowOff>0</xdr:rowOff>
                  </from>
                  <to>
                    <xdr:col>4</xdr:col>
                    <xdr:colOff>219075</xdr:colOff>
                    <xdr:row>117</xdr:row>
                    <xdr:rowOff>0</xdr:rowOff>
                  </to>
                </anchor>
              </controlPr>
            </control>
          </mc:Choice>
        </mc:AlternateContent>
        <mc:AlternateContent xmlns:mc="http://schemas.openxmlformats.org/markup-compatibility/2006">
          <mc:Choice Requires="x14">
            <control shapeId="70425" r:id="rId77" name="Check Box 1817">
              <controlPr defaultSize="0" autoFill="0" autoLine="0" autoPict="0" altText="">
                <anchor moveWithCells="1">
                  <from>
                    <xdr:col>5</xdr:col>
                    <xdr:colOff>0</xdr:colOff>
                    <xdr:row>118</xdr:row>
                    <xdr:rowOff>0</xdr:rowOff>
                  </from>
                  <to>
                    <xdr:col>5</xdr:col>
                    <xdr:colOff>219075</xdr:colOff>
                    <xdr:row>119</xdr:row>
                    <xdr:rowOff>0</xdr:rowOff>
                  </to>
                </anchor>
              </controlPr>
            </control>
          </mc:Choice>
        </mc:AlternateContent>
        <mc:AlternateContent xmlns:mc="http://schemas.openxmlformats.org/markup-compatibility/2006">
          <mc:Choice Requires="x14">
            <control shapeId="70426" r:id="rId78" name="Check Box 1818">
              <controlPr defaultSize="0" autoFill="0" autoLine="0" autoPict="0" altText="">
                <anchor moveWithCells="1">
                  <from>
                    <xdr:col>6</xdr:col>
                    <xdr:colOff>0</xdr:colOff>
                    <xdr:row>120</xdr:row>
                    <xdr:rowOff>0</xdr:rowOff>
                  </from>
                  <to>
                    <xdr:col>6</xdr:col>
                    <xdr:colOff>219075</xdr:colOff>
                    <xdr:row>121</xdr:row>
                    <xdr:rowOff>0</xdr:rowOff>
                  </to>
                </anchor>
              </controlPr>
            </control>
          </mc:Choice>
        </mc:AlternateContent>
        <mc:AlternateContent xmlns:mc="http://schemas.openxmlformats.org/markup-compatibility/2006">
          <mc:Choice Requires="x14">
            <control shapeId="70427" r:id="rId79" name="Check Box 1819">
              <controlPr defaultSize="0" autoFill="0" autoLine="0" autoPict="0" altText="">
                <anchor moveWithCells="1">
                  <from>
                    <xdr:col>1</xdr:col>
                    <xdr:colOff>0</xdr:colOff>
                    <xdr:row>95</xdr:row>
                    <xdr:rowOff>0</xdr:rowOff>
                  </from>
                  <to>
                    <xdr:col>1</xdr:col>
                    <xdr:colOff>219075</xdr:colOff>
                    <xdr:row>96</xdr:row>
                    <xdr:rowOff>0</xdr:rowOff>
                  </to>
                </anchor>
              </controlPr>
            </control>
          </mc:Choice>
        </mc:AlternateContent>
        <mc:AlternateContent xmlns:mc="http://schemas.openxmlformats.org/markup-compatibility/2006">
          <mc:Choice Requires="x14">
            <control shapeId="70428" r:id="rId80" name="Check Box 1820">
              <controlPr defaultSize="0" autoFill="0" autoLine="0" autoPict="0" altText="">
                <anchor moveWithCells="1">
                  <from>
                    <xdr:col>2</xdr:col>
                    <xdr:colOff>0</xdr:colOff>
                    <xdr:row>97</xdr:row>
                    <xdr:rowOff>0</xdr:rowOff>
                  </from>
                  <to>
                    <xdr:col>2</xdr:col>
                    <xdr:colOff>219075</xdr:colOff>
                    <xdr:row>98</xdr:row>
                    <xdr:rowOff>0</xdr:rowOff>
                  </to>
                </anchor>
              </controlPr>
            </control>
          </mc:Choice>
        </mc:AlternateContent>
        <mc:AlternateContent xmlns:mc="http://schemas.openxmlformats.org/markup-compatibility/2006">
          <mc:Choice Requires="x14">
            <control shapeId="70429" r:id="rId81" name="Check Box 1821">
              <controlPr defaultSize="0" autoFill="0" autoLine="0" autoPict="0" altText="">
                <anchor moveWithCells="1">
                  <from>
                    <xdr:col>3</xdr:col>
                    <xdr:colOff>0</xdr:colOff>
                    <xdr:row>99</xdr:row>
                    <xdr:rowOff>0</xdr:rowOff>
                  </from>
                  <to>
                    <xdr:col>3</xdr:col>
                    <xdr:colOff>219075</xdr:colOff>
                    <xdr:row>100</xdr:row>
                    <xdr:rowOff>0</xdr:rowOff>
                  </to>
                </anchor>
              </controlPr>
            </control>
          </mc:Choice>
        </mc:AlternateContent>
        <mc:AlternateContent xmlns:mc="http://schemas.openxmlformats.org/markup-compatibility/2006">
          <mc:Choice Requires="x14">
            <control shapeId="70430" r:id="rId82" name="Check Box 1822">
              <controlPr defaultSize="0" autoFill="0" autoLine="0" autoPict="0" altText="">
                <anchor moveWithCells="1">
                  <from>
                    <xdr:col>4</xdr:col>
                    <xdr:colOff>0</xdr:colOff>
                    <xdr:row>101</xdr:row>
                    <xdr:rowOff>0</xdr:rowOff>
                  </from>
                  <to>
                    <xdr:col>4</xdr:col>
                    <xdr:colOff>219075</xdr:colOff>
                    <xdr:row>102</xdr:row>
                    <xdr:rowOff>0</xdr:rowOff>
                  </to>
                </anchor>
              </controlPr>
            </control>
          </mc:Choice>
        </mc:AlternateContent>
        <mc:AlternateContent xmlns:mc="http://schemas.openxmlformats.org/markup-compatibility/2006">
          <mc:Choice Requires="x14">
            <control shapeId="70431" r:id="rId83" name="Check Box 1823">
              <controlPr defaultSize="0" autoFill="0" autoLine="0" autoPict="0" altText="">
                <anchor moveWithCells="1">
                  <from>
                    <xdr:col>5</xdr:col>
                    <xdr:colOff>0</xdr:colOff>
                    <xdr:row>103</xdr:row>
                    <xdr:rowOff>0</xdr:rowOff>
                  </from>
                  <to>
                    <xdr:col>5</xdr:col>
                    <xdr:colOff>219075</xdr:colOff>
                    <xdr:row>104</xdr:row>
                    <xdr:rowOff>0</xdr:rowOff>
                  </to>
                </anchor>
              </controlPr>
            </control>
          </mc:Choice>
        </mc:AlternateContent>
        <mc:AlternateContent xmlns:mc="http://schemas.openxmlformats.org/markup-compatibility/2006">
          <mc:Choice Requires="x14">
            <control shapeId="70432" r:id="rId84" name="Check Box 1824">
              <controlPr defaultSize="0" autoFill="0" autoLine="0" autoPict="0" altText="">
                <anchor moveWithCells="1">
                  <from>
                    <xdr:col>6</xdr:col>
                    <xdr:colOff>0</xdr:colOff>
                    <xdr:row>105</xdr:row>
                    <xdr:rowOff>0</xdr:rowOff>
                  </from>
                  <to>
                    <xdr:col>6</xdr:col>
                    <xdr:colOff>219075</xdr:colOff>
                    <xdr:row>106</xdr:row>
                    <xdr:rowOff>0</xdr:rowOff>
                  </to>
                </anchor>
              </controlPr>
            </control>
          </mc:Choice>
        </mc:AlternateContent>
        <mc:AlternateContent xmlns:mc="http://schemas.openxmlformats.org/markup-compatibility/2006">
          <mc:Choice Requires="x14">
            <control shapeId="70433" r:id="rId85" name="Check Box 1825">
              <controlPr defaultSize="0" autoFill="0" autoLine="0" autoPict="0" altText="">
                <anchor moveWithCells="1">
                  <from>
                    <xdr:col>1</xdr:col>
                    <xdr:colOff>0</xdr:colOff>
                    <xdr:row>81</xdr:row>
                    <xdr:rowOff>0</xdr:rowOff>
                  </from>
                  <to>
                    <xdr:col>1</xdr:col>
                    <xdr:colOff>219075</xdr:colOff>
                    <xdr:row>82</xdr:row>
                    <xdr:rowOff>0</xdr:rowOff>
                  </to>
                </anchor>
              </controlPr>
            </control>
          </mc:Choice>
        </mc:AlternateContent>
        <mc:AlternateContent xmlns:mc="http://schemas.openxmlformats.org/markup-compatibility/2006">
          <mc:Choice Requires="x14">
            <control shapeId="70434" r:id="rId86" name="Check Box 1826">
              <controlPr defaultSize="0" autoFill="0" autoLine="0" autoPict="0" altText="">
                <anchor moveWithCells="1">
                  <from>
                    <xdr:col>2</xdr:col>
                    <xdr:colOff>0</xdr:colOff>
                    <xdr:row>83</xdr:row>
                    <xdr:rowOff>0</xdr:rowOff>
                  </from>
                  <to>
                    <xdr:col>2</xdr:col>
                    <xdr:colOff>219075</xdr:colOff>
                    <xdr:row>84</xdr:row>
                    <xdr:rowOff>0</xdr:rowOff>
                  </to>
                </anchor>
              </controlPr>
            </control>
          </mc:Choice>
        </mc:AlternateContent>
        <mc:AlternateContent xmlns:mc="http://schemas.openxmlformats.org/markup-compatibility/2006">
          <mc:Choice Requires="x14">
            <control shapeId="70435" r:id="rId87" name="Check Box 1827">
              <controlPr defaultSize="0" autoFill="0" autoLine="0" autoPict="0" altText="">
                <anchor moveWithCells="1">
                  <from>
                    <xdr:col>3</xdr:col>
                    <xdr:colOff>0</xdr:colOff>
                    <xdr:row>85</xdr:row>
                    <xdr:rowOff>0</xdr:rowOff>
                  </from>
                  <to>
                    <xdr:col>3</xdr:col>
                    <xdr:colOff>219075</xdr:colOff>
                    <xdr:row>86</xdr:row>
                    <xdr:rowOff>0</xdr:rowOff>
                  </to>
                </anchor>
              </controlPr>
            </control>
          </mc:Choice>
        </mc:AlternateContent>
        <mc:AlternateContent xmlns:mc="http://schemas.openxmlformats.org/markup-compatibility/2006">
          <mc:Choice Requires="x14">
            <control shapeId="70436" r:id="rId88" name="Check Box 1828">
              <controlPr defaultSize="0" autoFill="0" autoLine="0" autoPict="0" altText="">
                <anchor moveWithCells="1">
                  <from>
                    <xdr:col>4</xdr:col>
                    <xdr:colOff>0</xdr:colOff>
                    <xdr:row>87</xdr:row>
                    <xdr:rowOff>0</xdr:rowOff>
                  </from>
                  <to>
                    <xdr:col>4</xdr:col>
                    <xdr:colOff>219075</xdr:colOff>
                    <xdr:row>88</xdr:row>
                    <xdr:rowOff>0</xdr:rowOff>
                  </to>
                </anchor>
              </controlPr>
            </control>
          </mc:Choice>
        </mc:AlternateContent>
        <mc:AlternateContent xmlns:mc="http://schemas.openxmlformats.org/markup-compatibility/2006">
          <mc:Choice Requires="x14">
            <control shapeId="70437" r:id="rId89" name="Check Box 1829">
              <controlPr defaultSize="0" autoFill="0" autoLine="0" autoPict="0" altText="">
                <anchor moveWithCells="1">
                  <from>
                    <xdr:col>5</xdr:col>
                    <xdr:colOff>0</xdr:colOff>
                    <xdr:row>89</xdr:row>
                    <xdr:rowOff>0</xdr:rowOff>
                  </from>
                  <to>
                    <xdr:col>5</xdr:col>
                    <xdr:colOff>219075</xdr:colOff>
                    <xdr:row>90</xdr:row>
                    <xdr:rowOff>0</xdr:rowOff>
                  </to>
                </anchor>
              </controlPr>
            </control>
          </mc:Choice>
        </mc:AlternateContent>
        <mc:AlternateContent xmlns:mc="http://schemas.openxmlformats.org/markup-compatibility/2006">
          <mc:Choice Requires="x14">
            <control shapeId="70438" r:id="rId90" name="Check Box 1830">
              <controlPr defaultSize="0" autoFill="0" autoLine="0" autoPict="0" altText="">
                <anchor moveWithCells="1">
                  <from>
                    <xdr:col>6</xdr:col>
                    <xdr:colOff>0</xdr:colOff>
                    <xdr:row>91</xdr:row>
                    <xdr:rowOff>0</xdr:rowOff>
                  </from>
                  <to>
                    <xdr:col>6</xdr:col>
                    <xdr:colOff>219075</xdr:colOff>
                    <xdr:row>92</xdr:row>
                    <xdr:rowOff>0</xdr:rowOff>
                  </to>
                </anchor>
              </controlPr>
            </control>
          </mc:Choice>
        </mc:AlternateContent>
        <mc:AlternateContent xmlns:mc="http://schemas.openxmlformats.org/markup-compatibility/2006">
          <mc:Choice Requires="x14">
            <control shapeId="70439" r:id="rId91" name="Check Box 1831">
              <controlPr defaultSize="0" autoFill="0" autoLine="0" autoPict="0" altText="">
                <anchor moveWithCells="1">
                  <from>
                    <xdr:col>1</xdr:col>
                    <xdr:colOff>0</xdr:colOff>
                    <xdr:row>67</xdr:row>
                    <xdr:rowOff>0</xdr:rowOff>
                  </from>
                  <to>
                    <xdr:col>1</xdr:col>
                    <xdr:colOff>219075</xdr:colOff>
                    <xdr:row>68</xdr:row>
                    <xdr:rowOff>0</xdr:rowOff>
                  </to>
                </anchor>
              </controlPr>
            </control>
          </mc:Choice>
        </mc:AlternateContent>
        <mc:AlternateContent xmlns:mc="http://schemas.openxmlformats.org/markup-compatibility/2006">
          <mc:Choice Requires="x14">
            <control shapeId="70440" r:id="rId92" name="Check Box 1832">
              <controlPr defaultSize="0" autoFill="0" autoLine="0" autoPict="0" altText="">
                <anchor moveWithCells="1">
                  <from>
                    <xdr:col>1</xdr:col>
                    <xdr:colOff>0</xdr:colOff>
                    <xdr:row>53</xdr:row>
                    <xdr:rowOff>0</xdr:rowOff>
                  </from>
                  <to>
                    <xdr:col>1</xdr:col>
                    <xdr:colOff>219075</xdr:colOff>
                    <xdr:row>54</xdr:row>
                    <xdr:rowOff>0</xdr:rowOff>
                  </to>
                </anchor>
              </controlPr>
            </control>
          </mc:Choice>
        </mc:AlternateContent>
        <mc:AlternateContent xmlns:mc="http://schemas.openxmlformats.org/markup-compatibility/2006">
          <mc:Choice Requires="x14">
            <control shapeId="70441" r:id="rId93" name="Check Box 1833">
              <controlPr defaultSize="0" autoFill="0" autoLine="0" autoPict="0" altText="">
                <anchor moveWithCells="1">
                  <from>
                    <xdr:col>2</xdr:col>
                    <xdr:colOff>0</xdr:colOff>
                    <xdr:row>55</xdr:row>
                    <xdr:rowOff>0</xdr:rowOff>
                  </from>
                  <to>
                    <xdr:col>2</xdr:col>
                    <xdr:colOff>219075</xdr:colOff>
                    <xdr:row>56</xdr:row>
                    <xdr:rowOff>0</xdr:rowOff>
                  </to>
                </anchor>
              </controlPr>
            </control>
          </mc:Choice>
        </mc:AlternateContent>
        <mc:AlternateContent xmlns:mc="http://schemas.openxmlformats.org/markup-compatibility/2006">
          <mc:Choice Requires="x14">
            <control shapeId="70442" r:id="rId94" name="Check Box 1834">
              <controlPr defaultSize="0" autoFill="0" autoLine="0" autoPict="0" altText="">
                <anchor moveWithCells="1">
                  <from>
                    <xdr:col>3</xdr:col>
                    <xdr:colOff>0</xdr:colOff>
                    <xdr:row>57</xdr:row>
                    <xdr:rowOff>0</xdr:rowOff>
                  </from>
                  <to>
                    <xdr:col>3</xdr:col>
                    <xdr:colOff>219075</xdr:colOff>
                    <xdr:row>58</xdr:row>
                    <xdr:rowOff>0</xdr:rowOff>
                  </to>
                </anchor>
              </controlPr>
            </control>
          </mc:Choice>
        </mc:AlternateContent>
        <mc:AlternateContent xmlns:mc="http://schemas.openxmlformats.org/markup-compatibility/2006">
          <mc:Choice Requires="x14">
            <control shapeId="70443" r:id="rId95" name="Check Box 1835">
              <controlPr defaultSize="0" autoFill="0" autoLine="0" autoPict="0" altText="">
                <anchor moveWithCells="1">
                  <from>
                    <xdr:col>4</xdr:col>
                    <xdr:colOff>0</xdr:colOff>
                    <xdr:row>59</xdr:row>
                    <xdr:rowOff>0</xdr:rowOff>
                  </from>
                  <to>
                    <xdr:col>4</xdr:col>
                    <xdr:colOff>219075</xdr:colOff>
                    <xdr:row>60</xdr:row>
                    <xdr:rowOff>0</xdr:rowOff>
                  </to>
                </anchor>
              </controlPr>
            </control>
          </mc:Choice>
        </mc:AlternateContent>
        <mc:AlternateContent xmlns:mc="http://schemas.openxmlformats.org/markup-compatibility/2006">
          <mc:Choice Requires="x14">
            <control shapeId="70444" r:id="rId96" name="Check Box 1836">
              <controlPr defaultSize="0" autoFill="0" autoLine="0" autoPict="0" altText="">
                <anchor moveWithCells="1">
                  <from>
                    <xdr:col>5</xdr:col>
                    <xdr:colOff>0</xdr:colOff>
                    <xdr:row>61</xdr:row>
                    <xdr:rowOff>0</xdr:rowOff>
                  </from>
                  <to>
                    <xdr:col>5</xdr:col>
                    <xdr:colOff>219075</xdr:colOff>
                    <xdr:row>62</xdr:row>
                    <xdr:rowOff>0</xdr:rowOff>
                  </to>
                </anchor>
              </controlPr>
            </control>
          </mc:Choice>
        </mc:AlternateContent>
        <mc:AlternateContent xmlns:mc="http://schemas.openxmlformats.org/markup-compatibility/2006">
          <mc:Choice Requires="x14">
            <control shapeId="70445" r:id="rId97" name="Check Box 1837">
              <controlPr defaultSize="0" autoFill="0" autoLine="0" autoPict="0" altText="">
                <anchor moveWithCells="1">
                  <from>
                    <xdr:col>6</xdr:col>
                    <xdr:colOff>0</xdr:colOff>
                    <xdr:row>63</xdr:row>
                    <xdr:rowOff>0</xdr:rowOff>
                  </from>
                  <to>
                    <xdr:col>6</xdr:col>
                    <xdr:colOff>219075</xdr:colOff>
                    <xdr:row>64</xdr:row>
                    <xdr:rowOff>0</xdr:rowOff>
                  </to>
                </anchor>
              </controlPr>
            </control>
          </mc:Choice>
        </mc:AlternateContent>
        <mc:AlternateContent xmlns:mc="http://schemas.openxmlformats.org/markup-compatibility/2006">
          <mc:Choice Requires="x14">
            <control shapeId="70446" r:id="rId98" name="Check Box 1838">
              <controlPr defaultSize="0" autoFill="0" autoLine="0" autoPict="0" altText="">
                <anchor moveWithCells="1">
                  <from>
                    <xdr:col>6</xdr:col>
                    <xdr:colOff>0</xdr:colOff>
                    <xdr:row>148</xdr:row>
                    <xdr:rowOff>0</xdr:rowOff>
                  </from>
                  <to>
                    <xdr:col>6</xdr:col>
                    <xdr:colOff>219075</xdr:colOff>
                    <xdr:row>149</xdr:row>
                    <xdr:rowOff>0</xdr:rowOff>
                  </to>
                </anchor>
              </controlPr>
            </control>
          </mc:Choice>
        </mc:AlternateContent>
        <mc:AlternateContent xmlns:mc="http://schemas.openxmlformats.org/markup-compatibility/2006">
          <mc:Choice Requires="x14">
            <control shapeId="70453" r:id="rId99" name="Check Box 1845">
              <controlPr defaultSize="0" autoFill="0" autoLine="0" autoPict="0" altText="">
                <anchor moveWithCells="1">
                  <from>
                    <xdr:col>2</xdr:col>
                    <xdr:colOff>0</xdr:colOff>
                    <xdr:row>19</xdr:row>
                    <xdr:rowOff>0</xdr:rowOff>
                  </from>
                  <to>
                    <xdr:col>2</xdr:col>
                    <xdr:colOff>219075</xdr:colOff>
                    <xdr:row>20</xdr:row>
                    <xdr:rowOff>0</xdr:rowOff>
                  </to>
                </anchor>
              </controlPr>
            </control>
          </mc:Choice>
        </mc:AlternateContent>
        <mc:AlternateContent xmlns:mc="http://schemas.openxmlformats.org/markup-compatibility/2006">
          <mc:Choice Requires="x14">
            <control shapeId="70454" r:id="rId100" name="Check Box 1846">
              <controlPr defaultSize="0" autoFill="0" autoLine="0" autoPict="0" altText="">
                <anchor moveWithCells="1">
                  <from>
                    <xdr:col>3</xdr:col>
                    <xdr:colOff>0</xdr:colOff>
                    <xdr:row>19</xdr:row>
                    <xdr:rowOff>0</xdr:rowOff>
                  </from>
                  <to>
                    <xdr:col>3</xdr:col>
                    <xdr:colOff>219075</xdr:colOff>
                    <xdr:row>20</xdr:row>
                    <xdr:rowOff>0</xdr:rowOff>
                  </to>
                </anchor>
              </controlPr>
            </control>
          </mc:Choice>
        </mc:AlternateContent>
        <mc:AlternateContent xmlns:mc="http://schemas.openxmlformats.org/markup-compatibility/2006">
          <mc:Choice Requires="x14">
            <control shapeId="70455" r:id="rId101" name="Check Box 1847">
              <controlPr defaultSize="0" autoFill="0" autoLine="0" autoPict="0" altText="">
                <anchor moveWithCells="1">
                  <from>
                    <xdr:col>4</xdr:col>
                    <xdr:colOff>0</xdr:colOff>
                    <xdr:row>19</xdr:row>
                    <xdr:rowOff>0</xdr:rowOff>
                  </from>
                  <to>
                    <xdr:col>4</xdr:col>
                    <xdr:colOff>219075</xdr:colOff>
                    <xdr:row>20</xdr:row>
                    <xdr:rowOff>0</xdr:rowOff>
                  </to>
                </anchor>
              </controlPr>
            </control>
          </mc:Choice>
        </mc:AlternateContent>
        <mc:AlternateContent xmlns:mc="http://schemas.openxmlformats.org/markup-compatibility/2006">
          <mc:Choice Requires="x14">
            <control shapeId="70456" r:id="rId102" name="Check Box 1848">
              <controlPr defaultSize="0" autoFill="0" autoLine="0" autoPict="0" altText="">
                <anchor moveWithCells="1">
                  <from>
                    <xdr:col>5</xdr:col>
                    <xdr:colOff>0</xdr:colOff>
                    <xdr:row>19</xdr:row>
                    <xdr:rowOff>0</xdr:rowOff>
                  </from>
                  <to>
                    <xdr:col>5</xdr:col>
                    <xdr:colOff>219075</xdr:colOff>
                    <xdr:row>20</xdr:row>
                    <xdr:rowOff>0</xdr:rowOff>
                  </to>
                </anchor>
              </controlPr>
            </control>
          </mc:Choice>
        </mc:AlternateContent>
        <mc:AlternateContent xmlns:mc="http://schemas.openxmlformats.org/markup-compatibility/2006">
          <mc:Choice Requires="x14">
            <control shapeId="70457" r:id="rId103" name="Check Box 1849">
              <controlPr defaultSize="0" autoFill="0" autoLine="0" autoPict="0" altText="">
                <anchor moveWithCells="1">
                  <from>
                    <xdr:col>6</xdr:col>
                    <xdr:colOff>0</xdr:colOff>
                    <xdr:row>19</xdr:row>
                    <xdr:rowOff>0</xdr:rowOff>
                  </from>
                  <to>
                    <xdr:col>6</xdr:col>
                    <xdr:colOff>219075</xdr:colOff>
                    <xdr:row>20</xdr:row>
                    <xdr:rowOff>0</xdr:rowOff>
                  </to>
                </anchor>
              </controlPr>
            </control>
          </mc:Choice>
        </mc:AlternateContent>
        <mc:AlternateContent xmlns:mc="http://schemas.openxmlformats.org/markup-compatibility/2006">
          <mc:Choice Requires="x14">
            <control shapeId="70458" r:id="rId104" name="Check Box 1850">
              <controlPr defaultSize="0" autoFill="0" autoLine="0" autoPict="0" altText="">
                <anchor moveWithCells="1">
                  <from>
                    <xdr:col>2</xdr:col>
                    <xdr:colOff>0</xdr:colOff>
                    <xdr:row>69</xdr:row>
                    <xdr:rowOff>0</xdr:rowOff>
                  </from>
                  <to>
                    <xdr:col>2</xdr:col>
                    <xdr:colOff>219075</xdr:colOff>
                    <xdr:row>70</xdr:row>
                    <xdr:rowOff>0</xdr:rowOff>
                  </to>
                </anchor>
              </controlPr>
            </control>
          </mc:Choice>
        </mc:AlternateContent>
        <mc:AlternateContent xmlns:mc="http://schemas.openxmlformats.org/markup-compatibility/2006">
          <mc:Choice Requires="x14">
            <control shapeId="70459" r:id="rId105" name="Check Box 1851">
              <controlPr defaultSize="0" autoFill="0" autoLine="0" autoPict="0" altText="">
                <anchor moveWithCells="1">
                  <from>
                    <xdr:col>3</xdr:col>
                    <xdr:colOff>0</xdr:colOff>
                    <xdr:row>71</xdr:row>
                    <xdr:rowOff>0</xdr:rowOff>
                  </from>
                  <to>
                    <xdr:col>3</xdr:col>
                    <xdr:colOff>219075</xdr:colOff>
                    <xdr:row>72</xdr:row>
                    <xdr:rowOff>0</xdr:rowOff>
                  </to>
                </anchor>
              </controlPr>
            </control>
          </mc:Choice>
        </mc:AlternateContent>
        <mc:AlternateContent xmlns:mc="http://schemas.openxmlformats.org/markup-compatibility/2006">
          <mc:Choice Requires="x14">
            <control shapeId="70460" r:id="rId106" name="Check Box 1852">
              <controlPr defaultSize="0" autoFill="0" autoLine="0" autoPict="0" altText="">
                <anchor moveWithCells="1">
                  <from>
                    <xdr:col>4</xdr:col>
                    <xdr:colOff>0</xdr:colOff>
                    <xdr:row>73</xdr:row>
                    <xdr:rowOff>0</xdr:rowOff>
                  </from>
                  <to>
                    <xdr:col>4</xdr:col>
                    <xdr:colOff>219075</xdr:colOff>
                    <xdr:row>74</xdr:row>
                    <xdr:rowOff>0</xdr:rowOff>
                  </to>
                </anchor>
              </controlPr>
            </control>
          </mc:Choice>
        </mc:AlternateContent>
        <mc:AlternateContent xmlns:mc="http://schemas.openxmlformats.org/markup-compatibility/2006">
          <mc:Choice Requires="x14">
            <control shapeId="70461" r:id="rId107" name="Check Box 1853">
              <controlPr defaultSize="0" autoFill="0" autoLine="0" autoPict="0" altText="">
                <anchor moveWithCells="1">
                  <from>
                    <xdr:col>5</xdr:col>
                    <xdr:colOff>0</xdr:colOff>
                    <xdr:row>75</xdr:row>
                    <xdr:rowOff>0</xdr:rowOff>
                  </from>
                  <to>
                    <xdr:col>5</xdr:col>
                    <xdr:colOff>219075</xdr:colOff>
                    <xdr:row>76</xdr:row>
                    <xdr:rowOff>0</xdr:rowOff>
                  </to>
                </anchor>
              </controlPr>
            </control>
          </mc:Choice>
        </mc:AlternateContent>
        <mc:AlternateContent xmlns:mc="http://schemas.openxmlformats.org/markup-compatibility/2006">
          <mc:Choice Requires="x14">
            <control shapeId="70462" r:id="rId108" name="Check Box 1854">
              <controlPr defaultSize="0" autoFill="0" autoLine="0" autoPict="0" altText="">
                <anchor moveWithCells="1">
                  <from>
                    <xdr:col>6</xdr:col>
                    <xdr:colOff>0</xdr:colOff>
                    <xdr:row>77</xdr:row>
                    <xdr:rowOff>0</xdr:rowOff>
                  </from>
                  <to>
                    <xdr:col>6</xdr:col>
                    <xdr:colOff>219075</xdr:colOff>
                    <xdr:row>78</xdr:row>
                    <xdr:rowOff>0</xdr:rowOff>
                  </to>
                </anchor>
              </controlPr>
            </control>
          </mc:Choice>
        </mc:AlternateContent>
        <mc:AlternateContent xmlns:mc="http://schemas.openxmlformats.org/markup-compatibility/2006">
          <mc:Choice Requires="x14">
            <control shapeId="70463" r:id="rId109" name="Check Box 1855">
              <controlPr defaultSize="0" autoFill="0" autoLine="0" autoPict="0" altText="">
                <anchor moveWithCells="1">
                  <from>
                    <xdr:col>2</xdr:col>
                    <xdr:colOff>0</xdr:colOff>
                    <xdr:row>126</xdr:row>
                    <xdr:rowOff>0</xdr:rowOff>
                  </from>
                  <to>
                    <xdr:col>2</xdr:col>
                    <xdr:colOff>219075</xdr:colOff>
                    <xdr:row>127</xdr:row>
                    <xdr:rowOff>0</xdr:rowOff>
                  </to>
                </anchor>
              </controlPr>
            </control>
          </mc:Choice>
        </mc:AlternateContent>
        <mc:AlternateContent xmlns:mc="http://schemas.openxmlformats.org/markup-compatibility/2006">
          <mc:Choice Requires="x14">
            <control shapeId="70464" r:id="rId110" name="Check Box 1856">
              <controlPr defaultSize="0" autoFill="0" autoLine="0" autoPict="0" altText="">
                <anchor moveWithCells="1">
                  <from>
                    <xdr:col>3</xdr:col>
                    <xdr:colOff>0</xdr:colOff>
                    <xdr:row>128</xdr:row>
                    <xdr:rowOff>0</xdr:rowOff>
                  </from>
                  <to>
                    <xdr:col>3</xdr:col>
                    <xdr:colOff>219075</xdr:colOff>
                    <xdr:row>129</xdr:row>
                    <xdr:rowOff>0</xdr:rowOff>
                  </to>
                </anchor>
              </controlPr>
            </control>
          </mc:Choice>
        </mc:AlternateContent>
        <mc:AlternateContent xmlns:mc="http://schemas.openxmlformats.org/markup-compatibility/2006">
          <mc:Choice Requires="x14">
            <control shapeId="70465" r:id="rId111" name="Check Box 1857">
              <controlPr defaultSize="0" autoFill="0" autoLine="0" autoPict="0" altText="">
                <anchor moveWithCells="1">
                  <from>
                    <xdr:col>4</xdr:col>
                    <xdr:colOff>0</xdr:colOff>
                    <xdr:row>130</xdr:row>
                    <xdr:rowOff>0</xdr:rowOff>
                  </from>
                  <to>
                    <xdr:col>4</xdr:col>
                    <xdr:colOff>219075</xdr:colOff>
                    <xdr:row>131</xdr:row>
                    <xdr:rowOff>0</xdr:rowOff>
                  </to>
                </anchor>
              </controlPr>
            </control>
          </mc:Choice>
        </mc:AlternateContent>
        <mc:AlternateContent xmlns:mc="http://schemas.openxmlformats.org/markup-compatibility/2006">
          <mc:Choice Requires="x14">
            <control shapeId="70466" r:id="rId112" name="Check Box 1858">
              <controlPr defaultSize="0" autoFill="0" autoLine="0" autoPict="0" altText="">
                <anchor moveWithCells="1">
                  <from>
                    <xdr:col>5</xdr:col>
                    <xdr:colOff>0</xdr:colOff>
                    <xdr:row>132</xdr:row>
                    <xdr:rowOff>0</xdr:rowOff>
                  </from>
                  <to>
                    <xdr:col>5</xdr:col>
                    <xdr:colOff>219075</xdr:colOff>
                    <xdr:row>133</xdr:row>
                    <xdr:rowOff>0</xdr:rowOff>
                  </to>
                </anchor>
              </controlPr>
            </control>
          </mc:Choice>
        </mc:AlternateContent>
        <mc:AlternateContent xmlns:mc="http://schemas.openxmlformats.org/markup-compatibility/2006">
          <mc:Choice Requires="x14">
            <control shapeId="70467" r:id="rId113" name="Check Box 1859">
              <controlPr defaultSize="0" autoFill="0" autoLine="0" autoPict="0" altText="">
                <anchor moveWithCells="1">
                  <from>
                    <xdr:col>6</xdr:col>
                    <xdr:colOff>0</xdr:colOff>
                    <xdr:row>134</xdr:row>
                    <xdr:rowOff>0</xdr:rowOff>
                  </from>
                  <to>
                    <xdr:col>6</xdr:col>
                    <xdr:colOff>219075</xdr:colOff>
                    <xdr:row>135</xdr:row>
                    <xdr:rowOff>0</xdr:rowOff>
                  </to>
                </anchor>
              </controlPr>
            </control>
          </mc:Choice>
        </mc:AlternateContent>
        <mc:AlternateContent xmlns:mc="http://schemas.openxmlformats.org/markup-compatibility/2006">
          <mc:Choice Requires="x14">
            <control shapeId="70468" r:id="rId114" name="Check Box 1860">
              <controlPr defaultSize="0" autoFill="0" autoLine="0" autoPict="0" altText="">
                <anchor moveWithCells="1">
                  <from>
                    <xdr:col>6</xdr:col>
                    <xdr:colOff>0</xdr:colOff>
                    <xdr:row>162</xdr:row>
                    <xdr:rowOff>0</xdr:rowOff>
                  </from>
                  <to>
                    <xdr:col>6</xdr:col>
                    <xdr:colOff>219075</xdr:colOff>
                    <xdr:row>163</xdr:row>
                    <xdr:rowOff>0</xdr:rowOff>
                  </to>
                </anchor>
              </controlPr>
            </control>
          </mc:Choice>
        </mc:AlternateContent>
        <mc:AlternateContent xmlns:mc="http://schemas.openxmlformats.org/markup-compatibility/2006">
          <mc:Choice Requires="x14">
            <control shapeId="70469" r:id="rId115" name="Check Box 1861">
              <controlPr defaultSize="0" autoFill="0" autoLine="0" autoPict="0" altText="">
                <anchor moveWithCells="1">
                  <from>
                    <xdr:col>4</xdr:col>
                    <xdr:colOff>0</xdr:colOff>
                    <xdr:row>216</xdr:row>
                    <xdr:rowOff>0</xdr:rowOff>
                  </from>
                  <to>
                    <xdr:col>4</xdr:col>
                    <xdr:colOff>219075</xdr:colOff>
                    <xdr:row>217</xdr:row>
                    <xdr:rowOff>0</xdr:rowOff>
                  </to>
                </anchor>
              </controlPr>
            </control>
          </mc:Choice>
        </mc:AlternateContent>
        <mc:AlternateContent xmlns:mc="http://schemas.openxmlformats.org/markup-compatibility/2006">
          <mc:Choice Requires="x14">
            <control shapeId="70470" r:id="rId116" name="Check Box 1862">
              <controlPr defaultSize="0" autoFill="0" autoLine="0" autoPict="0" altText="">
                <anchor moveWithCells="1">
                  <from>
                    <xdr:col>5</xdr:col>
                    <xdr:colOff>0</xdr:colOff>
                    <xdr:row>218</xdr:row>
                    <xdr:rowOff>0</xdr:rowOff>
                  </from>
                  <to>
                    <xdr:col>5</xdr:col>
                    <xdr:colOff>219075</xdr:colOff>
                    <xdr:row>219</xdr:row>
                    <xdr:rowOff>0</xdr:rowOff>
                  </to>
                </anchor>
              </controlPr>
            </control>
          </mc:Choice>
        </mc:AlternateContent>
        <mc:AlternateContent xmlns:mc="http://schemas.openxmlformats.org/markup-compatibility/2006">
          <mc:Choice Requires="x14">
            <control shapeId="70471" r:id="rId117" name="Check Box 1863">
              <controlPr defaultSize="0" autoFill="0" autoLine="0" autoPict="0" altText="">
                <anchor moveWithCells="1">
                  <from>
                    <xdr:col>6</xdr:col>
                    <xdr:colOff>0</xdr:colOff>
                    <xdr:row>220</xdr:row>
                    <xdr:rowOff>0</xdr:rowOff>
                  </from>
                  <to>
                    <xdr:col>6</xdr:col>
                    <xdr:colOff>219075</xdr:colOff>
                    <xdr:row>221</xdr:row>
                    <xdr:rowOff>0</xdr:rowOff>
                  </to>
                </anchor>
              </controlPr>
            </control>
          </mc:Choice>
        </mc:AlternateContent>
        <mc:AlternateContent xmlns:mc="http://schemas.openxmlformats.org/markup-compatibility/2006">
          <mc:Choice Requires="x14">
            <control shapeId="70472" r:id="rId118" name="Check Box 1864">
              <controlPr defaultSize="0" autoFill="0" autoLine="0" autoPict="0" altText="">
                <anchor moveWithCells="1">
                  <from>
                    <xdr:col>1</xdr:col>
                    <xdr:colOff>0</xdr:colOff>
                    <xdr:row>166</xdr:row>
                    <xdr:rowOff>0</xdr:rowOff>
                  </from>
                  <to>
                    <xdr:col>1</xdr:col>
                    <xdr:colOff>219075</xdr:colOff>
                    <xdr:row>167</xdr:row>
                    <xdr:rowOff>0</xdr:rowOff>
                  </to>
                </anchor>
              </controlPr>
            </control>
          </mc:Choice>
        </mc:AlternateContent>
        <mc:AlternateContent xmlns:mc="http://schemas.openxmlformats.org/markup-compatibility/2006">
          <mc:Choice Requires="x14">
            <control shapeId="70473" r:id="rId119" name="Check Box 1865">
              <controlPr defaultSize="0" autoFill="0" autoLine="0" autoPict="0" altText="">
                <anchor moveWithCells="1">
                  <from>
                    <xdr:col>2</xdr:col>
                    <xdr:colOff>0</xdr:colOff>
                    <xdr:row>168</xdr:row>
                    <xdr:rowOff>0</xdr:rowOff>
                  </from>
                  <to>
                    <xdr:col>2</xdr:col>
                    <xdr:colOff>219075</xdr:colOff>
                    <xdr:row>169</xdr:row>
                    <xdr:rowOff>0</xdr:rowOff>
                  </to>
                </anchor>
              </controlPr>
            </control>
          </mc:Choice>
        </mc:AlternateContent>
        <mc:AlternateContent xmlns:mc="http://schemas.openxmlformats.org/markup-compatibility/2006">
          <mc:Choice Requires="x14">
            <control shapeId="70474" r:id="rId120" name="Check Box 1866">
              <controlPr defaultSize="0" autoFill="0" autoLine="0" autoPict="0" altText="">
                <anchor moveWithCells="1">
                  <from>
                    <xdr:col>3</xdr:col>
                    <xdr:colOff>0</xdr:colOff>
                    <xdr:row>170</xdr:row>
                    <xdr:rowOff>0</xdr:rowOff>
                  </from>
                  <to>
                    <xdr:col>3</xdr:col>
                    <xdr:colOff>219075</xdr:colOff>
                    <xdr:row>171</xdr:row>
                    <xdr:rowOff>0</xdr:rowOff>
                  </to>
                </anchor>
              </controlPr>
            </control>
          </mc:Choice>
        </mc:AlternateContent>
        <mc:AlternateContent xmlns:mc="http://schemas.openxmlformats.org/markup-compatibility/2006">
          <mc:Choice Requires="x14">
            <control shapeId="70475" r:id="rId121" name="Check Box 1867">
              <controlPr defaultSize="0" autoFill="0" autoLine="0" autoPict="0" altText="">
                <anchor moveWithCells="1">
                  <from>
                    <xdr:col>4</xdr:col>
                    <xdr:colOff>0</xdr:colOff>
                    <xdr:row>172</xdr:row>
                    <xdr:rowOff>0</xdr:rowOff>
                  </from>
                  <to>
                    <xdr:col>4</xdr:col>
                    <xdr:colOff>219075</xdr:colOff>
                    <xdr:row>173</xdr:row>
                    <xdr:rowOff>0</xdr:rowOff>
                  </to>
                </anchor>
              </controlPr>
            </control>
          </mc:Choice>
        </mc:AlternateContent>
        <mc:AlternateContent xmlns:mc="http://schemas.openxmlformats.org/markup-compatibility/2006">
          <mc:Choice Requires="x14">
            <control shapeId="70476" r:id="rId122" name="Check Box 1868">
              <controlPr defaultSize="0" autoFill="0" autoLine="0" autoPict="0" altText="">
                <anchor moveWithCells="1">
                  <from>
                    <xdr:col>5</xdr:col>
                    <xdr:colOff>0</xdr:colOff>
                    <xdr:row>174</xdr:row>
                    <xdr:rowOff>0</xdr:rowOff>
                  </from>
                  <to>
                    <xdr:col>5</xdr:col>
                    <xdr:colOff>219075</xdr:colOff>
                    <xdr:row>175</xdr:row>
                    <xdr:rowOff>0</xdr:rowOff>
                  </to>
                </anchor>
              </controlPr>
            </control>
          </mc:Choice>
        </mc:AlternateContent>
        <mc:AlternateContent xmlns:mc="http://schemas.openxmlformats.org/markup-compatibility/2006">
          <mc:Choice Requires="x14">
            <control shapeId="70477" r:id="rId123" name="Check Box 1869">
              <controlPr defaultSize="0" autoFill="0" autoLine="0" autoPict="0" altText="">
                <anchor moveWithCells="1">
                  <from>
                    <xdr:col>6</xdr:col>
                    <xdr:colOff>0</xdr:colOff>
                    <xdr:row>176</xdr:row>
                    <xdr:rowOff>0</xdr:rowOff>
                  </from>
                  <to>
                    <xdr:col>6</xdr:col>
                    <xdr:colOff>219075</xdr:colOff>
                    <xdr:row>177</xdr:row>
                    <xdr:rowOff>0</xdr:rowOff>
                  </to>
                </anchor>
              </controlPr>
            </control>
          </mc:Choice>
        </mc:AlternateContent>
        <mc:AlternateContent xmlns:mc="http://schemas.openxmlformats.org/markup-compatibility/2006">
          <mc:Choice Requires="x14">
            <control shapeId="70478" r:id="rId124" name="Check Box 1870">
              <controlPr defaultSize="0" autoFill="0" autoLine="0" autoPict="0" altText="">
                <anchor moveWithCells="1">
                  <from>
                    <xdr:col>1</xdr:col>
                    <xdr:colOff>0</xdr:colOff>
                    <xdr:row>196</xdr:row>
                    <xdr:rowOff>0</xdr:rowOff>
                  </from>
                  <to>
                    <xdr:col>1</xdr:col>
                    <xdr:colOff>219075</xdr:colOff>
                    <xdr:row>197</xdr:row>
                    <xdr:rowOff>0</xdr:rowOff>
                  </to>
                </anchor>
              </controlPr>
            </control>
          </mc:Choice>
        </mc:AlternateContent>
        <mc:AlternateContent xmlns:mc="http://schemas.openxmlformats.org/markup-compatibility/2006">
          <mc:Choice Requires="x14">
            <control shapeId="70479" r:id="rId125" name="Check Box 1871">
              <controlPr defaultSize="0" autoFill="0" autoLine="0" autoPict="0" altText="">
                <anchor moveWithCells="1">
                  <from>
                    <xdr:col>2</xdr:col>
                    <xdr:colOff>0</xdr:colOff>
                    <xdr:row>198</xdr:row>
                    <xdr:rowOff>0</xdr:rowOff>
                  </from>
                  <to>
                    <xdr:col>2</xdr:col>
                    <xdr:colOff>219075</xdr:colOff>
                    <xdr:row>199</xdr:row>
                    <xdr:rowOff>0</xdr:rowOff>
                  </to>
                </anchor>
              </controlPr>
            </control>
          </mc:Choice>
        </mc:AlternateContent>
        <mc:AlternateContent xmlns:mc="http://schemas.openxmlformats.org/markup-compatibility/2006">
          <mc:Choice Requires="x14">
            <control shapeId="70480" r:id="rId126" name="Check Box 1872">
              <controlPr defaultSize="0" autoFill="0" autoLine="0" autoPict="0" altText="">
                <anchor moveWithCells="1">
                  <from>
                    <xdr:col>3</xdr:col>
                    <xdr:colOff>0</xdr:colOff>
                    <xdr:row>200</xdr:row>
                    <xdr:rowOff>0</xdr:rowOff>
                  </from>
                  <to>
                    <xdr:col>3</xdr:col>
                    <xdr:colOff>219075</xdr:colOff>
                    <xdr:row>201</xdr:row>
                    <xdr:rowOff>0</xdr:rowOff>
                  </to>
                </anchor>
              </controlPr>
            </control>
          </mc:Choice>
        </mc:AlternateContent>
        <mc:AlternateContent xmlns:mc="http://schemas.openxmlformats.org/markup-compatibility/2006">
          <mc:Choice Requires="x14">
            <control shapeId="70481" r:id="rId127" name="Check Box 1873">
              <controlPr defaultSize="0" autoFill="0" autoLine="0" autoPict="0" altText="">
                <anchor moveWithCells="1">
                  <from>
                    <xdr:col>4</xdr:col>
                    <xdr:colOff>0</xdr:colOff>
                    <xdr:row>202</xdr:row>
                    <xdr:rowOff>0</xdr:rowOff>
                  </from>
                  <to>
                    <xdr:col>4</xdr:col>
                    <xdr:colOff>219075</xdr:colOff>
                    <xdr:row>203</xdr:row>
                    <xdr:rowOff>0</xdr:rowOff>
                  </to>
                </anchor>
              </controlPr>
            </control>
          </mc:Choice>
        </mc:AlternateContent>
        <mc:AlternateContent xmlns:mc="http://schemas.openxmlformats.org/markup-compatibility/2006">
          <mc:Choice Requires="x14">
            <control shapeId="70482" r:id="rId128" name="Check Box 1874">
              <controlPr defaultSize="0" autoFill="0" autoLine="0" autoPict="0" altText="">
                <anchor moveWithCells="1">
                  <from>
                    <xdr:col>5</xdr:col>
                    <xdr:colOff>0</xdr:colOff>
                    <xdr:row>204</xdr:row>
                    <xdr:rowOff>0</xdr:rowOff>
                  </from>
                  <to>
                    <xdr:col>5</xdr:col>
                    <xdr:colOff>219075</xdr:colOff>
                    <xdr:row>205</xdr:row>
                    <xdr:rowOff>0</xdr:rowOff>
                  </to>
                </anchor>
              </controlPr>
            </control>
          </mc:Choice>
        </mc:AlternateContent>
        <mc:AlternateContent xmlns:mc="http://schemas.openxmlformats.org/markup-compatibility/2006">
          <mc:Choice Requires="x14">
            <control shapeId="70483" r:id="rId129" name="Check Box 1875">
              <controlPr defaultSize="0" autoFill="0" autoLine="0" autoPict="0" altText="">
                <anchor moveWithCells="1">
                  <from>
                    <xdr:col>6</xdr:col>
                    <xdr:colOff>0</xdr:colOff>
                    <xdr:row>206</xdr:row>
                    <xdr:rowOff>0</xdr:rowOff>
                  </from>
                  <to>
                    <xdr:col>6</xdr:col>
                    <xdr:colOff>219075</xdr:colOff>
                    <xdr:row>207</xdr:row>
                    <xdr:rowOff>0</xdr:rowOff>
                  </to>
                </anchor>
              </controlPr>
            </control>
          </mc:Choice>
        </mc:AlternateContent>
        <mc:AlternateContent xmlns:mc="http://schemas.openxmlformats.org/markup-compatibility/2006">
          <mc:Choice Requires="x14">
            <control shapeId="70484" r:id="rId130" name="Check Box 1876">
              <controlPr defaultSize="0" autoFill="0" autoLine="0" autoPict="0" altText="">
                <anchor moveWithCells="1">
                  <from>
                    <xdr:col>1</xdr:col>
                    <xdr:colOff>0</xdr:colOff>
                    <xdr:row>180</xdr:row>
                    <xdr:rowOff>0</xdr:rowOff>
                  </from>
                  <to>
                    <xdr:col>1</xdr:col>
                    <xdr:colOff>219075</xdr:colOff>
                    <xdr:row>181</xdr:row>
                    <xdr:rowOff>0</xdr:rowOff>
                  </to>
                </anchor>
              </controlPr>
            </control>
          </mc:Choice>
        </mc:AlternateContent>
        <mc:AlternateContent xmlns:mc="http://schemas.openxmlformats.org/markup-compatibility/2006">
          <mc:Choice Requires="x14">
            <control shapeId="70485" r:id="rId131" name="Check Box 1877">
              <controlPr defaultSize="0" autoFill="0" autoLine="0" autoPict="0" altText="">
                <anchor moveWithCells="1">
                  <from>
                    <xdr:col>2</xdr:col>
                    <xdr:colOff>0</xdr:colOff>
                    <xdr:row>182</xdr:row>
                    <xdr:rowOff>0</xdr:rowOff>
                  </from>
                  <to>
                    <xdr:col>2</xdr:col>
                    <xdr:colOff>219075</xdr:colOff>
                    <xdr:row>183</xdr:row>
                    <xdr:rowOff>0</xdr:rowOff>
                  </to>
                </anchor>
              </controlPr>
            </control>
          </mc:Choice>
        </mc:AlternateContent>
        <mc:AlternateContent xmlns:mc="http://schemas.openxmlformats.org/markup-compatibility/2006">
          <mc:Choice Requires="x14">
            <control shapeId="70486" r:id="rId132" name="Check Box 1878">
              <controlPr defaultSize="0" autoFill="0" autoLine="0" autoPict="0" altText="">
                <anchor moveWithCells="1">
                  <from>
                    <xdr:col>3</xdr:col>
                    <xdr:colOff>0</xdr:colOff>
                    <xdr:row>184</xdr:row>
                    <xdr:rowOff>0</xdr:rowOff>
                  </from>
                  <to>
                    <xdr:col>3</xdr:col>
                    <xdr:colOff>219075</xdr:colOff>
                    <xdr:row>185</xdr:row>
                    <xdr:rowOff>0</xdr:rowOff>
                  </to>
                </anchor>
              </controlPr>
            </control>
          </mc:Choice>
        </mc:AlternateContent>
        <mc:AlternateContent xmlns:mc="http://schemas.openxmlformats.org/markup-compatibility/2006">
          <mc:Choice Requires="x14">
            <control shapeId="70487" r:id="rId133" name="Check Box 1879">
              <controlPr defaultSize="0" autoFill="0" autoLine="0" autoPict="0" altText="">
                <anchor moveWithCells="1">
                  <from>
                    <xdr:col>4</xdr:col>
                    <xdr:colOff>0</xdr:colOff>
                    <xdr:row>186</xdr:row>
                    <xdr:rowOff>0</xdr:rowOff>
                  </from>
                  <to>
                    <xdr:col>4</xdr:col>
                    <xdr:colOff>219075</xdr:colOff>
                    <xdr:row>187</xdr:row>
                    <xdr:rowOff>0</xdr:rowOff>
                  </to>
                </anchor>
              </controlPr>
            </control>
          </mc:Choice>
        </mc:AlternateContent>
        <mc:AlternateContent xmlns:mc="http://schemas.openxmlformats.org/markup-compatibility/2006">
          <mc:Choice Requires="x14">
            <control shapeId="70488" r:id="rId134" name="Check Box 1880">
              <controlPr defaultSize="0" autoFill="0" autoLine="0" autoPict="0" altText="">
                <anchor moveWithCells="1">
                  <from>
                    <xdr:col>5</xdr:col>
                    <xdr:colOff>0</xdr:colOff>
                    <xdr:row>188</xdr:row>
                    <xdr:rowOff>0</xdr:rowOff>
                  </from>
                  <to>
                    <xdr:col>5</xdr:col>
                    <xdr:colOff>219075</xdr:colOff>
                    <xdr:row>189</xdr:row>
                    <xdr:rowOff>0</xdr:rowOff>
                  </to>
                </anchor>
              </controlPr>
            </control>
          </mc:Choice>
        </mc:AlternateContent>
        <mc:AlternateContent xmlns:mc="http://schemas.openxmlformats.org/markup-compatibility/2006">
          <mc:Choice Requires="x14">
            <control shapeId="70489" r:id="rId135" name="Check Box 1881">
              <controlPr defaultSize="0" autoFill="0" autoLine="0" autoPict="0" altText="">
                <anchor moveWithCells="1">
                  <from>
                    <xdr:col>6</xdr:col>
                    <xdr:colOff>0</xdr:colOff>
                    <xdr:row>190</xdr:row>
                    <xdr:rowOff>0</xdr:rowOff>
                  </from>
                  <to>
                    <xdr:col>6</xdr:col>
                    <xdr:colOff>219075</xdr:colOff>
                    <xdr:row>191</xdr:row>
                    <xdr:rowOff>0</xdr:rowOff>
                  </to>
                </anchor>
              </controlPr>
            </control>
          </mc:Choice>
        </mc:AlternateContent>
        <mc:AlternateContent xmlns:mc="http://schemas.openxmlformats.org/markup-compatibility/2006">
          <mc:Choice Requires="x14">
            <control shapeId="70490" r:id="rId136" name="Check Box 1882">
              <controlPr defaultSize="0" autoFill="0" autoLine="0" autoPict="0" altText="">
                <anchor moveWithCells="1">
                  <from>
                    <xdr:col>1</xdr:col>
                    <xdr:colOff>0</xdr:colOff>
                    <xdr:row>35</xdr:row>
                    <xdr:rowOff>0</xdr:rowOff>
                  </from>
                  <to>
                    <xdr:col>1</xdr:col>
                    <xdr:colOff>219075</xdr:colOff>
                    <xdr:row>36</xdr:row>
                    <xdr:rowOff>0</xdr:rowOff>
                  </to>
                </anchor>
              </controlPr>
            </control>
          </mc:Choice>
        </mc:AlternateContent>
        <mc:AlternateContent xmlns:mc="http://schemas.openxmlformats.org/markup-compatibility/2006">
          <mc:Choice Requires="x14">
            <control shapeId="70491" r:id="rId137" name="Check Box 1883">
              <controlPr defaultSize="0" autoFill="0" autoLine="0" autoPict="0" altText="">
                <anchor moveWithCells="1">
                  <from>
                    <xdr:col>2</xdr:col>
                    <xdr:colOff>0</xdr:colOff>
                    <xdr:row>35</xdr:row>
                    <xdr:rowOff>0</xdr:rowOff>
                  </from>
                  <to>
                    <xdr:col>2</xdr:col>
                    <xdr:colOff>219075</xdr:colOff>
                    <xdr:row>36</xdr:row>
                    <xdr:rowOff>0</xdr:rowOff>
                  </to>
                </anchor>
              </controlPr>
            </control>
          </mc:Choice>
        </mc:AlternateContent>
        <mc:AlternateContent xmlns:mc="http://schemas.openxmlformats.org/markup-compatibility/2006">
          <mc:Choice Requires="x14">
            <control shapeId="70492" r:id="rId138" name="Check Box 1884">
              <controlPr defaultSize="0" autoFill="0" autoLine="0" autoPict="0" altText="">
                <anchor moveWithCells="1">
                  <from>
                    <xdr:col>3</xdr:col>
                    <xdr:colOff>0</xdr:colOff>
                    <xdr:row>35</xdr:row>
                    <xdr:rowOff>0</xdr:rowOff>
                  </from>
                  <to>
                    <xdr:col>3</xdr:col>
                    <xdr:colOff>219075</xdr:colOff>
                    <xdr:row>36</xdr:row>
                    <xdr:rowOff>0</xdr:rowOff>
                  </to>
                </anchor>
              </controlPr>
            </control>
          </mc:Choice>
        </mc:AlternateContent>
        <mc:AlternateContent xmlns:mc="http://schemas.openxmlformats.org/markup-compatibility/2006">
          <mc:Choice Requires="x14">
            <control shapeId="70493" r:id="rId139" name="Check Box 1885">
              <controlPr defaultSize="0" autoFill="0" autoLine="0" autoPict="0" altText="">
                <anchor moveWithCells="1">
                  <from>
                    <xdr:col>4</xdr:col>
                    <xdr:colOff>0</xdr:colOff>
                    <xdr:row>35</xdr:row>
                    <xdr:rowOff>0</xdr:rowOff>
                  </from>
                  <to>
                    <xdr:col>4</xdr:col>
                    <xdr:colOff>219075</xdr:colOff>
                    <xdr:row>36</xdr:row>
                    <xdr:rowOff>0</xdr:rowOff>
                  </to>
                </anchor>
              </controlPr>
            </control>
          </mc:Choice>
        </mc:AlternateContent>
        <mc:AlternateContent xmlns:mc="http://schemas.openxmlformats.org/markup-compatibility/2006">
          <mc:Choice Requires="x14">
            <control shapeId="70494" r:id="rId140" name="Check Box 1886">
              <controlPr defaultSize="0" autoFill="0" autoLine="0" autoPict="0" altText="">
                <anchor moveWithCells="1">
                  <from>
                    <xdr:col>5</xdr:col>
                    <xdr:colOff>0</xdr:colOff>
                    <xdr:row>35</xdr:row>
                    <xdr:rowOff>0</xdr:rowOff>
                  </from>
                  <to>
                    <xdr:col>5</xdr:col>
                    <xdr:colOff>219075</xdr:colOff>
                    <xdr:row>36</xdr:row>
                    <xdr:rowOff>0</xdr:rowOff>
                  </to>
                </anchor>
              </controlPr>
            </control>
          </mc:Choice>
        </mc:AlternateContent>
        <mc:AlternateContent xmlns:mc="http://schemas.openxmlformats.org/markup-compatibility/2006">
          <mc:Choice Requires="x14">
            <control shapeId="70495" r:id="rId141" name="Check Box 1887">
              <controlPr defaultSize="0" autoFill="0" autoLine="0" autoPict="0" altText="">
                <anchor moveWithCells="1">
                  <from>
                    <xdr:col>6</xdr:col>
                    <xdr:colOff>0</xdr:colOff>
                    <xdr:row>35</xdr:row>
                    <xdr:rowOff>0</xdr:rowOff>
                  </from>
                  <to>
                    <xdr:col>6</xdr:col>
                    <xdr:colOff>219075</xdr:colOff>
                    <xdr:row>36</xdr:row>
                    <xdr:rowOff>0</xdr:rowOff>
                  </to>
                </anchor>
              </controlPr>
            </control>
          </mc:Choice>
        </mc:AlternateContent>
        <mc:AlternateContent xmlns:mc="http://schemas.openxmlformats.org/markup-compatibility/2006">
          <mc:Choice Requires="x14">
            <control shapeId="70496" r:id="rId142" name="Check Box 1888">
              <controlPr defaultSize="0" autoFill="0" autoLine="0" autoPict="0" altText="">
                <anchor moveWithCells="1">
                  <from>
                    <xdr:col>1</xdr:col>
                    <xdr:colOff>0</xdr:colOff>
                    <xdr:row>37</xdr:row>
                    <xdr:rowOff>0</xdr:rowOff>
                  </from>
                  <to>
                    <xdr:col>1</xdr:col>
                    <xdr:colOff>219075</xdr:colOff>
                    <xdr:row>38</xdr:row>
                    <xdr:rowOff>0</xdr:rowOff>
                  </to>
                </anchor>
              </controlPr>
            </control>
          </mc:Choice>
        </mc:AlternateContent>
        <mc:AlternateContent xmlns:mc="http://schemas.openxmlformats.org/markup-compatibility/2006">
          <mc:Choice Requires="x14">
            <control shapeId="70497" r:id="rId143" name="Check Box 1889">
              <controlPr defaultSize="0" autoFill="0" autoLine="0" autoPict="0" altText="">
                <anchor moveWithCells="1">
                  <from>
                    <xdr:col>2</xdr:col>
                    <xdr:colOff>0</xdr:colOff>
                    <xdr:row>37</xdr:row>
                    <xdr:rowOff>0</xdr:rowOff>
                  </from>
                  <to>
                    <xdr:col>2</xdr:col>
                    <xdr:colOff>219075</xdr:colOff>
                    <xdr:row>38</xdr:row>
                    <xdr:rowOff>0</xdr:rowOff>
                  </to>
                </anchor>
              </controlPr>
            </control>
          </mc:Choice>
        </mc:AlternateContent>
        <mc:AlternateContent xmlns:mc="http://schemas.openxmlformats.org/markup-compatibility/2006">
          <mc:Choice Requires="x14">
            <control shapeId="70498" r:id="rId144" name="Check Box 1890">
              <controlPr defaultSize="0" autoFill="0" autoLine="0" autoPict="0" altText="">
                <anchor moveWithCells="1">
                  <from>
                    <xdr:col>3</xdr:col>
                    <xdr:colOff>0</xdr:colOff>
                    <xdr:row>37</xdr:row>
                    <xdr:rowOff>0</xdr:rowOff>
                  </from>
                  <to>
                    <xdr:col>3</xdr:col>
                    <xdr:colOff>219075</xdr:colOff>
                    <xdr:row>38</xdr:row>
                    <xdr:rowOff>0</xdr:rowOff>
                  </to>
                </anchor>
              </controlPr>
            </control>
          </mc:Choice>
        </mc:AlternateContent>
        <mc:AlternateContent xmlns:mc="http://schemas.openxmlformats.org/markup-compatibility/2006">
          <mc:Choice Requires="x14">
            <control shapeId="70499" r:id="rId145" name="Check Box 1891">
              <controlPr defaultSize="0" autoFill="0" autoLine="0" autoPict="0" altText="">
                <anchor moveWithCells="1">
                  <from>
                    <xdr:col>4</xdr:col>
                    <xdr:colOff>0</xdr:colOff>
                    <xdr:row>37</xdr:row>
                    <xdr:rowOff>0</xdr:rowOff>
                  </from>
                  <to>
                    <xdr:col>4</xdr:col>
                    <xdr:colOff>219075</xdr:colOff>
                    <xdr:row>38</xdr:row>
                    <xdr:rowOff>0</xdr:rowOff>
                  </to>
                </anchor>
              </controlPr>
            </control>
          </mc:Choice>
        </mc:AlternateContent>
        <mc:AlternateContent xmlns:mc="http://schemas.openxmlformats.org/markup-compatibility/2006">
          <mc:Choice Requires="x14">
            <control shapeId="70500" r:id="rId146" name="Check Box 1892">
              <controlPr defaultSize="0" autoFill="0" autoLine="0" autoPict="0" altText="">
                <anchor moveWithCells="1">
                  <from>
                    <xdr:col>5</xdr:col>
                    <xdr:colOff>0</xdr:colOff>
                    <xdr:row>37</xdr:row>
                    <xdr:rowOff>0</xdr:rowOff>
                  </from>
                  <to>
                    <xdr:col>5</xdr:col>
                    <xdr:colOff>219075</xdr:colOff>
                    <xdr:row>38</xdr:row>
                    <xdr:rowOff>0</xdr:rowOff>
                  </to>
                </anchor>
              </controlPr>
            </control>
          </mc:Choice>
        </mc:AlternateContent>
        <mc:AlternateContent xmlns:mc="http://schemas.openxmlformats.org/markup-compatibility/2006">
          <mc:Choice Requires="x14">
            <control shapeId="70501" r:id="rId147" name="Check Box 1893">
              <controlPr defaultSize="0" autoFill="0" autoLine="0" autoPict="0" altText="">
                <anchor moveWithCells="1">
                  <from>
                    <xdr:col>6</xdr:col>
                    <xdr:colOff>0</xdr:colOff>
                    <xdr:row>37</xdr:row>
                    <xdr:rowOff>0</xdr:rowOff>
                  </from>
                  <to>
                    <xdr:col>6</xdr:col>
                    <xdr:colOff>219075</xdr:colOff>
                    <xdr:row>38</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28" id="{1DCF3375-A2E0-4C1F-9BCB-BCAE9B5AC0B1}">
            <xm:f>NOT(Projektgrundlagen!$I$24)</xm:f>
            <x14:dxf>
              <font>
                <strike/>
                <color theme="0" tint="-0.14996795556505021"/>
              </font>
              <fill>
                <patternFill>
                  <bgColor theme="0"/>
                </patternFill>
              </fill>
            </x14:dxf>
          </x14:cfRule>
          <xm:sqref>B54</xm:sqref>
        </x14:conditionalFormatting>
        <x14:conditionalFormatting xmlns:xm="http://schemas.microsoft.com/office/excel/2006/main">
          <x14:cfRule type="expression" priority="838" id="{3BD7D003-FA24-48B3-8EF7-2218CC027143}">
            <xm:f>NOT(Projektgrundlagen!$I$24)</xm:f>
            <x14:dxf>
              <font>
                <strike/>
                <color theme="0" tint="-0.14996795556505021"/>
              </font>
              <fill>
                <patternFill>
                  <bgColor theme="0"/>
                </patternFill>
              </fill>
            </x14:dxf>
          </x14:cfRule>
          <xm:sqref>B68</xm:sqref>
        </x14:conditionalFormatting>
        <x14:conditionalFormatting xmlns:xm="http://schemas.microsoft.com/office/excel/2006/main">
          <x14:cfRule type="expression" priority="891" id="{90B0483A-03B0-4FE5-920D-257BDEF43775}">
            <xm:f>NOT(Projektgrundlagen!$I$24)</xm:f>
            <x14:dxf>
              <font>
                <strike/>
                <color theme="0" tint="-0.14996795556505021"/>
              </font>
              <fill>
                <patternFill>
                  <bgColor theme="0"/>
                </patternFill>
              </fill>
            </x14:dxf>
          </x14:cfRule>
          <xm:sqref>B82</xm:sqref>
        </x14:conditionalFormatting>
        <x14:conditionalFormatting xmlns:xm="http://schemas.microsoft.com/office/excel/2006/main">
          <x14:cfRule type="expression" priority="941" id="{60B26EEE-2F92-4B70-A54E-A51A29C2CCA9}">
            <xm:f>NOT(Projektgrundlagen!$I$24)</xm:f>
            <x14:dxf>
              <font>
                <strike/>
                <color theme="0" tint="-0.14996795556505021"/>
              </font>
              <fill>
                <patternFill>
                  <bgColor theme="0"/>
                </patternFill>
              </fill>
            </x14:dxf>
          </x14:cfRule>
          <xm:sqref>B96</xm:sqref>
        </x14:conditionalFormatting>
        <x14:conditionalFormatting xmlns:xm="http://schemas.microsoft.com/office/excel/2006/main">
          <x14:cfRule type="expression" priority="991" id="{98D8F5A8-D7E9-46BE-BBD6-DB235DCBD18D}">
            <xm:f>NOT(Projektgrundlagen!$I$24)</xm:f>
            <x14:dxf>
              <font>
                <strike/>
                <color theme="0" tint="-0.14996795556505021"/>
              </font>
              <fill>
                <patternFill>
                  <bgColor theme="0"/>
                </patternFill>
              </fill>
            </x14:dxf>
          </x14:cfRule>
          <xm:sqref>B111</xm:sqref>
        </x14:conditionalFormatting>
        <x14:conditionalFormatting xmlns:xm="http://schemas.microsoft.com/office/excel/2006/main">
          <x14:cfRule type="expression" priority="1001" id="{56F2BF80-B85B-41E5-9DAE-48E8B43822B0}">
            <xm:f>NOT(Projektgrundlagen!$I$24)</xm:f>
            <x14:dxf>
              <font>
                <strike/>
                <color theme="0" tint="-0.14996795556505021"/>
              </font>
              <fill>
                <patternFill>
                  <bgColor theme="0"/>
                </patternFill>
              </fill>
            </x14:dxf>
          </x14:cfRule>
          <xm:sqref>B125</xm:sqref>
        </x14:conditionalFormatting>
        <x14:conditionalFormatting xmlns:xm="http://schemas.microsoft.com/office/excel/2006/main">
          <x14:cfRule type="expression" priority="1050" id="{C941EF39-E637-436B-AB46-7C68BDB520C4}">
            <xm:f>NOT(Projektgrundlagen!$I$24)</xm:f>
            <x14:dxf>
              <font>
                <strike/>
                <color theme="0" tint="-0.14996795556505021"/>
              </font>
              <fill>
                <patternFill>
                  <bgColor theme="0"/>
                </patternFill>
              </fill>
            </x14:dxf>
          </x14:cfRule>
          <xm:sqref>B139</xm:sqref>
        </x14:conditionalFormatting>
        <x14:conditionalFormatting xmlns:xm="http://schemas.microsoft.com/office/excel/2006/main">
          <x14:cfRule type="expression" priority="1112" id="{B8E385BD-B4A0-4BC3-81A1-49A9CED6585B}">
            <xm:f>NOT(Projektgrundlagen!$I$24)</xm:f>
            <x14:dxf>
              <font>
                <strike/>
                <color theme="0" tint="-0.14996795556505021"/>
              </font>
              <fill>
                <patternFill>
                  <bgColor theme="0"/>
                </patternFill>
              </fill>
            </x14:dxf>
          </x14:cfRule>
          <xm:sqref>B153</xm:sqref>
        </x14:conditionalFormatting>
        <x14:conditionalFormatting xmlns:xm="http://schemas.microsoft.com/office/excel/2006/main">
          <x14:cfRule type="expression" priority="518" id="{8CEDD0B8-4573-481A-ACA6-9FE18D83D99B}">
            <xm:f>NOT(Projektgrundlagen!$I$24)</xm:f>
            <x14:dxf>
              <font>
                <strike/>
                <color theme="0" tint="-0.14996795556505021"/>
              </font>
              <fill>
                <patternFill>
                  <bgColor theme="0"/>
                </patternFill>
              </fill>
            </x14:dxf>
          </x14:cfRule>
          <xm:sqref>B167</xm:sqref>
        </x14:conditionalFormatting>
        <x14:conditionalFormatting xmlns:xm="http://schemas.microsoft.com/office/excel/2006/main">
          <x14:cfRule type="expression" priority="434" id="{72F9F968-56EB-463F-99AB-CD2C170CA902}">
            <xm:f>NOT(Projektgrundlagen!$I$24)</xm:f>
            <x14:dxf>
              <font>
                <strike/>
                <color theme="0" tint="-0.14996795556505021"/>
              </font>
              <fill>
                <patternFill>
                  <bgColor theme="0"/>
                </patternFill>
              </fill>
            </x14:dxf>
          </x14:cfRule>
          <xm:sqref>B181</xm:sqref>
        </x14:conditionalFormatting>
        <x14:conditionalFormatting xmlns:xm="http://schemas.microsoft.com/office/excel/2006/main">
          <x14:cfRule type="expression" priority="476" id="{38617B19-7EB1-467C-9CAE-2F25955FF3D0}">
            <xm:f>NOT(Projektgrundlagen!$I$24)</xm:f>
            <x14:dxf>
              <font>
                <strike/>
                <color theme="0" tint="-0.14996795556505021"/>
              </font>
              <fill>
                <patternFill>
                  <bgColor theme="0"/>
                </patternFill>
              </fill>
            </x14:dxf>
          </x14:cfRule>
          <xm:sqref>B197</xm:sqref>
        </x14:conditionalFormatting>
        <x14:conditionalFormatting xmlns:xm="http://schemas.microsoft.com/office/excel/2006/main">
          <x14:cfRule type="expression" priority="1646" id="{4575EAA9-C27A-4C45-A502-D38CF5E9264C}">
            <xm:f>NOT(Projektgrundlagen!$I$24)</xm:f>
            <x14:dxf>
              <font>
                <strike/>
                <color theme="0" tint="-0.14996795556505021"/>
              </font>
              <fill>
                <patternFill>
                  <bgColor theme="0"/>
                </patternFill>
              </fill>
            </x14:dxf>
          </x14:cfRule>
          <xm:sqref>B16:G16</xm:sqref>
        </x14:conditionalFormatting>
        <x14:conditionalFormatting xmlns:xm="http://schemas.microsoft.com/office/excel/2006/main">
          <x14:cfRule type="expression" priority="1606" id="{B11457AF-FEF9-43E6-860C-EC937BB796C7}">
            <xm:f>NOT(Projektgrundlagen!$I$24)</xm:f>
            <x14:dxf>
              <font>
                <strike/>
                <color theme="0" tint="-0.14996795556505021"/>
              </font>
              <fill>
                <patternFill>
                  <bgColor theme="0"/>
                </patternFill>
              </fill>
            </x14:dxf>
          </x14:cfRule>
          <xm:sqref>B18:H18</xm:sqref>
        </x14:conditionalFormatting>
        <x14:conditionalFormatting xmlns:xm="http://schemas.microsoft.com/office/excel/2006/main">
          <x14:cfRule type="expression" priority="1479" id="{A0E1E785-4B91-4117-8130-31BC454DD4A4}">
            <xm:f>NOT(Projektgrundlagen!$I$24)</xm:f>
            <x14:dxf>
              <font>
                <strike/>
                <color theme="0" tint="-0.14996795556505021"/>
              </font>
              <fill>
                <patternFill>
                  <bgColor theme="0"/>
                </patternFill>
              </fill>
            </x14:dxf>
          </x14:cfRule>
          <xm:sqref>B20:H20</xm:sqref>
        </x14:conditionalFormatting>
        <x14:conditionalFormatting xmlns:xm="http://schemas.microsoft.com/office/excel/2006/main">
          <x14:cfRule type="expression" priority="1592" id="{FFF7BB73-C809-4ED6-9656-0FCF91FBB811}">
            <xm:f>NOT(Projektgrundlagen!$I$24)</xm:f>
            <x14:dxf>
              <font>
                <strike/>
                <color theme="0" tint="-0.14996795556505021"/>
              </font>
              <fill>
                <patternFill>
                  <bgColor theme="0"/>
                </patternFill>
              </fill>
            </x14:dxf>
          </x14:cfRule>
          <xm:sqref>B22:H22</xm:sqref>
        </x14:conditionalFormatting>
        <x14:conditionalFormatting xmlns:xm="http://schemas.microsoft.com/office/excel/2006/main">
          <x14:cfRule type="expression" priority="689" id="{153F39DB-5558-4B62-95B0-AAB52ED06185}">
            <xm:f>NOT(Projektgrundlagen!$I$24)</xm:f>
            <x14:dxf>
              <font>
                <strike/>
                <color theme="0" tint="-0.14996795556505021"/>
              </font>
              <fill>
                <patternFill>
                  <bgColor theme="0"/>
                </patternFill>
              </fill>
            </x14:dxf>
          </x14:cfRule>
          <xm:sqref>B24:H24</xm:sqref>
        </x14:conditionalFormatting>
        <x14:conditionalFormatting xmlns:xm="http://schemas.microsoft.com/office/excel/2006/main">
          <x14:cfRule type="expression" priority="688" id="{36EE07F9-2926-4AEE-8FA6-208D857EF9F0}">
            <xm:f>NOT(Projektgrundlagen!$I$24)</xm:f>
            <x14:dxf>
              <font>
                <strike/>
                <color theme="0" tint="-0.14996795556505021"/>
              </font>
              <fill>
                <patternFill>
                  <bgColor theme="0"/>
                </patternFill>
              </fill>
            </x14:dxf>
          </x14:cfRule>
          <xm:sqref>B26:H26</xm:sqref>
        </x14:conditionalFormatting>
        <x14:conditionalFormatting xmlns:xm="http://schemas.microsoft.com/office/excel/2006/main">
          <x14:cfRule type="expression" priority="687" id="{6F926129-246D-45C7-93AF-801AA21E59CC}">
            <xm:f>NOT(Projektgrundlagen!$I$24)</xm:f>
            <x14:dxf>
              <font>
                <strike/>
                <color theme="0" tint="-0.14996795556505021"/>
              </font>
              <fill>
                <patternFill>
                  <bgColor theme="0"/>
                </patternFill>
              </fill>
            </x14:dxf>
          </x14:cfRule>
          <xm:sqref>B28:H28</xm:sqref>
        </x14:conditionalFormatting>
        <x14:conditionalFormatting xmlns:xm="http://schemas.microsoft.com/office/excel/2006/main">
          <x14:cfRule type="expression" priority="686" id="{6B737601-DD59-4B1D-B60C-C32EEF0A7102}">
            <xm:f>NOT(Projektgrundlagen!$I$24)</xm:f>
            <x14:dxf>
              <font>
                <strike/>
                <color theme="0" tint="-0.14996795556505021"/>
              </font>
              <fill>
                <patternFill>
                  <bgColor theme="0"/>
                </patternFill>
              </fill>
            </x14:dxf>
          </x14:cfRule>
          <xm:sqref>B30:H30</xm:sqref>
        </x14:conditionalFormatting>
        <x14:conditionalFormatting xmlns:xm="http://schemas.microsoft.com/office/excel/2006/main">
          <x14:cfRule type="expression" priority="1160" id="{BD3881DF-43C2-4836-95FE-128F4712ED44}">
            <xm:f>NOT(Projektgrundlagen!$I$24)</xm:f>
            <x14:dxf>
              <font>
                <strike/>
                <color theme="0" tint="-0.14996795556505021"/>
              </font>
              <fill>
                <patternFill>
                  <bgColor theme="0"/>
                </patternFill>
              </fill>
            </x14:dxf>
          </x14:cfRule>
          <xm:sqref>B32:H32</xm:sqref>
        </x14:conditionalFormatting>
        <x14:conditionalFormatting xmlns:xm="http://schemas.microsoft.com/office/excel/2006/main">
          <x14:cfRule type="expression" priority="1496" id="{AE7AC9D3-474F-4C2C-B62A-12CAD05B1FD5}">
            <xm:f>NOT(Projektgrundlagen!$I$24)</xm:f>
            <x14:dxf>
              <font>
                <strike/>
                <color theme="0" tint="-0.14996795556505021"/>
              </font>
              <fill>
                <patternFill>
                  <bgColor theme="0"/>
                </patternFill>
              </fill>
            </x14:dxf>
          </x14:cfRule>
          <xm:sqref>B34:H34</xm:sqref>
        </x14:conditionalFormatting>
        <x14:conditionalFormatting xmlns:xm="http://schemas.microsoft.com/office/excel/2006/main">
          <x14:cfRule type="expression" priority="10" id="{FD1089BC-BD3F-47AE-96C1-A1A40103AE3F}">
            <xm:f>NOT(Projektgrundlagen!$I$24)</xm:f>
            <x14:dxf>
              <font>
                <strike/>
                <color theme="0" tint="-0.14996795556505021"/>
              </font>
              <fill>
                <patternFill>
                  <bgColor theme="0"/>
                </patternFill>
              </fill>
            </x14:dxf>
          </x14:cfRule>
          <xm:sqref>B36:H36</xm:sqref>
        </x14:conditionalFormatting>
        <x14:conditionalFormatting xmlns:xm="http://schemas.microsoft.com/office/excel/2006/main">
          <x14:cfRule type="expression" priority="1" id="{D1B1D7CA-7BDC-4C89-97FB-CEA05CF1B336}">
            <xm:f>NOT(Projektgrundlagen!$I$24)</xm:f>
            <x14:dxf>
              <font>
                <strike/>
                <color theme="0" tint="-0.14996795556505021"/>
              </font>
              <fill>
                <patternFill>
                  <bgColor theme="0"/>
                </patternFill>
              </fill>
            </x14:dxf>
          </x14:cfRule>
          <xm:sqref>B38:H38</xm:sqref>
        </x14:conditionalFormatting>
        <x14:conditionalFormatting xmlns:xm="http://schemas.microsoft.com/office/excel/2006/main">
          <x14:cfRule type="expression" priority="6758" id="{3B8DE357-A3F6-4AE7-9D87-E48FB6793C47}">
            <xm:f>NOT(Projektgrundlagen!$I$24)</xm:f>
            <x14:dxf>
              <font>
                <strike/>
                <color theme="0" tint="-0.14996795556505021"/>
              </font>
              <fill>
                <patternFill>
                  <bgColor theme="0"/>
                </patternFill>
              </fill>
            </x14:dxf>
          </x14:cfRule>
          <xm:sqref>C56 F62 F76 C84 F90 C98 F104 C113 F119 F133 C141 F147 C155 F161 C169 C183 C199 B211 C213</xm:sqref>
        </x14:conditionalFormatting>
        <x14:conditionalFormatting xmlns:xm="http://schemas.microsoft.com/office/excel/2006/main">
          <x14:cfRule type="expression" priority="615" id="{41B2F7CA-38AD-47E3-BF0D-F01044036FC7}">
            <xm:f>NOT(Projektgrundlagen!$I$24)</xm:f>
            <x14:dxf>
              <font>
                <strike/>
                <color theme="0" tint="-0.14996795556505021"/>
              </font>
              <fill>
                <patternFill>
                  <bgColor theme="0"/>
                </patternFill>
              </fill>
            </x14:dxf>
          </x14:cfRule>
          <xm:sqref>C70</xm:sqref>
        </x14:conditionalFormatting>
        <x14:conditionalFormatting xmlns:xm="http://schemas.microsoft.com/office/excel/2006/main">
          <x14:cfRule type="expression" priority="580" id="{FE1B6A07-9384-40A5-A703-D04FE37CE5F6}">
            <xm:f>NOT(Projektgrundlagen!$I$24)</xm:f>
            <x14:dxf>
              <font>
                <strike/>
                <color theme="0" tint="-0.14996795556505021"/>
              </font>
              <fill>
                <patternFill>
                  <bgColor theme="0"/>
                </patternFill>
              </fill>
            </x14:dxf>
          </x14:cfRule>
          <xm:sqref>C127</xm:sqref>
        </x14:conditionalFormatting>
        <x14:conditionalFormatting xmlns:xm="http://schemas.microsoft.com/office/excel/2006/main">
          <x14:cfRule type="expression" priority="881" id="{8AED3FF9-1C0A-4F94-85D5-65D3D53A3C83}">
            <xm:f>NOT(Projektgrundlagen!$I$21)</xm:f>
            <x14:dxf>
              <font>
                <strike/>
                <color theme="0" tint="-0.14996795556505021"/>
              </font>
              <fill>
                <patternFill>
                  <bgColor theme="0"/>
                </patternFill>
              </fill>
            </x14:dxf>
          </x14:cfRule>
          <xm:sqref>C83:G83</xm:sqref>
        </x14:conditionalFormatting>
        <x14:conditionalFormatting xmlns:xm="http://schemas.microsoft.com/office/excel/2006/main">
          <x14:cfRule type="expression" priority="818" id="{58721BBD-4A6F-41B0-8544-B687271A24A0}">
            <xm:f>NOT(Projektgrundlagen!$I$21)</xm:f>
            <x14:dxf>
              <font>
                <strike/>
                <color theme="0" tint="-0.14996795556505021"/>
              </font>
              <fill>
                <patternFill>
                  <bgColor theme="0"/>
                </patternFill>
              </fill>
            </x14:dxf>
          </x14:cfRule>
          <xm:sqref>C55:H55</xm:sqref>
        </x14:conditionalFormatting>
        <x14:conditionalFormatting xmlns:xm="http://schemas.microsoft.com/office/excel/2006/main">
          <x14:cfRule type="expression" priority="825" id="{27CCB5A4-F2BC-44C7-9694-23513C37307E}">
            <xm:f>NOT(Projektgrundlagen!$I$24)</xm:f>
            <x14:dxf>
              <font>
                <strike/>
                <color theme="0" tint="-0.14996795556505021"/>
              </font>
              <fill>
                <patternFill>
                  <bgColor theme="0"/>
                </patternFill>
              </fill>
            </x14:dxf>
          </x14:cfRule>
          <xm:sqref>D58</xm:sqref>
        </x14:conditionalFormatting>
        <x14:conditionalFormatting xmlns:xm="http://schemas.microsoft.com/office/excel/2006/main">
          <x14:cfRule type="expression" priority="614" id="{E87CE0B0-5822-4499-962D-D2A181E9C594}">
            <xm:f>NOT(Projektgrundlagen!$I$24)</xm:f>
            <x14:dxf>
              <font>
                <strike/>
                <color theme="0" tint="-0.14996795556505021"/>
              </font>
              <fill>
                <patternFill>
                  <bgColor theme="0"/>
                </patternFill>
              </fill>
            </x14:dxf>
          </x14:cfRule>
          <xm:sqref>D72</xm:sqref>
        </x14:conditionalFormatting>
        <x14:conditionalFormatting xmlns:xm="http://schemas.microsoft.com/office/excel/2006/main">
          <x14:cfRule type="expression" priority="888" id="{D6014FB6-2BA5-4864-B257-6A668E663CFD}">
            <xm:f>NOT(Projektgrundlagen!$I$24)</xm:f>
            <x14:dxf>
              <font>
                <strike/>
                <color theme="0" tint="-0.14996795556505021"/>
              </font>
              <fill>
                <patternFill>
                  <bgColor theme="0"/>
                </patternFill>
              </fill>
            </x14:dxf>
          </x14:cfRule>
          <xm:sqref>D86</xm:sqref>
        </x14:conditionalFormatting>
        <x14:conditionalFormatting xmlns:xm="http://schemas.microsoft.com/office/excel/2006/main">
          <x14:cfRule type="expression" priority="938" id="{2BC1CEB2-5AA2-4612-9E85-A492E450C956}">
            <xm:f>NOT(Projektgrundlagen!$I$24)</xm:f>
            <x14:dxf>
              <font>
                <strike/>
                <color theme="0" tint="-0.14996795556505021"/>
              </font>
              <fill>
                <patternFill>
                  <bgColor theme="0"/>
                </patternFill>
              </fill>
            </x14:dxf>
          </x14:cfRule>
          <xm:sqref>D100</xm:sqref>
        </x14:conditionalFormatting>
        <x14:conditionalFormatting xmlns:xm="http://schemas.microsoft.com/office/excel/2006/main">
          <x14:cfRule type="expression" priority="988" id="{52B7A66C-E8A1-43C6-97C9-A4D15BB911E4}">
            <xm:f>NOT(Projektgrundlagen!$I$24)</xm:f>
            <x14:dxf>
              <font>
                <strike/>
                <color theme="0" tint="-0.14996795556505021"/>
              </font>
              <fill>
                <patternFill>
                  <bgColor theme="0"/>
                </patternFill>
              </fill>
            </x14:dxf>
          </x14:cfRule>
          <xm:sqref>D115</xm:sqref>
        </x14:conditionalFormatting>
        <x14:conditionalFormatting xmlns:xm="http://schemas.microsoft.com/office/excel/2006/main">
          <x14:cfRule type="expression" priority="579" id="{1EF28E88-A1C4-4EEF-8FA7-8D7FFF458FD7}">
            <xm:f>NOT(Projektgrundlagen!$I$24)</xm:f>
            <x14:dxf>
              <font>
                <strike/>
                <color theme="0" tint="-0.14996795556505021"/>
              </font>
              <fill>
                <patternFill>
                  <bgColor theme="0"/>
                </patternFill>
              </fill>
            </x14:dxf>
          </x14:cfRule>
          <xm:sqref>D129</xm:sqref>
        </x14:conditionalFormatting>
        <x14:conditionalFormatting xmlns:xm="http://schemas.microsoft.com/office/excel/2006/main">
          <x14:cfRule type="expression" priority="1047" id="{A237E612-4097-4300-BC23-1FA479CD11C1}">
            <xm:f>NOT(Projektgrundlagen!$I$24)</xm:f>
            <x14:dxf>
              <font>
                <strike/>
                <color theme="0" tint="-0.14996795556505021"/>
              </font>
              <fill>
                <patternFill>
                  <bgColor theme="0"/>
                </patternFill>
              </fill>
            </x14:dxf>
          </x14:cfRule>
          <xm:sqref>D143</xm:sqref>
        </x14:conditionalFormatting>
        <x14:conditionalFormatting xmlns:xm="http://schemas.microsoft.com/office/excel/2006/main">
          <x14:cfRule type="expression" priority="1109" id="{664306C5-9E20-44F4-8248-7C8ED5BE8F1B}">
            <xm:f>NOT(Projektgrundlagen!$I$24)</xm:f>
            <x14:dxf>
              <font>
                <strike/>
                <color theme="0" tint="-0.14996795556505021"/>
              </font>
              <fill>
                <patternFill>
                  <bgColor theme="0"/>
                </patternFill>
              </fill>
            </x14:dxf>
          </x14:cfRule>
          <xm:sqref>D157</xm:sqref>
        </x14:conditionalFormatting>
        <x14:conditionalFormatting xmlns:xm="http://schemas.microsoft.com/office/excel/2006/main">
          <x14:cfRule type="expression" priority="515" id="{8554324E-F2EA-47F7-B822-209B7AB0274E}">
            <xm:f>NOT(Projektgrundlagen!$I$24)</xm:f>
            <x14:dxf>
              <font>
                <strike/>
                <color theme="0" tint="-0.14996795556505021"/>
              </font>
              <fill>
                <patternFill>
                  <bgColor theme="0"/>
                </patternFill>
              </fill>
            </x14:dxf>
          </x14:cfRule>
          <xm:sqref>D171</xm:sqref>
        </x14:conditionalFormatting>
        <x14:conditionalFormatting xmlns:xm="http://schemas.microsoft.com/office/excel/2006/main">
          <x14:cfRule type="expression" priority="431" id="{D036B7C7-C040-4F63-B839-0A797D4F39B4}">
            <xm:f>NOT(Projektgrundlagen!$I$24)</xm:f>
            <x14:dxf>
              <font>
                <strike/>
                <color theme="0" tint="-0.14996795556505021"/>
              </font>
              <fill>
                <patternFill>
                  <bgColor theme="0"/>
                </patternFill>
              </fill>
            </x14:dxf>
          </x14:cfRule>
          <xm:sqref>D185</xm:sqref>
        </x14:conditionalFormatting>
        <x14:conditionalFormatting xmlns:xm="http://schemas.microsoft.com/office/excel/2006/main">
          <x14:cfRule type="expression" priority="473" id="{8844F34A-4AAE-4979-B8C2-D3F27C0B22DB}">
            <xm:f>NOT(Projektgrundlagen!$I$24)</xm:f>
            <x14:dxf>
              <font>
                <strike/>
                <color theme="0" tint="-0.14996795556505021"/>
              </font>
              <fill>
                <patternFill>
                  <bgColor theme="0"/>
                </patternFill>
              </fill>
            </x14:dxf>
          </x14:cfRule>
          <xm:sqref>D201</xm:sqref>
        </x14:conditionalFormatting>
        <x14:conditionalFormatting xmlns:xm="http://schemas.microsoft.com/office/excel/2006/main">
          <x14:cfRule type="expression" priority="1369" id="{0164D1CD-871D-4245-AA84-935B01031104}">
            <xm:f>NOT(Projektgrundlagen!$I$24)</xm:f>
            <x14:dxf>
              <font>
                <strike/>
                <color theme="0" tint="-0.14996795556505021"/>
              </font>
              <fill>
                <patternFill>
                  <bgColor theme="0"/>
                </patternFill>
              </fill>
            </x14:dxf>
          </x14:cfRule>
          <xm:sqref>D215</xm:sqref>
        </x14:conditionalFormatting>
        <x14:conditionalFormatting xmlns:xm="http://schemas.microsoft.com/office/excel/2006/main">
          <x14:cfRule type="expression" priority="804" id="{8547B883-317F-4123-BC84-722BF76D5FF8}">
            <xm:f>NOT(Projektgrundlagen!$I$24)</xm:f>
            <x14:dxf>
              <font>
                <strike/>
                <color theme="0" tint="-0.14996795556505021"/>
              </font>
              <fill>
                <patternFill>
                  <bgColor theme="0"/>
                </patternFill>
              </fill>
            </x14:dxf>
          </x14:cfRule>
          <xm:sqref>E60</xm:sqref>
        </x14:conditionalFormatting>
        <x14:conditionalFormatting xmlns:xm="http://schemas.microsoft.com/office/excel/2006/main">
          <x14:cfRule type="expression" priority="601" id="{DF9CFEFB-E21B-4E13-86EB-999EB1317C76}">
            <xm:f>NOT(Projektgrundlagen!$I$24)</xm:f>
            <x14:dxf>
              <font>
                <strike/>
                <color theme="0" tint="-0.14996795556505021"/>
              </font>
              <fill>
                <patternFill>
                  <bgColor theme="0"/>
                </patternFill>
              </fill>
            </x14:dxf>
          </x14:cfRule>
          <xm:sqref>E74</xm:sqref>
        </x14:conditionalFormatting>
        <x14:conditionalFormatting xmlns:xm="http://schemas.microsoft.com/office/excel/2006/main">
          <x14:cfRule type="expression" priority="867" id="{51080E58-4B63-4D9A-BE6B-644A7E9E2B10}">
            <xm:f>NOT(Projektgrundlagen!$I$24)</xm:f>
            <x14:dxf>
              <font>
                <strike/>
                <color theme="0" tint="-0.14996795556505021"/>
              </font>
              <fill>
                <patternFill>
                  <bgColor theme="0"/>
                </patternFill>
              </fill>
            </x14:dxf>
          </x14:cfRule>
          <xm:sqref>E88</xm:sqref>
        </x14:conditionalFormatting>
        <x14:conditionalFormatting xmlns:xm="http://schemas.microsoft.com/office/excel/2006/main">
          <x14:cfRule type="expression" priority="917" id="{1E0EF85C-257A-4C8B-8CD5-95306E1EF704}">
            <xm:f>NOT(Projektgrundlagen!$I$24)</xm:f>
            <x14:dxf>
              <font>
                <strike/>
                <color theme="0" tint="-0.14996795556505021"/>
              </font>
              <fill>
                <patternFill>
                  <bgColor theme="0"/>
                </patternFill>
              </fill>
            </x14:dxf>
          </x14:cfRule>
          <xm:sqref>E102</xm:sqref>
        </x14:conditionalFormatting>
        <x14:conditionalFormatting xmlns:xm="http://schemas.microsoft.com/office/excel/2006/main">
          <x14:cfRule type="expression" priority="967" id="{698E0D68-E24D-4A7F-A25C-07FF837C8B2F}">
            <xm:f>NOT(Projektgrundlagen!$I$24)</xm:f>
            <x14:dxf>
              <font>
                <strike/>
                <color theme="0" tint="-0.14996795556505021"/>
              </font>
              <fill>
                <patternFill>
                  <bgColor theme="0"/>
                </patternFill>
              </fill>
            </x14:dxf>
          </x14:cfRule>
          <xm:sqref>E117</xm:sqref>
        </x14:conditionalFormatting>
        <x14:conditionalFormatting xmlns:xm="http://schemas.microsoft.com/office/excel/2006/main">
          <x14:cfRule type="expression" priority="566" id="{FEE33713-54DF-41A1-A398-DF8734978A07}">
            <xm:f>NOT(Projektgrundlagen!$I$24)</xm:f>
            <x14:dxf>
              <font>
                <strike/>
                <color theme="0" tint="-0.14996795556505021"/>
              </font>
              <fill>
                <patternFill>
                  <bgColor theme="0"/>
                </patternFill>
              </fill>
            </x14:dxf>
          </x14:cfRule>
          <xm:sqref>E131</xm:sqref>
        </x14:conditionalFormatting>
        <x14:conditionalFormatting xmlns:xm="http://schemas.microsoft.com/office/excel/2006/main">
          <x14:cfRule type="expression" priority="1026" id="{5C6278E1-DD0A-4F97-867C-597CB2965AA7}">
            <xm:f>NOT(Projektgrundlagen!$I$24)</xm:f>
            <x14:dxf>
              <font>
                <strike/>
                <color theme="0" tint="-0.14996795556505021"/>
              </font>
              <fill>
                <patternFill>
                  <bgColor theme="0"/>
                </patternFill>
              </fill>
            </x14:dxf>
          </x14:cfRule>
          <xm:sqref>E145</xm:sqref>
        </x14:conditionalFormatting>
        <x14:conditionalFormatting xmlns:xm="http://schemas.microsoft.com/office/excel/2006/main">
          <x14:cfRule type="expression" priority="1088" id="{CAB099F0-9A82-4ADB-9C0F-F6CDC47FB71E}">
            <xm:f>NOT(Projektgrundlagen!$I$24)</xm:f>
            <x14:dxf>
              <font>
                <strike/>
                <color theme="0" tint="-0.14996795556505021"/>
              </font>
              <fill>
                <patternFill>
                  <bgColor theme="0"/>
                </patternFill>
              </fill>
            </x14:dxf>
          </x14:cfRule>
          <xm:sqref>E159</xm:sqref>
        </x14:conditionalFormatting>
        <x14:conditionalFormatting xmlns:xm="http://schemas.microsoft.com/office/excel/2006/main">
          <x14:cfRule type="expression" priority="496" id="{3B69ED84-0D01-4B74-AB30-26B5B6909803}">
            <xm:f>NOT(Projektgrundlagen!$I$24)</xm:f>
            <x14:dxf>
              <font>
                <strike/>
                <color theme="0" tint="-0.14996795556505021"/>
              </font>
              <fill>
                <patternFill>
                  <bgColor theme="0"/>
                </patternFill>
              </fill>
            </x14:dxf>
          </x14:cfRule>
          <xm:sqref>E173</xm:sqref>
        </x14:conditionalFormatting>
        <x14:conditionalFormatting xmlns:xm="http://schemas.microsoft.com/office/excel/2006/main">
          <x14:cfRule type="expression" priority="412" id="{3C67E07C-3A99-4F07-B1B0-2FA5DC996DDC}">
            <xm:f>NOT(Projektgrundlagen!$I$24)</xm:f>
            <x14:dxf>
              <font>
                <strike/>
                <color theme="0" tint="-0.14996795556505021"/>
              </font>
              <fill>
                <patternFill>
                  <bgColor theme="0"/>
                </patternFill>
              </fill>
            </x14:dxf>
          </x14:cfRule>
          <xm:sqref>E187</xm:sqref>
        </x14:conditionalFormatting>
        <x14:conditionalFormatting xmlns:xm="http://schemas.microsoft.com/office/excel/2006/main">
          <x14:cfRule type="expression" priority="454" id="{16CBE446-4916-4B28-83D2-DF32B44F3229}">
            <xm:f>NOT(Projektgrundlagen!$I$24)</xm:f>
            <x14:dxf>
              <font>
                <strike/>
                <color theme="0" tint="-0.14996795556505021"/>
              </font>
              <fill>
                <patternFill>
                  <bgColor theme="0"/>
                </patternFill>
              </fill>
            </x14:dxf>
          </x14:cfRule>
          <xm:sqref>E203</xm:sqref>
        </x14:conditionalFormatting>
        <x14:conditionalFormatting xmlns:xm="http://schemas.microsoft.com/office/excel/2006/main">
          <x14:cfRule type="expression" priority="538" id="{B9BCD65D-AA46-4C59-A3D5-F585251C5AD1}">
            <xm:f>NOT(Projektgrundlagen!$I$24)</xm:f>
            <x14:dxf>
              <font>
                <strike/>
                <color theme="0" tint="-0.14996795556505021"/>
              </font>
              <fill>
                <patternFill>
                  <bgColor theme="0"/>
                </patternFill>
              </fill>
            </x14:dxf>
          </x14:cfRule>
          <xm:sqref>E217</xm:sqref>
        </x14:conditionalFormatting>
        <x14:conditionalFormatting xmlns:xm="http://schemas.microsoft.com/office/excel/2006/main">
          <x14:cfRule type="expression" priority="497" id="{E15937AF-6D08-4AB7-BB6F-3C185260EAEA}">
            <xm:f>NOT(Projektgrundlagen!$I$24)</xm:f>
            <x14:dxf>
              <font>
                <strike/>
                <color theme="0" tint="-0.14996795556505021"/>
              </font>
              <fill>
                <patternFill>
                  <bgColor theme="0"/>
                </patternFill>
              </fill>
            </x14:dxf>
          </x14:cfRule>
          <xm:sqref>F175</xm:sqref>
        </x14:conditionalFormatting>
        <x14:conditionalFormatting xmlns:xm="http://schemas.microsoft.com/office/excel/2006/main">
          <x14:cfRule type="expression" priority="413" id="{A953B8EC-D09A-438E-9AAB-B239992831CC}">
            <xm:f>NOT(Projektgrundlagen!$I$24)</xm:f>
            <x14:dxf>
              <font>
                <strike/>
                <color theme="0" tint="-0.14996795556505021"/>
              </font>
              <fill>
                <patternFill>
                  <bgColor theme="0"/>
                </patternFill>
              </fill>
            </x14:dxf>
          </x14:cfRule>
          <xm:sqref>F189</xm:sqref>
        </x14:conditionalFormatting>
        <x14:conditionalFormatting xmlns:xm="http://schemas.microsoft.com/office/excel/2006/main">
          <x14:cfRule type="expression" priority="455" id="{47776E60-0440-4148-ACFE-EA5B516D0127}">
            <xm:f>NOT(Projektgrundlagen!$I$24)</xm:f>
            <x14:dxf>
              <font>
                <strike/>
                <color theme="0" tint="-0.14996795556505021"/>
              </font>
              <fill>
                <patternFill>
                  <bgColor theme="0"/>
                </patternFill>
              </fill>
            </x14:dxf>
          </x14:cfRule>
          <xm:sqref>F205</xm:sqref>
        </x14:conditionalFormatting>
        <x14:conditionalFormatting xmlns:xm="http://schemas.microsoft.com/office/excel/2006/main">
          <x14:cfRule type="expression" priority="539" id="{79868D6E-5B8D-448C-A2FA-487A9759ACBA}">
            <xm:f>NOT(Projektgrundlagen!$I$24)</xm:f>
            <x14:dxf>
              <font>
                <strike/>
                <color theme="0" tint="-0.14996795556505021"/>
              </font>
              <fill>
                <patternFill>
                  <bgColor theme="0"/>
                </patternFill>
              </fill>
            </x14:dxf>
          </x14:cfRule>
          <xm:sqref>F219</xm:sqref>
        </x14:conditionalFormatting>
        <x14:conditionalFormatting xmlns:xm="http://schemas.microsoft.com/office/excel/2006/main">
          <x14:cfRule type="expression" priority="788" id="{F9C7BCAD-D311-4A68-B006-239B6A6265AF}">
            <xm:f>NOT(Projektgrundlagen!$I$24)</xm:f>
            <x14:dxf>
              <font>
                <strike/>
                <color theme="0" tint="-0.14996795556505021"/>
              </font>
              <fill>
                <patternFill>
                  <bgColor theme="0"/>
                </patternFill>
              </fill>
            </x14:dxf>
          </x14:cfRule>
          <xm:sqref>G64</xm:sqref>
        </x14:conditionalFormatting>
        <x14:conditionalFormatting xmlns:xm="http://schemas.microsoft.com/office/excel/2006/main">
          <x14:cfRule type="expression" priority="588" id="{DF15EE14-2C09-4D1D-925F-D07304A08AD8}">
            <xm:f>NOT(Projektgrundlagen!$I$24)</xm:f>
            <x14:dxf>
              <font>
                <strike/>
                <color theme="0" tint="-0.14996795556505021"/>
              </font>
              <fill>
                <patternFill>
                  <bgColor theme="0"/>
                </patternFill>
              </fill>
            </x14:dxf>
          </x14:cfRule>
          <xm:sqref>G78</xm:sqref>
        </x14:conditionalFormatting>
        <x14:conditionalFormatting xmlns:xm="http://schemas.microsoft.com/office/excel/2006/main">
          <x14:cfRule type="expression" priority="851" id="{35DBBC6D-B324-4094-A858-C50D6A019E92}">
            <xm:f>NOT(Projektgrundlagen!$I$24)</xm:f>
            <x14:dxf>
              <font>
                <strike/>
                <color theme="0" tint="-0.14996795556505021"/>
              </font>
              <fill>
                <patternFill>
                  <bgColor theme="0"/>
                </patternFill>
              </fill>
            </x14:dxf>
          </x14:cfRule>
          <xm:sqref>G92</xm:sqref>
        </x14:conditionalFormatting>
        <x14:conditionalFormatting xmlns:xm="http://schemas.microsoft.com/office/excel/2006/main">
          <x14:cfRule type="expression" priority="901" id="{2BC081EE-E4A2-4885-99D1-DB7638374876}">
            <xm:f>NOT(Projektgrundlagen!$I$24)</xm:f>
            <x14:dxf>
              <font>
                <strike/>
                <color theme="0" tint="-0.14996795556505021"/>
              </font>
              <fill>
                <patternFill>
                  <bgColor theme="0"/>
                </patternFill>
              </fill>
            </x14:dxf>
          </x14:cfRule>
          <xm:sqref>G106</xm:sqref>
        </x14:conditionalFormatting>
        <x14:conditionalFormatting xmlns:xm="http://schemas.microsoft.com/office/excel/2006/main">
          <x14:cfRule type="expression" priority="951" id="{9CBE87B0-57BF-4A97-BDB8-152DFAB412C3}">
            <xm:f>NOT(Projektgrundlagen!$I$24)</xm:f>
            <x14:dxf>
              <font>
                <strike/>
                <color theme="0" tint="-0.14996795556505021"/>
              </font>
              <fill>
                <patternFill>
                  <bgColor theme="0"/>
                </patternFill>
              </fill>
            </x14:dxf>
          </x14:cfRule>
          <xm:sqref>G121</xm:sqref>
        </x14:conditionalFormatting>
        <x14:conditionalFormatting xmlns:xm="http://schemas.microsoft.com/office/excel/2006/main">
          <x14:cfRule type="expression" priority="553" id="{1C1F4D74-41EC-42F4-924C-35F20AA653D7}">
            <xm:f>NOT(Projektgrundlagen!$I$24)</xm:f>
            <x14:dxf>
              <font>
                <strike/>
                <color theme="0" tint="-0.14996795556505021"/>
              </font>
              <fill>
                <patternFill>
                  <bgColor theme="0"/>
                </patternFill>
              </fill>
            </x14:dxf>
          </x14:cfRule>
          <xm:sqref>G135</xm:sqref>
        </x14:conditionalFormatting>
        <x14:conditionalFormatting xmlns:xm="http://schemas.microsoft.com/office/excel/2006/main">
          <x14:cfRule type="expression" priority="1010" id="{0908B4A5-4239-4D39-8660-70A47E23E179}">
            <xm:f>NOT(Projektgrundlagen!$I$24)</xm:f>
            <x14:dxf>
              <font>
                <strike/>
                <color theme="0" tint="-0.14996795556505021"/>
              </font>
              <fill>
                <patternFill>
                  <bgColor theme="0"/>
                </patternFill>
              </fill>
            </x14:dxf>
          </x14:cfRule>
          <xm:sqref>G149</xm:sqref>
        </x14:conditionalFormatting>
        <x14:conditionalFormatting xmlns:xm="http://schemas.microsoft.com/office/excel/2006/main">
          <x14:cfRule type="expression" priority="546" id="{F7EFA47D-3BFB-4778-9269-381C3292DAEE}">
            <xm:f>NOT(Projektgrundlagen!$I$24)</xm:f>
            <x14:dxf>
              <font>
                <strike/>
                <color theme="0" tint="-0.14996795556505021"/>
              </font>
              <fill>
                <patternFill>
                  <bgColor theme="0"/>
                </patternFill>
              </fill>
            </x14:dxf>
          </x14:cfRule>
          <xm:sqref>G163</xm:sqref>
        </x14:conditionalFormatting>
        <x14:conditionalFormatting xmlns:xm="http://schemas.microsoft.com/office/excel/2006/main">
          <x14:cfRule type="expression" priority="483" id="{025747A7-1801-469F-AC6E-A9D60D07C37F}">
            <xm:f>NOT(Projektgrundlagen!$I$24)</xm:f>
            <x14:dxf>
              <font>
                <strike/>
                <color theme="0" tint="-0.14996795556505021"/>
              </font>
              <fill>
                <patternFill>
                  <bgColor theme="0"/>
                </patternFill>
              </fill>
            </x14:dxf>
          </x14:cfRule>
          <xm:sqref>G177</xm:sqref>
        </x14:conditionalFormatting>
        <x14:conditionalFormatting xmlns:xm="http://schemas.microsoft.com/office/excel/2006/main">
          <x14:cfRule type="expression" priority="399" id="{88588A24-52BE-43C5-B96A-B5283592BC22}">
            <xm:f>NOT(Projektgrundlagen!$I$24)</xm:f>
            <x14:dxf>
              <font>
                <strike/>
                <color theme="0" tint="-0.14996795556505021"/>
              </font>
              <fill>
                <patternFill>
                  <bgColor theme="0"/>
                </patternFill>
              </fill>
            </x14:dxf>
          </x14:cfRule>
          <xm:sqref>G191</xm:sqref>
        </x14:conditionalFormatting>
        <x14:conditionalFormatting xmlns:xm="http://schemas.microsoft.com/office/excel/2006/main">
          <x14:cfRule type="expression" priority="441" id="{13CF0B2D-42ED-4487-8D27-5D1EDFCFD05A}">
            <xm:f>NOT(Projektgrundlagen!$I$24)</xm:f>
            <x14:dxf>
              <font>
                <strike/>
                <color theme="0" tint="-0.14996795556505021"/>
              </font>
              <fill>
                <patternFill>
                  <bgColor theme="0"/>
                </patternFill>
              </fill>
            </x14:dxf>
          </x14:cfRule>
          <xm:sqref>G207</xm:sqref>
        </x14:conditionalFormatting>
        <x14:conditionalFormatting xmlns:xm="http://schemas.microsoft.com/office/excel/2006/main">
          <x14:cfRule type="expression" priority="525" id="{D1A4BA83-6E5B-4CF4-86F7-32B46D66AF89}">
            <xm:f>NOT(Projektgrundlagen!$I$24)</xm:f>
            <x14:dxf>
              <font>
                <strike/>
                <color theme="0" tint="-0.14996795556505021"/>
              </font>
              <fill>
                <patternFill>
                  <bgColor theme="0"/>
                </patternFill>
              </fill>
            </x14:dxf>
          </x14:cfRule>
          <xm:sqref>G221</xm:sqref>
        </x14:conditionalFormatting>
        <x14:conditionalFormatting xmlns:xm="http://schemas.microsoft.com/office/excel/2006/main">
          <x14:cfRule type="expression" priority="385" id="{BF96ADFA-53E1-4A8C-85C4-1F82AB34CE61}">
            <xm:f>NOT(Projektgrundlagen!$I$24)</xm:f>
            <x14:dxf>
              <font>
                <strike/>
                <color theme="0" tint="-0.14996795556505021"/>
              </font>
              <fill>
                <patternFill>
                  <bgColor theme="0"/>
                </patternFill>
              </fill>
            </x14:dxf>
          </x14:cfRule>
          <xm:sqref>H16:H17</xm:sqref>
        </x14:conditionalFormatting>
        <x14:conditionalFormatting xmlns:xm="http://schemas.microsoft.com/office/excel/2006/main">
          <x14:cfRule type="expression" priority="1447" id="{7C6927B5-357C-4412-9A9D-588DAE1B3CAC}">
            <xm:f>NOT(Projektgrundlagen!$I$24)</xm:f>
            <x14:dxf>
              <font>
                <strike/>
                <color theme="0" tint="-0.14996795556505021"/>
              </font>
              <fill>
                <patternFill>
                  <bgColor theme="0"/>
                </patternFill>
              </fill>
            </x14:dxf>
          </x14:cfRule>
          <xm:sqref>H50</xm:sqref>
        </x14:conditionalFormatting>
        <x14:conditionalFormatting xmlns:xm="http://schemas.microsoft.com/office/excel/2006/main">
          <x14:cfRule type="expression" priority="839" id="{64F2BD98-2CE5-461B-B17A-1D8254D84B9A}">
            <xm:f>NOT(Projektgrundlagen!$I$24)</xm:f>
            <x14:dxf>
              <font>
                <strike/>
                <color theme="0" tint="-0.14996795556505021"/>
              </font>
              <fill>
                <patternFill>
                  <bgColor theme="0"/>
                </patternFill>
              </fill>
            </x14:dxf>
          </x14:cfRule>
          <xm:sqref>H52</xm:sqref>
        </x14:conditionalFormatting>
        <x14:conditionalFormatting xmlns:xm="http://schemas.microsoft.com/office/excel/2006/main">
          <x14:cfRule type="expression" priority="840" id="{75B59D41-6052-40D1-BB3C-4EE9470AC094}">
            <xm:f>NOT(Projektgrundlagen!$I$24)</xm:f>
            <x14:dxf>
              <font>
                <strike/>
                <color theme="0" tint="-0.14996795556505021"/>
              </font>
              <fill>
                <patternFill>
                  <bgColor theme="0"/>
                </patternFill>
              </fill>
            </x14:dxf>
          </x14:cfRule>
          <xm:sqref>H66</xm:sqref>
        </x14:conditionalFormatting>
        <x14:conditionalFormatting xmlns:xm="http://schemas.microsoft.com/office/excel/2006/main">
          <x14:cfRule type="expression" priority="841" id="{74FC95B8-C067-4251-B001-17377E565FF6}">
            <xm:f>NOT(Projektgrundlagen!$I$24)</xm:f>
            <x14:dxf>
              <font>
                <strike/>
                <color theme="0" tint="-0.14996795556505021"/>
              </font>
              <fill>
                <patternFill>
                  <bgColor theme="0"/>
                </patternFill>
              </fill>
            </x14:dxf>
          </x14:cfRule>
          <xm:sqref>H80</xm:sqref>
        </x14:conditionalFormatting>
        <x14:conditionalFormatting xmlns:xm="http://schemas.microsoft.com/office/excel/2006/main">
          <x14:cfRule type="expression" priority="842" id="{C9DCD241-BA17-4333-B95B-3A2AA0F86796}">
            <xm:f>NOT(Projektgrundlagen!$I$24)</xm:f>
            <x14:dxf>
              <font>
                <strike/>
                <color theme="0" tint="-0.14996795556505021"/>
              </font>
              <fill>
                <patternFill>
                  <bgColor theme="0"/>
                </patternFill>
              </fill>
            </x14:dxf>
          </x14:cfRule>
          <xm:sqref>H94</xm:sqref>
        </x14:conditionalFormatting>
        <x14:conditionalFormatting xmlns:xm="http://schemas.microsoft.com/office/excel/2006/main">
          <x14:cfRule type="expression" priority="1052" id="{7CAB05C8-68F3-4E1C-B206-DEAE5B16FFDA}">
            <xm:f>NOT(Projektgrundlagen!$I$24)</xm:f>
            <x14:dxf>
              <font>
                <strike/>
                <color theme="0" tint="-0.14996795556505021"/>
              </font>
              <fill>
                <patternFill>
                  <bgColor theme="0"/>
                </patternFill>
              </fill>
            </x14:dxf>
          </x14:cfRule>
          <xm:sqref>H123</xm:sqref>
        </x14:conditionalFormatting>
        <x14:conditionalFormatting xmlns:xm="http://schemas.microsoft.com/office/excel/2006/main">
          <x14:cfRule type="expression" priority="1053" id="{635FC2C9-8396-4E19-BD96-D8DB205882BE}">
            <xm:f>NOT(Projektgrundlagen!$I$24)</xm:f>
            <x14:dxf>
              <font>
                <strike/>
                <color theme="0" tint="-0.14996795556505021"/>
              </font>
              <fill>
                <patternFill>
                  <bgColor theme="0"/>
                </patternFill>
              </fill>
            </x14:dxf>
          </x14:cfRule>
          <xm:sqref>H137</xm:sqref>
        </x14:conditionalFormatting>
        <x14:conditionalFormatting xmlns:xm="http://schemas.microsoft.com/office/excel/2006/main">
          <x14:cfRule type="expression" priority="1118" id="{86FF2A28-7F4C-4E5F-A256-419D52674B6D}">
            <xm:f>NOT(Projektgrundlagen!$I$24)</xm:f>
            <x14:dxf>
              <font>
                <strike/>
                <color theme="0" tint="-0.14996795556505021"/>
              </font>
              <fill>
                <patternFill>
                  <bgColor theme="0"/>
                </patternFill>
              </fill>
            </x14:dxf>
          </x14:cfRule>
          <xm:sqref>H151</xm:sqref>
        </x14:conditionalFormatting>
        <x14:conditionalFormatting xmlns:xm="http://schemas.microsoft.com/office/excel/2006/main">
          <x14:cfRule type="expression" priority="379" id="{591FEBC9-86A0-4344-A398-B55EA2D68E1F}">
            <xm:f>NOT(Projektgrundlagen!$I$24)</xm:f>
            <x14:dxf>
              <font>
                <strike/>
                <color theme="0" tint="-0.14996795556505021"/>
              </font>
              <fill>
                <patternFill>
                  <bgColor theme="0"/>
                </patternFill>
              </fill>
            </x14:dxf>
          </x14:cfRule>
          <xm:sqref>H165</xm:sqref>
        </x14:conditionalFormatting>
        <x14:conditionalFormatting xmlns:xm="http://schemas.microsoft.com/office/excel/2006/main">
          <x14:cfRule type="expression" priority="383" id="{178323DF-09B6-4365-97C6-2D7C959B2DE6}">
            <xm:f>NOT(Projektgrundlagen!$I$24)</xm:f>
            <x14:dxf>
              <font>
                <strike/>
                <color theme="0" tint="-0.14996795556505021"/>
              </font>
              <fill>
                <patternFill>
                  <bgColor theme="0"/>
                </patternFill>
              </fill>
            </x14:dxf>
          </x14:cfRule>
          <xm:sqref>H179</xm:sqref>
        </x14:conditionalFormatting>
        <x14:conditionalFormatting xmlns:xm="http://schemas.microsoft.com/office/excel/2006/main">
          <x14:cfRule type="expression" priority="382" id="{ADBF138D-DF57-4B47-8D01-F725FAB04C8E}">
            <xm:f>NOT(Projektgrundlagen!$I$24)</xm:f>
            <x14:dxf>
              <font>
                <strike/>
                <color theme="0" tint="-0.14996795556505021"/>
              </font>
              <fill>
                <patternFill>
                  <bgColor theme="0"/>
                </patternFill>
              </fill>
            </x14:dxf>
          </x14:cfRule>
          <xm:sqref>H193</xm:sqref>
        </x14:conditionalFormatting>
        <x14:conditionalFormatting xmlns:xm="http://schemas.microsoft.com/office/excel/2006/main">
          <x14:cfRule type="expression" priority="381" id="{B10D7FE4-CBD6-4713-8CD4-4C07E309F545}">
            <xm:f>NOT(Projektgrundlagen!$I$24)</xm:f>
            <x14:dxf>
              <font>
                <strike/>
                <color theme="0" tint="-0.14996795556505021"/>
              </font>
              <fill>
                <patternFill>
                  <bgColor theme="0"/>
                </patternFill>
              </fill>
            </x14:dxf>
          </x14:cfRule>
          <xm:sqref>H195</xm:sqref>
        </x14:conditionalFormatting>
        <x14:conditionalFormatting xmlns:xm="http://schemas.microsoft.com/office/excel/2006/main">
          <x14:cfRule type="expression" priority="380" id="{9BA7AC77-03A3-4CF7-98FA-C3BDB0B24F58}">
            <xm:f>NOT(Projektgrundlagen!$I$24)</xm:f>
            <x14:dxf>
              <font>
                <strike/>
                <color theme="0" tint="-0.14996795556505021"/>
              </font>
              <fill>
                <patternFill>
                  <bgColor theme="0"/>
                </patternFill>
              </fill>
            </x14:dxf>
          </x14:cfRule>
          <xm:sqref>H209</xm:sqref>
        </x14:conditionalFormatting>
        <x14:conditionalFormatting xmlns:xm="http://schemas.microsoft.com/office/excel/2006/main">
          <x14:cfRule type="expression" priority="1051" id="{EE7B7FB8-A7A0-426C-A6FB-5CF65221F14A}">
            <xm:f>NOT(Projektgrundlagen!$I$24)</xm:f>
            <x14:dxf>
              <font>
                <strike/>
                <color theme="0" tint="-0.14996795556505021"/>
              </font>
              <fill>
                <patternFill>
                  <bgColor theme="0"/>
                </patternFill>
              </fill>
            </x14:dxf>
          </x14:cfRule>
          <xm:sqref>H108:I108</xm:sqref>
        </x14:conditionalFormatting>
        <x14:conditionalFormatting xmlns:xm="http://schemas.microsoft.com/office/excel/2006/main">
          <x14:cfRule type="expression" priority="6" id="{D5AC47B7-2FE0-41A2-A7D3-28AC2B85C9D6}">
            <xm:f>NOT(Projektgrundlagen!$I$24)</xm:f>
            <x14:dxf>
              <font>
                <strike/>
                <color theme="0" tint="-0.14996795556505021"/>
              </font>
              <fill>
                <patternFill>
                  <bgColor theme="0"/>
                </patternFill>
              </fill>
            </x14:dxf>
          </x14:cfRule>
          <xm:sqref>I16:I39</xm:sqref>
        </x14:conditionalFormatting>
        <x14:conditionalFormatting xmlns:xm="http://schemas.microsoft.com/office/excel/2006/main">
          <x14:cfRule type="expression" priority="259" id="{DC4DB250-4207-4FD4-9E6A-1FDC11D98E35}">
            <xm:f>NOT(Projektgrundlagen!$I$24)</xm:f>
            <x14:dxf>
              <font>
                <strike/>
                <color theme="0" tint="-0.14996795556505021"/>
              </font>
              <fill>
                <patternFill>
                  <bgColor theme="0"/>
                </patternFill>
              </fill>
            </x14:dxf>
          </x14:cfRule>
          <xm:sqref>I50:I107</xm:sqref>
        </x14:conditionalFormatting>
        <x14:conditionalFormatting xmlns:xm="http://schemas.microsoft.com/office/excel/2006/main">
          <x14:cfRule type="expression" priority="79" id="{3ABE58BD-63BE-4002-9226-423A535A3502}">
            <xm:f>NOT(Projektgrundlagen!$I$24)</xm:f>
            <x14:dxf>
              <font>
                <strike/>
                <color theme="0" tint="-0.14996795556505021"/>
              </font>
              <fill>
                <patternFill>
                  <bgColor theme="0"/>
                </patternFill>
              </fill>
            </x14:dxf>
          </x14:cfRule>
          <xm:sqref>I109:I192</xm:sqref>
        </x14:conditionalFormatting>
        <x14:conditionalFormatting xmlns:xm="http://schemas.microsoft.com/office/excel/2006/main">
          <x14:cfRule type="expression" priority="388" id="{CCE1C694-7A6B-4566-8BD5-BCE9B6FF55BA}">
            <xm:f>NOT(Projektgrundlagen!$I$24)</xm:f>
            <x14:dxf>
              <font>
                <strike/>
                <color theme="0" tint="-0.14996795556505021"/>
              </font>
              <fill>
                <patternFill>
                  <bgColor theme="0"/>
                </patternFill>
              </fill>
            </x14:dxf>
          </x14:cfRule>
          <xm:sqref>I193:I196</xm:sqref>
        </x14:conditionalFormatting>
        <x14:conditionalFormatting xmlns:xm="http://schemas.microsoft.com/office/excel/2006/main">
          <x14:cfRule type="expression" priority="49" id="{FAF9F2E9-CF12-455B-B07A-7BDC21FA951F}">
            <xm:f>NOT(Projektgrundlagen!$I$24)</xm:f>
            <x14:dxf>
              <font>
                <strike/>
                <color theme="0" tint="-0.14996795556505021"/>
              </font>
              <fill>
                <patternFill>
                  <bgColor theme="0"/>
                </patternFill>
              </fill>
            </x14:dxf>
          </x14:cfRule>
          <xm:sqref>I197:I208</xm:sqref>
        </x14:conditionalFormatting>
        <x14:conditionalFormatting xmlns:xm="http://schemas.microsoft.com/office/excel/2006/main">
          <x14:cfRule type="expression" priority="390" id="{9A21F233-73EC-4BBF-9AC6-25D038C01776}">
            <xm:f>NOT(Projektgrundlagen!$I$24)</xm:f>
            <x14:dxf>
              <font>
                <strike/>
                <color theme="0" tint="-0.14996795556505021"/>
              </font>
              <fill>
                <patternFill>
                  <bgColor theme="0"/>
                </patternFill>
              </fill>
            </x14:dxf>
          </x14:cfRule>
          <xm:sqref>I209:I210</xm:sqref>
        </x14:conditionalFormatting>
        <x14:conditionalFormatting xmlns:xm="http://schemas.microsoft.com/office/excel/2006/main">
          <x14:cfRule type="expression" priority="19" id="{C03D670C-44B1-4FD5-AFEB-20D4B4812CA5}">
            <xm:f>NOT(Projektgrundlagen!$I$24)</xm:f>
            <x14:dxf>
              <font>
                <strike/>
                <color theme="0" tint="-0.14996795556505021"/>
              </font>
              <fill>
                <patternFill>
                  <bgColor theme="0"/>
                </patternFill>
              </fill>
            </x14:dxf>
          </x14:cfRule>
          <xm:sqref>I211:I222</xm:sqref>
        </x14:conditionalFormatting>
        <x14:conditionalFormatting xmlns:xm="http://schemas.microsoft.com/office/excel/2006/main">
          <x14:cfRule type="expression" priority="816" id="{AE631801-4E47-4A45-BC48-F3B3943E4C07}">
            <xm:f>NOT(Projektgrundlagen!$I$21)</xm:f>
            <x14:dxf>
              <font>
                <strike/>
                <color theme="0" tint="-0.14996795556505021"/>
              </font>
              <fill>
                <patternFill>
                  <bgColor theme="0"/>
                </patternFill>
              </fill>
            </x14:dxf>
          </x14:cfRule>
          <xm:sqref>M55</xm:sqref>
        </x14:conditionalFormatting>
        <x14:conditionalFormatting xmlns:xm="http://schemas.microsoft.com/office/excel/2006/main">
          <x14:cfRule type="expression" priority="813" id="{130D8452-0F5E-44E4-AB4A-40EE5726A542}">
            <xm:f>NOT(Projektgrundlagen!$I$21)</xm:f>
            <x14:dxf>
              <font>
                <strike/>
                <color theme="0" tint="-0.14996795556505021"/>
              </font>
              <fill>
                <patternFill>
                  <bgColor theme="0"/>
                </patternFill>
              </fill>
            </x14:dxf>
          </x14:cfRule>
          <xm:sqref>M57</xm:sqref>
        </x14:conditionalFormatting>
        <x14:conditionalFormatting xmlns:xm="http://schemas.microsoft.com/office/excel/2006/main">
          <x14:cfRule type="expression" priority="810" id="{390A747F-24EB-4300-BA9B-8CEE7DA0D012}">
            <xm:f>NOT(Projektgrundlagen!$I$21)</xm:f>
            <x14:dxf>
              <font>
                <strike/>
                <color theme="0" tint="-0.14996795556505021"/>
              </font>
              <fill>
                <patternFill>
                  <bgColor theme="0"/>
                </patternFill>
              </fill>
            </x14:dxf>
          </x14:cfRule>
          <xm:sqref>M59</xm:sqref>
        </x14:conditionalFormatting>
        <x14:conditionalFormatting xmlns:xm="http://schemas.microsoft.com/office/excel/2006/main">
          <x14:cfRule type="expression" priority="795" id="{2B3800D7-E44E-4D4F-84B1-92B050C10966}">
            <xm:f>NOT(Projektgrundlagen!$I$21)</xm:f>
            <x14:dxf>
              <font>
                <strike/>
                <color theme="0" tint="-0.14996795556505021"/>
              </font>
              <fill>
                <patternFill>
                  <bgColor theme="0"/>
                </patternFill>
              </fill>
            </x14:dxf>
          </x14:cfRule>
          <xm:sqref>M61</xm:sqref>
        </x14:conditionalFormatting>
        <x14:conditionalFormatting xmlns:xm="http://schemas.microsoft.com/office/excel/2006/main">
          <x14:cfRule type="expression" priority="792" id="{6B6C7ABA-6A8E-481F-BCD4-382701C96934}">
            <xm:f>NOT(Projektgrundlagen!$I$21)</xm:f>
            <x14:dxf>
              <font>
                <strike/>
                <color theme="0" tint="-0.14996795556505021"/>
              </font>
              <fill>
                <patternFill>
                  <bgColor theme="0"/>
                </patternFill>
              </fill>
            </x14:dxf>
          </x14:cfRule>
          <xm:sqref>M63</xm:sqref>
        </x14:conditionalFormatting>
        <x14:conditionalFormatting xmlns:xm="http://schemas.microsoft.com/office/excel/2006/main">
          <x14:cfRule type="expression" priority="782" id="{4AF893A7-D753-4D86-97B7-E008B2165680}">
            <xm:f>NOT(Projektgrundlagen!$I$21)</xm:f>
            <x14:dxf>
              <font>
                <strike/>
                <color theme="0" tint="-0.14996795556505021"/>
              </font>
              <fill>
                <patternFill>
                  <bgColor theme="0"/>
                </patternFill>
              </fill>
            </x14:dxf>
          </x14:cfRule>
          <xm:sqref>M65</xm:sqref>
        </x14:conditionalFormatting>
        <x14:conditionalFormatting xmlns:xm="http://schemas.microsoft.com/office/excel/2006/main">
          <x14:cfRule type="expression" priority="831" id="{E1E16125-3EEF-476A-ACF1-F990B14FF221}">
            <xm:f>NOT(Projektgrundlagen!$I$21)</xm:f>
            <x14:dxf>
              <font>
                <strike/>
                <color theme="0" tint="-0.14996795556505021"/>
              </font>
              <fill>
                <patternFill>
                  <bgColor theme="0"/>
                </patternFill>
              </fill>
            </x14:dxf>
          </x14:cfRule>
          <xm:sqref>M69</xm:sqref>
        </x14:conditionalFormatting>
        <x14:conditionalFormatting xmlns:xm="http://schemas.microsoft.com/office/excel/2006/main">
          <x14:cfRule type="expression" priority="608" id="{15043F6F-166E-4DB7-A3D0-59EA16E4E7A1}">
            <xm:f>NOT(Projektgrundlagen!$I$21)</xm:f>
            <x14:dxf>
              <font>
                <strike/>
                <color theme="0" tint="-0.14996795556505021"/>
              </font>
              <fill>
                <patternFill>
                  <bgColor theme="0"/>
                </patternFill>
              </fill>
            </x14:dxf>
          </x14:cfRule>
          <xm:sqref>M71</xm:sqref>
        </x14:conditionalFormatting>
        <x14:conditionalFormatting xmlns:xm="http://schemas.microsoft.com/office/excel/2006/main">
          <x14:cfRule type="expression" priority="606" id="{6C954930-8984-40FC-B8EF-A6ACF0B68BFD}">
            <xm:f>NOT(Projektgrundlagen!$I$21)</xm:f>
            <x14:dxf>
              <font>
                <strike/>
                <color theme="0" tint="-0.14996795556505021"/>
              </font>
              <fill>
                <patternFill>
                  <bgColor theme="0"/>
                </patternFill>
              </fill>
            </x14:dxf>
          </x14:cfRule>
          <xm:sqref>M73</xm:sqref>
        </x14:conditionalFormatting>
        <x14:conditionalFormatting xmlns:xm="http://schemas.microsoft.com/office/excel/2006/main">
          <x14:cfRule type="expression" priority="594" id="{83BB7FF2-3442-49F9-BCF8-7C6016C48F74}">
            <xm:f>NOT(Projektgrundlagen!$I$21)</xm:f>
            <x14:dxf>
              <font>
                <strike/>
                <color theme="0" tint="-0.14996795556505021"/>
              </font>
              <fill>
                <patternFill>
                  <bgColor theme="0"/>
                </patternFill>
              </fill>
            </x14:dxf>
          </x14:cfRule>
          <xm:sqref>M75</xm:sqref>
        </x14:conditionalFormatting>
        <x14:conditionalFormatting xmlns:xm="http://schemas.microsoft.com/office/excel/2006/main">
          <x14:cfRule type="expression" priority="592" id="{D692FBD0-63B8-443B-9307-2A865CDA016E}">
            <xm:f>NOT(Projektgrundlagen!$I$21)</xm:f>
            <x14:dxf>
              <font>
                <strike/>
                <color theme="0" tint="-0.14996795556505021"/>
              </font>
              <fill>
                <patternFill>
                  <bgColor theme="0"/>
                </patternFill>
              </fill>
            </x14:dxf>
          </x14:cfRule>
          <xm:sqref>M77</xm:sqref>
        </x14:conditionalFormatting>
        <x14:conditionalFormatting xmlns:xm="http://schemas.microsoft.com/office/excel/2006/main">
          <x14:cfRule type="expression" priority="584" id="{67121920-5055-4600-B778-8D8F7AF9E8D5}">
            <xm:f>NOT(Projektgrundlagen!$I$21)</xm:f>
            <x14:dxf>
              <font>
                <strike/>
                <color theme="0" tint="-0.14996795556505021"/>
              </font>
              <fill>
                <patternFill>
                  <bgColor theme="0"/>
                </patternFill>
              </fill>
            </x14:dxf>
          </x14:cfRule>
          <xm:sqref>M79</xm:sqref>
        </x14:conditionalFormatting>
        <x14:conditionalFormatting xmlns:xm="http://schemas.microsoft.com/office/excel/2006/main">
          <x14:cfRule type="expression" priority="879" id="{9F6A3BB7-EB9D-4F82-A1C9-9260AA55FA2A}">
            <xm:f>NOT(Projektgrundlagen!$I$21)</xm:f>
            <x14:dxf>
              <font>
                <strike/>
                <color theme="0" tint="-0.14996795556505021"/>
              </font>
              <fill>
                <patternFill>
                  <bgColor theme="0"/>
                </patternFill>
              </fill>
            </x14:dxf>
          </x14:cfRule>
          <xm:sqref>M83</xm:sqref>
        </x14:conditionalFormatting>
        <x14:conditionalFormatting xmlns:xm="http://schemas.microsoft.com/office/excel/2006/main">
          <x14:cfRule type="expression" priority="876" id="{0EA58F91-7D5B-481D-8656-314A154A3EA5}">
            <xm:f>NOT(Projektgrundlagen!$I$21)</xm:f>
            <x14:dxf>
              <font>
                <strike/>
                <color theme="0" tint="-0.14996795556505021"/>
              </font>
              <fill>
                <patternFill>
                  <bgColor theme="0"/>
                </patternFill>
              </fill>
            </x14:dxf>
          </x14:cfRule>
          <xm:sqref>M85</xm:sqref>
        </x14:conditionalFormatting>
        <x14:conditionalFormatting xmlns:xm="http://schemas.microsoft.com/office/excel/2006/main">
          <x14:cfRule type="expression" priority="873" id="{76481275-17EA-428B-98E9-5028BD2D0B0F}">
            <xm:f>NOT(Projektgrundlagen!$I$21)</xm:f>
            <x14:dxf>
              <font>
                <strike/>
                <color theme="0" tint="-0.14996795556505021"/>
              </font>
              <fill>
                <patternFill>
                  <bgColor theme="0"/>
                </patternFill>
              </fill>
            </x14:dxf>
          </x14:cfRule>
          <xm:sqref>M87</xm:sqref>
        </x14:conditionalFormatting>
        <x14:conditionalFormatting xmlns:xm="http://schemas.microsoft.com/office/excel/2006/main">
          <x14:cfRule type="expression" priority="858" id="{C1B8849D-1992-4278-A0E9-DAB5E511073A}">
            <xm:f>NOT(Projektgrundlagen!$I$21)</xm:f>
            <x14:dxf>
              <font>
                <strike/>
                <color theme="0" tint="-0.14996795556505021"/>
              </font>
              <fill>
                <patternFill>
                  <bgColor theme="0"/>
                </patternFill>
              </fill>
            </x14:dxf>
          </x14:cfRule>
          <xm:sqref>M89</xm:sqref>
        </x14:conditionalFormatting>
        <x14:conditionalFormatting xmlns:xm="http://schemas.microsoft.com/office/excel/2006/main">
          <x14:cfRule type="expression" priority="855" id="{1A316378-DB04-411C-850A-04B7E25BAD33}">
            <xm:f>NOT(Projektgrundlagen!$I$21)</xm:f>
            <x14:dxf>
              <font>
                <strike/>
                <color theme="0" tint="-0.14996795556505021"/>
              </font>
              <fill>
                <patternFill>
                  <bgColor theme="0"/>
                </patternFill>
              </fill>
            </x14:dxf>
          </x14:cfRule>
          <xm:sqref>M91</xm:sqref>
        </x14:conditionalFormatting>
        <x14:conditionalFormatting xmlns:xm="http://schemas.microsoft.com/office/excel/2006/main">
          <x14:cfRule type="expression" priority="845" id="{7A5D3291-4DBE-4242-A9AA-14438E90BE6A}">
            <xm:f>NOT(Projektgrundlagen!$I$21)</xm:f>
            <x14:dxf>
              <font>
                <strike/>
                <color theme="0" tint="-0.14996795556505021"/>
              </font>
              <fill>
                <patternFill>
                  <bgColor theme="0"/>
                </patternFill>
              </fill>
            </x14:dxf>
          </x14:cfRule>
          <xm:sqref>M93</xm:sqref>
        </x14:conditionalFormatting>
        <x14:conditionalFormatting xmlns:xm="http://schemas.microsoft.com/office/excel/2006/main">
          <x14:cfRule type="expression" priority="929" id="{6CD1AB80-4AA8-4DFB-96C1-1C86A1CF7353}">
            <xm:f>NOT(Projektgrundlagen!$I$21)</xm:f>
            <x14:dxf>
              <font>
                <strike/>
                <color theme="0" tint="-0.14996795556505021"/>
              </font>
              <fill>
                <patternFill>
                  <bgColor theme="0"/>
                </patternFill>
              </fill>
            </x14:dxf>
          </x14:cfRule>
          <xm:sqref>M97</xm:sqref>
        </x14:conditionalFormatting>
        <x14:conditionalFormatting xmlns:xm="http://schemas.microsoft.com/office/excel/2006/main">
          <x14:cfRule type="expression" priority="926" id="{96CF6DC3-3311-435F-8538-3D7652965C02}">
            <xm:f>NOT(Projektgrundlagen!$I$21)</xm:f>
            <x14:dxf>
              <font>
                <strike/>
                <color theme="0" tint="-0.14996795556505021"/>
              </font>
              <fill>
                <patternFill>
                  <bgColor theme="0"/>
                </patternFill>
              </fill>
            </x14:dxf>
          </x14:cfRule>
          <xm:sqref>M99</xm:sqref>
        </x14:conditionalFormatting>
        <x14:conditionalFormatting xmlns:xm="http://schemas.microsoft.com/office/excel/2006/main">
          <x14:cfRule type="expression" priority="923" id="{CCCBB043-E9BD-4D57-8322-A44C4902FCEE}">
            <xm:f>NOT(Projektgrundlagen!$I$21)</xm:f>
            <x14:dxf>
              <font>
                <strike/>
                <color theme="0" tint="-0.14996795556505021"/>
              </font>
              <fill>
                <patternFill>
                  <bgColor theme="0"/>
                </patternFill>
              </fill>
            </x14:dxf>
          </x14:cfRule>
          <xm:sqref>M101</xm:sqref>
        </x14:conditionalFormatting>
        <x14:conditionalFormatting xmlns:xm="http://schemas.microsoft.com/office/excel/2006/main">
          <x14:cfRule type="expression" priority="908" id="{E32DD838-35DE-48F4-A33B-3F0E1590F5E0}">
            <xm:f>NOT(Projektgrundlagen!$I$21)</xm:f>
            <x14:dxf>
              <font>
                <strike/>
                <color theme="0" tint="-0.14996795556505021"/>
              </font>
              <fill>
                <patternFill>
                  <bgColor theme="0"/>
                </patternFill>
              </fill>
            </x14:dxf>
          </x14:cfRule>
          <xm:sqref>M103</xm:sqref>
        </x14:conditionalFormatting>
        <x14:conditionalFormatting xmlns:xm="http://schemas.microsoft.com/office/excel/2006/main">
          <x14:cfRule type="expression" priority="905" id="{94E54D75-3A45-4A15-BE3E-130B70FFBBE7}">
            <xm:f>NOT(Projektgrundlagen!$I$21)</xm:f>
            <x14:dxf>
              <font>
                <strike/>
                <color theme="0" tint="-0.14996795556505021"/>
              </font>
              <fill>
                <patternFill>
                  <bgColor theme="0"/>
                </patternFill>
              </fill>
            </x14:dxf>
          </x14:cfRule>
          <xm:sqref>M105</xm:sqref>
        </x14:conditionalFormatting>
        <x14:conditionalFormatting xmlns:xm="http://schemas.microsoft.com/office/excel/2006/main">
          <x14:cfRule type="expression" priority="895" id="{332A18D1-AD41-47CA-9A42-E844ACAD44A8}">
            <xm:f>NOT(Projektgrundlagen!$I$21)</xm:f>
            <x14:dxf>
              <font>
                <strike/>
                <color theme="0" tint="-0.14996795556505021"/>
              </font>
              <fill>
                <patternFill>
                  <bgColor theme="0"/>
                </patternFill>
              </fill>
            </x14:dxf>
          </x14:cfRule>
          <xm:sqref>M107</xm:sqref>
        </x14:conditionalFormatting>
        <x14:conditionalFormatting xmlns:xm="http://schemas.microsoft.com/office/excel/2006/main">
          <x14:cfRule type="expression" priority="979" id="{FFA061B5-B8DF-4D62-864E-EAA4FE5928AD}">
            <xm:f>NOT(Projektgrundlagen!$I$21)</xm:f>
            <x14:dxf>
              <font>
                <strike/>
                <color theme="0" tint="-0.14996795556505021"/>
              </font>
              <fill>
                <patternFill>
                  <bgColor theme="0"/>
                </patternFill>
              </fill>
            </x14:dxf>
          </x14:cfRule>
          <xm:sqref>M112</xm:sqref>
        </x14:conditionalFormatting>
        <x14:conditionalFormatting xmlns:xm="http://schemas.microsoft.com/office/excel/2006/main">
          <x14:cfRule type="expression" priority="976" id="{8D82A872-E513-452F-950D-C964B70D0FB9}">
            <xm:f>NOT(Projektgrundlagen!$I$21)</xm:f>
            <x14:dxf>
              <font>
                <strike/>
                <color theme="0" tint="-0.14996795556505021"/>
              </font>
              <fill>
                <patternFill>
                  <bgColor theme="0"/>
                </patternFill>
              </fill>
            </x14:dxf>
          </x14:cfRule>
          <xm:sqref>M114</xm:sqref>
        </x14:conditionalFormatting>
        <x14:conditionalFormatting xmlns:xm="http://schemas.microsoft.com/office/excel/2006/main">
          <x14:cfRule type="expression" priority="973" id="{24F2E40D-2D7D-40B5-94F4-A633FBD48D6C}">
            <xm:f>NOT(Projektgrundlagen!$I$21)</xm:f>
            <x14:dxf>
              <font>
                <strike/>
                <color theme="0" tint="-0.14996795556505021"/>
              </font>
              <fill>
                <patternFill>
                  <bgColor theme="0"/>
                </patternFill>
              </fill>
            </x14:dxf>
          </x14:cfRule>
          <xm:sqref>M116</xm:sqref>
        </x14:conditionalFormatting>
        <x14:conditionalFormatting xmlns:xm="http://schemas.microsoft.com/office/excel/2006/main">
          <x14:cfRule type="expression" priority="958" id="{C710FE4F-3610-4408-81F1-66565BFC002B}">
            <xm:f>NOT(Projektgrundlagen!$I$21)</xm:f>
            <x14:dxf>
              <font>
                <strike/>
                <color theme="0" tint="-0.14996795556505021"/>
              </font>
              <fill>
                <patternFill>
                  <bgColor theme="0"/>
                </patternFill>
              </fill>
            </x14:dxf>
          </x14:cfRule>
          <xm:sqref>M118</xm:sqref>
        </x14:conditionalFormatting>
        <x14:conditionalFormatting xmlns:xm="http://schemas.microsoft.com/office/excel/2006/main">
          <x14:cfRule type="expression" priority="955" id="{C765D149-7409-44FD-819C-79FAC37DD617}">
            <xm:f>NOT(Projektgrundlagen!$I$21)</xm:f>
            <x14:dxf>
              <font>
                <strike/>
                <color theme="0" tint="-0.14996795556505021"/>
              </font>
              <fill>
                <patternFill>
                  <bgColor theme="0"/>
                </patternFill>
              </fill>
            </x14:dxf>
          </x14:cfRule>
          <xm:sqref>M120</xm:sqref>
        </x14:conditionalFormatting>
        <x14:conditionalFormatting xmlns:xm="http://schemas.microsoft.com/office/excel/2006/main">
          <x14:cfRule type="expression" priority="945" id="{F7244EC5-FD39-44B9-BA55-EAFE1B6BAECD}">
            <xm:f>NOT(Projektgrundlagen!$I$21)</xm:f>
            <x14:dxf>
              <font>
                <strike/>
                <color theme="0" tint="-0.14996795556505021"/>
              </font>
              <fill>
                <patternFill>
                  <bgColor theme="0"/>
                </patternFill>
              </fill>
            </x14:dxf>
          </x14:cfRule>
          <xm:sqref>M122</xm:sqref>
        </x14:conditionalFormatting>
        <x14:conditionalFormatting xmlns:xm="http://schemas.microsoft.com/office/excel/2006/main">
          <x14:cfRule type="expression" priority="994" id="{DF608CB6-E779-4191-A1CC-9DC39C97C261}">
            <xm:f>NOT(Projektgrundlagen!$I$21)</xm:f>
            <x14:dxf>
              <font>
                <strike/>
                <color theme="0" tint="-0.14996795556505021"/>
              </font>
              <fill>
                <patternFill>
                  <bgColor theme="0"/>
                </patternFill>
              </fill>
            </x14:dxf>
          </x14:cfRule>
          <xm:sqref>M126</xm:sqref>
        </x14:conditionalFormatting>
        <x14:conditionalFormatting xmlns:xm="http://schemas.microsoft.com/office/excel/2006/main">
          <x14:cfRule type="expression" priority="573" id="{36EFB45D-06D2-4063-8B0A-9ECE2605DEF7}">
            <xm:f>NOT(Projektgrundlagen!$I$21)</xm:f>
            <x14:dxf>
              <font>
                <strike/>
                <color theme="0" tint="-0.14996795556505021"/>
              </font>
              <fill>
                <patternFill>
                  <bgColor theme="0"/>
                </patternFill>
              </fill>
            </x14:dxf>
          </x14:cfRule>
          <xm:sqref>M128</xm:sqref>
        </x14:conditionalFormatting>
        <x14:conditionalFormatting xmlns:xm="http://schemas.microsoft.com/office/excel/2006/main">
          <x14:cfRule type="expression" priority="571" id="{D3D2D151-C7BC-43AA-8EC5-848284BA7726}">
            <xm:f>NOT(Projektgrundlagen!$I$21)</xm:f>
            <x14:dxf>
              <font>
                <strike/>
                <color theme="0" tint="-0.14996795556505021"/>
              </font>
              <fill>
                <patternFill>
                  <bgColor theme="0"/>
                </patternFill>
              </fill>
            </x14:dxf>
          </x14:cfRule>
          <xm:sqref>M130</xm:sqref>
        </x14:conditionalFormatting>
        <x14:conditionalFormatting xmlns:xm="http://schemas.microsoft.com/office/excel/2006/main">
          <x14:cfRule type="expression" priority="559" id="{60DE38CF-A0A5-4A8C-9E86-546A0187FC1F}">
            <xm:f>NOT(Projektgrundlagen!$I$21)</xm:f>
            <x14:dxf>
              <font>
                <strike/>
                <color theme="0" tint="-0.14996795556505021"/>
              </font>
              <fill>
                <patternFill>
                  <bgColor theme="0"/>
                </patternFill>
              </fill>
            </x14:dxf>
          </x14:cfRule>
          <xm:sqref>M132</xm:sqref>
        </x14:conditionalFormatting>
        <x14:conditionalFormatting xmlns:xm="http://schemas.microsoft.com/office/excel/2006/main">
          <x14:cfRule type="expression" priority="557" id="{FCDCD0C1-F097-4AF8-A144-EF7EBED4F9F5}">
            <xm:f>NOT(Projektgrundlagen!$I$21)</xm:f>
            <x14:dxf>
              <font>
                <strike/>
                <color theme="0" tint="-0.14996795556505021"/>
              </font>
              <fill>
                <patternFill>
                  <bgColor theme="0"/>
                </patternFill>
              </fill>
            </x14:dxf>
          </x14:cfRule>
          <xm:sqref>M134</xm:sqref>
        </x14:conditionalFormatting>
        <x14:conditionalFormatting xmlns:xm="http://schemas.microsoft.com/office/excel/2006/main">
          <x14:cfRule type="expression" priority="549" id="{2B6C3C6D-7085-46BB-8A30-784487F5A2AA}">
            <xm:f>NOT(Projektgrundlagen!$I$21)</xm:f>
            <x14:dxf>
              <font>
                <strike/>
                <color theme="0" tint="-0.14996795556505021"/>
              </font>
              <fill>
                <patternFill>
                  <bgColor theme="0"/>
                </patternFill>
              </fill>
            </x14:dxf>
          </x14:cfRule>
          <xm:sqref>M136</xm:sqref>
        </x14:conditionalFormatting>
        <x14:conditionalFormatting xmlns:xm="http://schemas.microsoft.com/office/excel/2006/main">
          <x14:cfRule type="expression" priority="1055" id="{F40948CC-B78C-4B74-B651-2253C3FD73EC}">
            <xm:f>NOT(Projektgrundlagen!$I$21)</xm:f>
            <x14:dxf>
              <font>
                <strike/>
                <color theme="0" tint="-0.14996795556505021"/>
              </font>
              <fill>
                <patternFill>
                  <bgColor theme="0"/>
                </patternFill>
              </fill>
            </x14:dxf>
          </x14:cfRule>
          <xm:sqref>M138</xm:sqref>
        </x14:conditionalFormatting>
        <x14:conditionalFormatting xmlns:xm="http://schemas.microsoft.com/office/excel/2006/main">
          <x14:cfRule type="expression" priority="1038" id="{29AEB0CB-D263-474C-98E0-440931A20FA2}">
            <xm:f>NOT(Projektgrundlagen!$I$21)</xm:f>
            <x14:dxf>
              <font>
                <strike/>
                <color theme="0" tint="-0.14996795556505021"/>
              </font>
              <fill>
                <patternFill>
                  <bgColor theme="0"/>
                </patternFill>
              </fill>
            </x14:dxf>
          </x14:cfRule>
          <xm:sqref>M140</xm:sqref>
        </x14:conditionalFormatting>
        <x14:conditionalFormatting xmlns:xm="http://schemas.microsoft.com/office/excel/2006/main">
          <x14:cfRule type="expression" priority="1035" id="{FC2AA87C-2A82-4667-B41A-D35A9C7ADE8B}">
            <xm:f>NOT(Projektgrundlagen!$I$21)</xm:f>
            <x14:dxf>
              <font>
                <strike/>
                <color theme="0" tint="-0.14996795556505021"/>
              </font>
              <fill>
                <patternFill>
                  <bgColor theme="0"/>
                </patternFill>
              </fill>
            </x14:dxf>
          </x14:cfRule>
          <xm:sqref>M142</xm:sqref>
        </x14:conditionalFormatting>
        <x14:conditionalFormatting xmlns:xm="http://schemas.microsoft.com/office/excel/2006/main">
          <x14:cfRule type="expression" priority="1032" id="{20114724-78AE-42CF-A77C-3D9D121B64EA}">
            <xm:f>NOT(Projektgrundlagen!$I$21)</xm:f>
            <x14:dxf>
              <font>
                <strike/>
                <color theme="0" tint="-0.14996795556505021"/>
              </font>
              <fill>
                <patternFill>
                  <bgColor theme="0"/>
                </patternFill>
              </fill>
            </x14:dxf>
          </x14:cfRule>
          <xm:sqref>M144</xm:sqref>
        </x14:conditionalFormatting>
        <x14:conditionalFormatting xmlns:xm="http://schemas.microsoft.com/office/excel/2006/main">
          <x14:cfRule type="expression" priority="1017" id="{66820BE3-A5B1-42C4-B56C-B1C5D59E0C90}">
            <xm:f>NOT(Projektgrundlagen!$I$21)</xm:f>
            <x14:dxf>
              <font>
                <strike/>
                <color theme="0" tint="-0.14996795556505021"/>
              </font>
              <fill>
                <patternFill>
                  <bgColor theme="0"/>
                </patternFill>
              </fill>
            </x14:dxf>
          </x14:cfRule>
          <xm:sqref>M146</xm:sqref>
        </x14:conditionalFormatting>
        <x14:conditionalFormatting xmlns:xm="http://schemas.microsoft.com/office/excel/2006/main">
          <x14:cfRule type="expression" priority="1014" id="{0AD50C2C-142C-40E5-BCE5-0A9821AE2A8B}">
            <xm:f>NOT(Projektgrundlagen!$I$21)</xm:f>
            <x14:dxf>
              <font>
                <strike/>
                <color theme="0" tint="-0.14996795556505021"/>
              </font>
              <fill>
                <patternFill>
                  <bgColor theme="0"/>
                </patternFill>
              </fill>
            </x14:dxf>
          </x14:cfRule>
          <xm:sqref>M148</xm:sqref>
        </x14:conditionalFormatting>
        <x14:conditionalFormatting xmlns:xm="http://schemas.microsoft.com/office/excel/2006/main">
          <x14:cfRule type="expression" priority="1004" id="{59877DE1-F95E-4535-AB3B-B01B214722B4}">
            <xm:f>NOT(Projektgrundlagen!$I$21)</xm:f>
            <x14:dxf>
              <font>
                <strike/>
                <color theme="0" tint="-0.14996795556505021"/>
              </font>
              <fill>
                <patternFill>
                  <bgColor theme="0"/>
                </patternFill>
              </fill>
            </x14:dxf>
          </x14:cfRule>
          <xm:sqref>M150</xm:sqref>
        </x14:conditionalFormatting>
        <x14:conditionalFormatting xmlns:xm="http://schemas.microsoft.com/office/excel/2006/main">
          <x14:cfRule type="expression" priority="1100" id="{6B40C9BF-4E49-4424-BFD9-4BD9AA5A1D9E}">
            <xm:f>NOT(Projektgrundlagen!$I$21)</xm:f>
            <x14:dxf>
              <font>
                <strike/>
                <color theme="0" tint="-0.14996795556505021"/>
              </font>
              <fill>
                <patternFill>
                  <bgColor theme="0"/>
                </patternFill>
              </fill>
            </x14:dxf>
          </x14:cfRule>
          <xm:sqref>M154</xm:sqref>
        </x14:conditionalFormatting>
        <x14:conditionalFormatting xmlns:xm="http://schemas.microsoft.com/office/excel/2006/main">
          <x14:cfRule type="expression" priority="1097" id="{DB532B95-967B-4E51-8675-B9A1CBE5D7E3}">
            <xm:f>NOT(Projektgrundlagen!$I$21)</xm:f>
            <x14:dxf>
              <font>
                <strike/>
                <color theme="0" tint="-0.14996795556505021"/>
              </font>
              <fill>
                <patternFill>
                  <bgColor theme="0"/>
                </patternFill>
              </fill>
            </x14:dxf>
          </x14:cfRule>
          <xm:sqref>M156</xm:sqref>
        </x14:conditionalFormatting>
        <x14:conditionalFormatting xmlns:xm="http://schemas.microsoft.com/office/excel/2006/main">
          <x14:cfRule type="expression" priority="1094" id="{7A89EC82-7742-434F-9404-956CCFD883A3}">
            <xm:f>NOT(Projektgrundlagen!$I$21)</xm:f>
            <x14:dxf>
              <font>
                <strike/>
                <color theme="0" tint="-0.14996795556505021"/>
              </font>
              <fill>
                <patternFill>
                  <bgColor theme="0"/>
                </patternFill>
              </fill>
            </x14:dxf>
          </x14:cfRule>
          <xm:sqref>M158</xm:sqref>
        </x14:conditionalFormatting>
        <x14:conditionalFormatting xmlns:xm="http://schemas.microsoft.com/office/excel/2006/main">
          <x14:cfRule type="expression" priority="1076" id="{CA76EABF-90F3-44EC-A69A-29CD16AD39C6}">
            <xm:f>NOT(Projektgrundlagen!$I$21)</xm:f>
            <x14:dxf>
              <font>
                <strike/>
                <color theme="0" tint="-0.14996795556505021"/>
              </font>
              <fill>
                <patternFill>
                  <bgColor theme="0"/>
                </patternFill>
              </fill>
            </x14:dxf>
          </x14:cfRule>
          <xm:sqref>M160</xm:sqref>
        </x14:conditionalFormatting>
        <x14:conditionalFormatting xmlns:xm="http://schemas.microsoft.com/office/excel/2006/main">
          <x14:cfRule type="expression" priority="1073" id="{20077913-BF24-4530-BD07-9A77C637D11E}">
            <xm:f>NOT(Projektgrundlagen!$I$21)</xm:f>
            <x14:dxf>
              <font>
                <strike/>
                <color theme="0" tint="-0.14996795556505021"/>
              </font>
              <fill>
                <patternFill>
                  <bgColor theme="0"/>
                </patternFill>
              </fill>
            </x14:dxf>
          </x14:cfRule>
          <xm:sqref>M162</xm:sqref>
        </x14:conditionalFormatting>
        <x14:conditionalFormatting xmlns:xm="http://schemas.microsoft.com/office/excel/2006/main">
          <x14:cfRule type="expression" priority="542" id="{836BD458-3D70-44FB-B793-616F25254999}">
            <xm:f>NOT(Projektgrundlagen!$I$21)</xm:f>
            <x14:dxf>
              <font>
                <strike/>
                <color theme="0" tint="-0.14996795556505021"/>
              </font>
              <fill>
                <patternFill>
                  <bgColor theme="0"/>
                </patternFill>
              </fill>
            </x14:dxf>
          </x14:cfRule>
          <xm:sqref>M164</xm:sqref>
        </x14:conditionalFormatting>
        <x14:conditionalFormatting xmlns:xm="http://schemas.microsoft.com/office/excel/2006/main">
          <x14:cfRule type="expression" priority="507" id="{EC689C41-14D7-4B90-9031-1F915DE66727}">
            <xm:f>NOT(Projektgrundlagen!$I$21)</xm:f>
            <x14:dxf>
              <font>
                <strike/>
                <color theme="0" tint="-0.14996795556505021"/>
              </font>
              <fill>
                <patternFill>
                  <bgColor theme="0"/>
                </patternFill>
              </fill>
            </x14:dxf>
          </x14:cfRule>
          <xm:sqref>M168</xm:sqref>
        </x14:conditionalFormatting>
        <x14:conditionalFormatting xmlns:xm="http://schemas.microsoft.com/office/excel/2006/main">
          <x14:cfRule type="expression" priority="505" id="{7B09EC83-D86C-4346-AD99-8140045018A2}">
            <xm:f>NOT(Projektgrundlagen!$I$21)</xm:f>
            <x14:dxf>
              <font>
                <strike/>
                <color theme="0" tint="-0.14996795556505021"/>
              </font>
              <fill>
                <patternFill>
                  <bgColor theme="0"/>
                </patternFill>
              </fill>
            </x14:dxf>
          </x14:cfRule>
          <xm:sqref>M170</xm:sqref>
        </x14:conditionalFormatting>
        <x14:conditionalFormatting xmlns:xm="http://schemas.microsoft.com/office/excel/2006/main">
          <x14:cfRule type="expression" priority="503" id="{1594D576-6252-416D-B223-B32E9EB31128}">
            <xm:f>NOT(Projektgrundlagen!$I$21)</xm:f>
            <x14:dxf>
              <font>
                <strike/>
                <color theme="0" tint="-0.14996795556505021"/>
              </font>
              <fill>
                <patternFill>
                  <bgColor theme="0"/>
                </patternFill>
              </fill>
            </x14:dxf>
          </x14:cfRule>
          <xm:sqref>M172</xm:sqref>
        </x14:conditionalFormatting>
        <x14:conditionalFormatting xmlns:xm="http://schemas.microsoft.com/office/excel/2006/main">
          <x14:cfRule type="expression" priority="489" id="{0D1E2981-8ADC-4711-AEF3-552CC60C94BC}">
            <xm:f>NOT(Projektgrundlagen!$I$21)</xm:f>
            <x14:dxf>
              <font>
                <strike/>
                <color theme="0" tint="-0.14996795556505021"/>
              </font>
              <fill>
                <patternFill>
                  <bgColor theme="0"/>
                </patternFill>
              </fill>
            </x14:dxf>
          </x14:cfRule>
          <xm:sqref>M174</xm:sqref>
        </x14:conditionalFormatting>
        <x14:conditionalFormatting xmlns:xm="http://schemas.microsoft.com/office/excel/2006/main">
          <x14:cfRule type="expression" priority="487" id="{3C6A948C-1C93-4E33-8B24-70EA40BC2B06}">
            <xm:f>NOT(Projektgrundlagen!$I$21)</xm:f>
            <x14:dxf>
              <font>
                <strike/>
                <color theme="0" tint="-0.14996795556505021"/>
              </font>
              <fill>
                <patternFill>
                  <bgColor theme="0"/>
                </patternFill>
              </fill>
            </x14:dxf>
          </x14:cfRule>
          <xm:sqref>M176</xm:sqref>
        </x14:conditionalFormatting>
        <x14:conditionalFormatting xmlns:xm="http://schemas.microsoft.com/office/excel/2006/main">
          <x14:cfRule type="expression" priority="479" id="{7DF37957-B0C1-4FA3-A92E-D19332D61BBB}">
            <xm:f>NOT(Projektgrundlagen!$I$21)</xm:f>
            <x14:dxf>
              <font>
                <strike/>
                <color theme="0" tint="-0.14996795556505021"/>
              </font>
              <fill>
                <patternFill>
                  <bgColor theme="0"/>
                </patternFill>
              </fill>
            </x14:dxf>
          </x14:cfRule>
          <xm:sqref>M178</xm:sqref>
        </x14:conditionalFormatting>
        <x14:conditionalFormatting xmlns:xm="http://schemas.microsoft.com/office/excel/2006/main">
          <x14:cfRule type="expression" priority="423" id="{71247450-94EE-44DE-AEF4-C670C2E0F41C}">
            <xm:f>NOT(Projektgrundlagen!$I$21)</xm:f>
            <x14:dxf>
              <font>
                <strike/>
                <color theme="0" tint="-0.14996795556505021"/>
              </font>
              <fill>
                <patternFill>
                  <bgColor theme="0"/>
                </patternFill>
              </fill>
            </x14:dxf>
          </x14:cfRule>
          <xm:sqref>M182</xm:sqref>
        </x14:conditionalFormatting>
        <x14:conditionalFormatting xmlns:xm="http://schemas.microsoft.com/office/excel/2006/main">
          <x14:cfRule type="expression" priority="421" id="{471E079A-2325-4D5E-8AE3-70DCF166F574}">
            <xm:f>NOT(Projektgrundlagen!$I$21)</xm:f>
            <x14:dxf>
              <font>
                <strike/>
                <color theme="0" tint="-0.14996795556505021"/>
              </font>
              <fill>
                <patternFill>
                  <bgColor theme="0"/>
                </patternFill>
              </fill>
            </x14:dxf>
          </x14:cfRule>
          <xm:sqref>M184</xm:sqref>
        </x14:conditionalFormatting>
        <x14:conditionalFormatting xmlns:xm="http://schemas.microsoft.com/office/excel/2006/main">
          <x14:cfRule type="expression" priority="419" id="{B0C9931D-C876-4808-B1CC-134449E69F13}">
            <xm:f>NOT(Projektgrundlagen!$I$21)</xm:f>
            <x14:dxf>
              <font>
                <strike/>
                <color theme="0" tint="-0.14996795556505021"/>
              </font>
              <fill>
                <patternFill>
                  <bgColor theme="0"/>
                </patternFill>
              </fill>
            </x14:dxf>
          </x14:cfRule>
          <xm:sqref>M186</xm:sqref>
        </x14:conditionalFormatting>
        <x14:conditionalFormatting xmlns:xm="http://schemas.microsoft.com/office/excel/2006/main">
          <x14:cfRule type="expression" priority="405" id="{47259C55-331B-4203-9DC3-537F96464466}">
            <xm:f>NOT(Projektgrundlagen!$I$21)</xm:f>
            <x14:dxf>
              <font>
                <strike/>
                <color theme="0" tint="-0.14996795556505021"/>
              </font>
              <fill>
                <patternFill>
                  <bgColor theme="0"/>
                </patternFill>
              </fill>
            </x14:dxf>
          </x14:cfRule>
          <xm:sqref>M188</xm:sqref>
        </x14:conditionalFormatting>
        <x14:conditionalFormatting xmlns:xm="http://schemas.microsoft.com/office/excel/2006/main">
          <x14:cfRule type="expression" priority="403" id="{79FD848B-FCD0-430C-B418-EC970DB6B78C}">
            <xm:f>NOT(Projektgrundlagen!$I$21)</xm:f>
            <x14:dxf>
              <font>
                <strike/>
                <color theme="0" tint="-0.14996795556505021"/>
              </font>
              <fill>
                <patternFill>
                  <bgColor theme="0"/>
                </patternFill>
              </fill>
            </x14:dxf>
          </x14:cfRule>
          <xm:sqref>M190</xm:sqref>
        </x14:conditionalFormatting>
        <x14:conditionalFormatting xmlns:xm="http://schemas.microsoft.com/office/excel/2006/main">
          <x14:cfRule type="expression" priority="395" id="{C162D83D-4F89-4AEF-ADE3-FAAFA0821A20}">
            <xm:f>NOT(Projektgrundlagen!$I$21)</xm:f>
            <x14:dxf>
              <font>
                <strike/>
                <color theme="0" tint="-0.14996795556505021"/>
              </font>
              <fill>
                <patternFill>
                  <bgColor theme="0"/>
                </patternFill>
              </fill>
            </x14:dxf>
          </x14:cfRule>
          <xm:sqref>M192</xm:sqref>
        </x14:conditionalFormatting>
        <x14:conditionalFormatting xmlns:xm="http://schemas.microsoft.com/office/excel/2006/main">
          <x14:cfRule type="expression" priority="465" id="{DD0B658B-5348-4C6D-8310-E06366CBA94A}">
            <xm:f>NOT(Projektgrundlagen!$I$21)</xm:f>
            <x14:dxf>
              <font>
                <strike/>
                <color theme="0" tint="-0.14996795556505021"/>
              </font>
              <fill>
                <patternFill>
                  <bgColor theme="0"/>
                </patternFill>
              </fill>
            </x14:dxf>
          </x14:cfRule>
          <xm:sqref>M198</xm:sqref>
        </x14:conditionalFormatting>
        <x14:conditionalFormatting xmlns:xm="http://schemas.microsoft.com/office/excel/2006/main">
          <x14:cfRule type="expression" priority="463" id="{872CA4E7-0F20-47B8-A129-BF902E06F7B8}">
            <xm:f>NOT(Projektgrundlagen!$I$21)</xm:f>
            <x14:dxf>
              <font>
                <strike/>
                <color theme="0" tint="-0.14996795556505021"/>
              </font>
              <fill>
                <patternFill>
                  <bgColor theme="0"/>
                </patternFill>
              </fill>
            </x14:dxf>
          </x14:cfRule>
          <xm:sqref>M200</xm:sqref>
        </x14:conditionalFormatting>
        <x14:conditionalFormatting xmlns:xm="http://schemas.microsoft.com/office/excel/2006/main">
          <x14:cfRule type="expression" priority="461" id="{43F7EBB4-F802-4C33-9AC9-BC4D8D376CA1}">
            <xm:f>NOT(Projektgrundlagen!$I$21)</xm:f>
            <x14:dxf>
              <font>
                <strike/>
                <color theme="0" tint="-0.14996795556505021"/>
              </font>
              <fill>
                <patternFill>
                  <bgColor theme="0"/>
                </patternFill>
              </fill>
            </x14:dxf>
          </x14:cfRule>
          <xm:sqref>M202</xm:sqref>
        </x14:conditionalFormatting>
        <x14:conditionalFormatting xmlns:xm="http://schemas.microsoft.com/office/excel/2006/main">
          <x14:cfRule type="expression" priority="447" id="{01EC70B8-4A9A-47A4-AC2A-2C29C9502331}">
            <xm:f>NOT(Projektgrundlagen!$I$21)</xm:f>
            <x14:dxf>
              <font>
                <strike/>
                <color theme="0" tint="-0.14996795556505021"/>
              </font>
              <fill>
                <patternFill>
                  <bgColor theme="0"/>
                </patternFill>
              </fill>
            </x14:dxf>
          </x14:cfRule>
          <xm:sqref>M204</xm:sqref>
        </x14:conditionalFormatting>
        <x14:conditionalFormatting xmlns:xm="http://schemas.microsoft.com/office/excel/2006/main">
          <x14:cfRule type="expression" priority="445" id="{439DFD5F-D813-45C2-B6AB-F25E9C4EECBD}">
            <xm:f>NOT(Projektgrundlagen!$I$21)</xm:f>
            <x14:dxf>
              <font>
                <strike/>
                <color theme="0" tint="-0.14996795556505021"/>
              </font>
              <fill>
                <patternFill>
                  <bgColor theme="0"/>
                </patternFill>
              </fill>
            </x14:dxf>
          </x14:cfRule>
          <xm:sqref>M206</xm:sqref>
        </x14:conditionalFormatting>
        <x14:conditionalFormatting xmlns:xm="http://schemas.microsoft.com/office/excel/2006/main">
          <x14:cfRule type="expression" priority="437" id="{A3D418F5-8772-425F-A267-9200722F3F8B}">
            <xm:f>NOT(Projektgrundlagen!$I$21)</xm:f>
            <x14:dxf>
              <font>
                <strike/>
                <color theme="0" tint="-0.14996795556505021"/>
              </font>
              <fill>
                <patternFill>
                  <bgColor theme="0"/>
                </patternFill>
              </fill>
            </x14:dxf>
          </x14:cfRule>
          <xm:sqref>M208</xm:sqref>
        </x14:conditionalFormatting>
        <x14:conditionalFormatting xmlns:xm="http://schemas.microsoft.com/office/excel/2006/main">
          <x14:cfRule type="expression" priority="1125" id="{319065F2-CA17-4314-9900-961A05CD566F}">
            <xm:f>NOT(Projektgrundlagen!$I$21)</xm:f>
            <x14:dxf>
              <font>
                <strike/>
                <color theme="0" tint="-0.14996795556505021"/>
              </font>
              <fill>
                <patternFill>
                  <bgColor theme="0"/>
                </patternFill>
              </fill>
            </x14:dxf>
          </x14:cfRule>
          <xm:sqref>M212</xm:sqref>
        </x14:conditionalFormatting>
        <x14:conditionalFormatting xmlns:xm="http://schemas.microsoft.com/office/excel/2006/main">
          <x14:cfRule type="expression" priority="1122" id="{3D6509B5-D3E6-4D7D-BD32-1F57DFF1BE35}">
            <xm:f>NOT(Projektgrundlagen!$I$21)</xm:f>
            <x14:dxf>
              <font>
                <strike/>
                <color theme="0" tint="-0.14996795556505021"/>
              </font>
              <fill>
                <patternFill>
                  <bgColor theme="0"/>
                </patternFill>
              </fill>
            </x14:dxf>
          </x14:cfRule>
          <xm:sqref>M214</xm:sqref>
        </x14:conditionalFormatting>
        <x14:conditionalFormatting xmlns:xm="http://schemas.microsoft.com/office/excel/2006/main">
          <x14:cfRule type="expression" priority="1119" id="{AF892C7E-5BCD-4873-B988-297944E7DB60}">
            <xm:f>NOT(Projektgrundlagen!$I$21)</xm:f>
            <x14:dxf>
              <font>
                <strike/>
                <color theme="0" tint="-0.14996795556505021"/>
              </font>
              <fill>
                <patternFill>
                  <bgColor theme="0"/>
                </patternFill>
              </fill>
            </x14:dxf>
          </x14:cfRule>
          <xm:sqref>M216</xm:sqref>
        </x14:conditionalFormatting>
        <x14:conditionalFormatting xmlns:xm="http://schemas.microsoft.com/office/excel/2006/main">
          <x14:cfRule type="expression" priority="531" id="{F3F10BA3-B59C-4381-BA22-664209D3119F}">
            <xm:f>NOT(Projektgrundlagen!$I$21)</xm:f>
            <x14:dxf>
              <font>
                <strike/>
                <color theme="0" tint="-0.14996795556505021"/>
              </font>
              <fill>
                <patternFill>
                  <bgColor theme="0"/>
                </patternFill>
              </fill>
            </x14:dxf>
          </x14:cfRule>
          <xm:sqref>M218</xm:sqref>
        </x14:conditionalFormatting>
        <x14:conditionalFormatting xmlns:xm="http://schemas.microsoft.com/office/excel/2006/main">
          <x14:cfRule type="expression" priority="529" id="{3AD857A1-741B-4AD4-AEB5-4DAFDE7B9C50}">
            <xm:f>NOT(Projektgrundlagen!$I$21)</xm:f>
            <x14:dxf>
              <font>
                <strike/>
                <color theme="0" tint="-0.14996795556505021"/>
              </font>
              <fill>
                <patternFill>
                  <bgColor theme="0"/>
                </patternFill>
              </fill>
            </x14:dxf>
          </x14:cfRule>
          <xm:sqref>M220</xm:sqref>
        </x14:conditionalFormatting>
        <x14:conditionalFormatting xmlns:xm="http://schemas.microsoft.com/office/excel/2006/main">
          <x14:cfRule type="expression" priority="521" id="{ECA6D65B-08D4-48D2-8401-3D778234A3AC}">
            <xm:f>NOT(Projektgrundlagen!$I$21)</xm:f>
            <x14:dxf>
              <font>
                <strike/>
                <color theme="0" tint="-0.14996795556505021"/>
              </font>
              <fill>
                <patternFill>
                  <bgColor theme="0"/>
                </patternFill>
              </fill>
            </x14:dxf>
          </x14:cfRule>
          <xm:sqref>M222</xm:sqref>
        </x14:conditionalFormatting>
        <x14:conditionalFormatting xmlns:xm="http://schemas.microsoft.com/office/excel/2006/main">
          <x14:cfRule type="expression" priority="7335" id="{8FF81EAE-6579-41DE-B5E4-62BA27F2D5A1}">
            <xm:f>Projektgrundlagen!$I$23</xm:f>
            <x14:dxf>
              <fill>
                <patternFill>
                  <bgColor theme="7" tint="0.79998168889431442"/>
                </patternFill>
              </fill>
            </x14:dxf>
          </x14:cfRule>
          <x14:cfRule type="expression" priority="7336" id="{632B8798-E1F6-46F7-903F-5F4FF1E50520}">
            <xm:f>Projektgrundlagen!$I$22</xm:f>
            <x14:dxf>
              <fill>
                <patternFill>
                  <bgColor theme="9" tint="0.79998168889431442"/>
                </patternFill>
              </fill>
            </x14:dxf>
          </x14:cfRule>
          <x14:cfRule type="expression" priority="7337" id="{9C16D805-9C2A-48AF-B32B-7BFD9ECCE41D}">
            <xm:f>Projektgrundlagen!$I$21</xm:f>
            <x14:dxf>
              <fill>
                <patternFill>
                  <bgColor theme="6" tint="0.79998168889431442"/>
                </patternFill>
              </fill>
            </x14:dxf>
          </x14:cfRule>
          <xm:sqref>N2:N8 B10:M11</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3">
    <tabColor theme="3" tint="0.79998168889431442"/>
    <pageSetUpPr fitToPage="1"/>
  </sheetPr>
  <dimension ref="A1:U906"/>
  <sheetViews>
    <sheetView showGridLines="0" zoomScaleNormal="100" workbookViewId="0">
      <selection activeCell="I5" sqref="I5"/>
    </sheetView>
  </sheetViews>
  <sheetFormatPr baseColWidth="10" defaultColWidth="0" defaultRowHeight="0" customHeight="1" zeroHeight="1"/>
  <cols>
    <col min="1" max="1" width="5.5703125" style="192" customWidth="1"/>
    <col min="2" max="7" width="3.42578125" style="86" customWidth="1"/>
    <col min="8" max="8" width="4.42578125" style="86" customWidth="1"/>
    <col min="9" max="9" width="47.140625" style="86" customWidth="1"/>
    <col min="10" max="11" width="7.42578125" style="86" customWidth="1"/>
    <col min="12" max="12" width="8.5703125" style="86" customWidth="1"/>
    <col min="13" max="13" width="12.5703125" style="87" customWidth="1"/>
    <col min="14" max="14" width="2.5703125" style="82" customWidth="1"/>
    <col min="15" max="15" width="11.42578125" style="505" hidden="1" customWidth="1"/>
    <col min="16" max="16384" width="10.5703125" style="83" hidden="1"/>
  </cols>
  <sheetData>
    <row r="1" spans="1:18" ht="16.5"/>
    <row r="2" spans="1:18" s="54" customFormat="1" ht="16.5" customHeight="1">
      <c r="A2" s="173"/>
      <c r="B2" s="641" t="str">
        <f>IF(Projektgrundlagen!B2="","",Projektgrundlagen!B2)</f>
        <v>Projektsteuerung / Projektmanagement</v>
      </c>
      <c r="C2" s="641"/>
      <c r="D2" s="641"/>
      <c r="E2" s="641"/>
      <c r="F2" s="641"/>
      <c r="G2" s="641"/>
      <c r="H2" s="641"/>
      <c r="I2" s="641"/>
      <c r="J2" s="716" t="str">
        <f>IF(Projektgrundlagen!F2="","",Projektgrundlagen!F2)</f>
        <v>VII.27.4</v>
      </c>
      <c r="K2" s="717"/>
      <c r="L2" s="717" t="s">
        <v>359</v>
      </c>
      <c r="M2" s="718"/>
      <c r="N2" s="694" t="s">
        <v>1389</v>
      </c>
      <c r="O2" s="507" t="s">
        <v>5</v>
      </c>
      <c r="R2" s="79" t="s">
        <v>43</v>
      </c>
    </row>
    <row r="3" spans="1:18" s="54" customFormat="1" ht="16.5">
      <c r="A3" s="173"/>
      <c r="B3" s="643" t="s">
        <v>880</v>
      </c>
      <c r="C3" s="643"/>
      <c r="D3" s="643"/>
      <c r="E3" s="643"/>
      <c r="F3" s="643"/>
      <c r="G3" s="643"/>
      <c r="H3" s="643"/>
      <c r="I3" s="643"/>
      <c r="J3" s="695" t="str">
        <f>IF(Projektgrundlagen!F3="","",Projektgrundlagen!F3)</f>
        <v>Vertragsnr.:</v>
      </c>
      <c r="K3" s="696"/>
      <c r="L3" s="697" t="str">
        <f>IF(Projektgrundlagen!G3="","",Projektgrundlagen!G3)</f>
        <v>000.738.308</v>
      </c>
      <c r="M3" s="698"/>
      <c r="N3" s="694"/>
      <c r="O3" s="508"/>
      <c r="R3" s="1" t="str">
        <f ca="1">MID(CELL("dateiname",A2),FIND("]",CELL("dateiname",A2))+1,255)</f>
        <v>D2_B Qualität_Quant_Lstg</v>
      </c>
    </row>
    <row r="4" spans="1:18" s="54" customFormat="1" ht="7.5" customHeight="1">
      <c r="A4" s="173"/>
      <c r="B4" s="152"/>
      <c r="C4" s="152"/>
      <c r="D4" s="152"/>
      <c r="E4" s="152"/>
      <c r="F4" s="152"/>
      <c r="G4" s="152"/>
      <c r="H4" s="152"/>
      <c r="I4" s="152"/>
      <c r="J4" s="147"/>
      <c r="K4" s="147"/>
      <c r="L4" s="71"/>
      <c r="M4" s="71"/>
      <c r="N4" s="694"/>
      <c r="O4" s="508"/>
    </row>
    <row r="5" spans="1:18" s="54" customFormat="1" ht="16.5">
      <c r="A5" s="173"/>
      <c r="B5" s="699" t="str">
        <f>IF(Projektgrundlagen!B5="","",Projektgrundlagen!B5)</f>
        <v>Maßnahmennr:</v>
      </c>
      <c r="C5" s="700"/>
      <c r="D5" s="700"/>
      <c r="E5" s="700"/>
      <c r="F5" s="700"/>
      <c r="G5" s="700"/>
      <c r="H5" s="467"/>
      <c r="I5" s="470" t="str">
        <f>IF(Projektgrundlagen!E5="","",Projektgrundlagen!E5)</f>
        <v>07002 E 0002</v>
      </c>
      <c r="J5" s="701" t="str">
        <f>IF(Projektgrundlagen!F5="","",Projektgrundlagen!F5)</f>
        <v>Vergabenr.:</v>
      </c>
      <c r="K5" s="701"/>
      <c r="L5" s="702" t="str">
        <f>IF(Projektgrundlagen!G5="","",Projektgrundlagen!G5)</f>
        <v>25-105605</v>
      </c>
      <c r="M5" s="703"/>
      <c r="N5" s="694"/>
      <c r="O5" s="508"/>
    </row>
    <row r="6" spans="1:18" s="54" customFormat="1" ht="16.5">
      <c r="A6" s="173"/>
      <c r="B6" s="704" t="str">
        <f>IF(Projektgrundlagen!B6="","",Projektgrundlagen!B6)</f>
        <v>Maßnahme:</v>
      </c>
      <c r="C6" s="705"/>
      <c r="D6" s="705"/>
      <c r="E6" s="705"/>
      <c r="F6" s="705"/>
      <c r="G6" s="705"/>
      <c r="H6" s="468"/>
      <c r="I6" s="706" t="str">
        <f>IF(Projektgrundlagen!E6="","",Projektgrundlagen!E6)</f>
        <v>Neubau Eich- und Beschussamt Fürstenfeldbruck</v>
      </c>
      <c r="J6" s="706"/>
      <c r="K6" s="706"/>
      <c r="L6" s="706"/>
      <c r="M6" s="707"/>
      <c r="N6" s="694"/>
      <c r="O6" s="508"/>
    </row>
    <row r="7" spans="1:18" s="54" customFormat="1" ht="16.5">
      <c r="A7" s="173"/>
      <c r="B7" s="708" t="str">
        <f>IF(Projektgrundlagen!B7="","",Projektgrundlagen!B7)</f>
        <v/>
      </c>
      <c r="C7" s="709"/>
      <c r="D7" s="709"/>
      <c r="E7" s="709"/>
      <c r="F7" s="709"/>
      <c r="G7" s="709"/>
      <c r="H7" s="469"/>
      <c r="I7" s="710" t="str">
        <f>IF(Projektgrundlagen!E7="","",Projektgrundlagen!E7)</f>
        <v/>
      </c>
      <c r="J7" s="710"/>
      <c r="K7" s="710"/>
      <c r="L7" s="710"/>
      <c r="M7" s="711"/>
      <c r="N7" s="694"/>
      <c r="O7" s="508"/>
    </row>
    <row r="8" spans="1:18" s="54" customFormat="1" ht="16.5">
      <c r="A8" s="173"/>
      <c r="B8" s="712" t="str">
        <f>IF(Projektgrundlagen!B8="","",Projektgrundlagen!B8)</f>
        <v>Bieter:</v>
      </c>
      <c r="C8" s="713"/>
      <c r="D8" s="713"/>
      <c r="E8" s="713"/>
      <c r="F8" s="713"/>
      <c r="G8" s="713"/>
      <c r="H8" s="466"/>
      <c r="I8" s="714" t="str">
        <f>IF(Projektgrundlagen!E8="","",Projektgrundlagen!E8)</f>
        <v/>
      </c>
      <c r="J8" s="714"/>
      <c r="K8" s="714"/>
      <c r="L8" s="714"/>
      <c r="M8" s="715"/>
      <c r="N8" s="694"/>
      <c r="O8" s="508"/>
    </row>
    <row r="9" spans="1:18" ht="16.5">
      <c r="B9" s="199"/>
      <c r="C9" s="343"/>
      <c r="D9" s="84"/>
      <c r="E9" s="84"/>
      <c r="F9" s="84"/>
      <c r="G9" s="84"/>
      <c r="H9" s="84"/>
      <c r="I9" s="85"/>
      <c r="J9" s="85"/>
      <c r="K9" s="85"/>
      <c r="L9" s="200"/>
      <c r="M9" s="91"/>
    </row>
    <row r="10" spans="1:18" s="54" customFormat="1" ht="16.5">
      <c r="A10" s="173"/>
      <c r="B10" s="426" t="s">
        <v>879</v>
      </c>
      <c r="C10" s="426"/>
      <c r="D10" s="426"/>
      <c r="E10" s="426"/>
      <c r="F10" s="426"/>
      <c r="G10" s="426"/>
      <c r="H10" s="426"/>
      <c r="I10" s="425"/>
      <c r="J10" s="498"/>
      <c r="K10" s="498"/>
      <c r="L10" s="499"/>
      <c r="M10" s="500" t="s">
        <v>799</v>
      </c>
      <c r="N10" s="52"/>
      <c r="O10" s="508"/>
    </row>
    <row r="11" spans="1:18" s="54" customFormat="1" ht="24">
      <c r="A11" s="173"/>
      <c r="B11" s="426" t="s">
        <v>282</v>
      </c>
      <c r="C11" s="426"/>
      <c r="D11" s="426"/>
      <c r="E11" s="426"/>
      <c r="F11" s="426"/>
      <c r="G11" s="426"/>
      <c r="H11" s="426"/>
      <c r="I11" s="425"/>
      <c r="J11" s="498"/>
      <c r="K11" s="498"/>
      <c r="L11" s="499"/>
      <c r="M11" s="424" t="s">
        <v>801</v>
      </c>
      <c r="N11" s="52"/>
      <c r="O11" s="508"/>
    </row>
    <row r="12" spans="1:18" ht="7.5" customHeight="1">
      <c r="B12" s="201"/>
      <c r="C12" s="344"/>
      <c r="D12" s="202"/>
      <c r="E12" s="202"/>
      <c r="F12" s="202"/>
      <c r="G12" s="202"/>
      <c r="H12" s="202"/>
      <c r="I12" s="203"/>
      <c r="J12" s="203"/>
      <c r="K12" s="203"/>
      <c r="L12" s="204"/>
      <c r="M12" s="127"/>
    </row>
    <row r="13" spans="1:18" ht="80.099999999999994" customHeight="1">
      <c r="B13" s="471" t="str">
        <f>'C1_A Organisation_Kom'!B13</f>
        <v>Projektstufe 1</v>
      </c>
      <c r="C13" s="471" t="str">
        <f>'C1_A Organisation_Kom'!C13</f>
        <v>Projektstufe 2a</v>
      </c>
      <c r="D13" s="471" t="str">
        <f>'C1_A Organisation_Kom'!D13</f>
        <v>Projektstufe 2b</v>
      </c>
      <c r="E13" s="471" t="str">
        <f>'C1_A Organisation_Kom'!E13</f>
        <v>Projektstufe 3</v>
      </c>
      <c r="F13" s="471" t="str">
        <f>'C1_A Organisation_Kom'!F13</f>
        <v>Projektstufe 4</v>
      </c>
      <c r="G13" s="471" t="str">
        <f>'C1_A Organisation_Kom'!G13</f>
        <v>Projektstufe 5</v>
      </c>
      <c r="H13" s="452"/>
      <c r="I13" s="684" t="str">
        <f>'C1_A Organisation_Kom'!I13</f>
        <v>Projektstufe 1    =   Projektvorbereitung (LPH 1)
Projektstufe 2 a =   Planung bis Abschluss LPH 2
Projektstufe 2 b =   Planung bis Abschluss LPH 4
Projektstufe 3    =   Ausführungsvorbereitung (LPH 5,6,7)
Projektstufe 4    =   Ausführung (LPH 8)
Projektstufe 5    =   Projektabschluss (LPH 8 
                               Planungs- und Bauleistungen sind abgenommen und schlussgerechnet)</v>
      </c>
      <c r="J13" s="684"/>
      <c r="K13" s="684"/>
      <c r="L13" s="684"/>
      <c r="M13" s="453"/>
    </row>
    <row r="14" spans="1:18" ht="7.5" customHeight="1">
      <c r="B14" s="199"/>
      <c r="C14" s="343"/>
      <c r="D14" s="84"/>
      <c r="E14" s="84"/>
      <c r="F14" s="84"/>
      <c r="G14" s="84"/>
      <c r="H14" s="84"/>
      <c r="I14" s="85"/>
      <c r="J14" s="85"/>
      <c r="K14" s="85"/>
      <c r="L14" s="200"/>
      <c r="M14" s="91"/>
    </row>
    <row r="15" spans="1:18" ht="22.5" customHeight="1">
      <c r="B15" s="501"/>
      <c r="C15" s="502"/>
      <c r="D15" s="502"/>
      <c r="E15" s="502"/>
      <c r="F15" s="502"/>
      <c r="G15" s="502"/>
      <c r="H15" s="528" t="str">
        <f>'C2_B Qualität_Quant_Kom'!H15</f>
        <v>B</v>
      </c>
      <c r="I15" s="479" t="str">
        <f>'C2_B Qualität_Quant_Kom'!I15</f>
        <v>Grundleistungen</v>
      </c>
      <c r="J15" s="465"/>
      <c r="K15" s="465"/>
      <c r="L15" s="434"/>
      <c r="M15" s="435"/>
      <c r="N15" s="89"/>
    </row>
    <row r="16" spans="1:18" ht="16.5">
      <c r="B16" s="39"/>
      <c r="C16" s="526"/>
      <c r="D16" s="526"/>
      <c r="E16" s="526"/>
      <c r="F16" s="526"/>
      <c r="G16" s="526"/>
      <c r="H16" s="565" t="str">
        <f>'C2_B Qualität_Quant_Kom'!H16</f>
        <v>B.1</v>
      </c>
      <c r="I16" s="692" t="str">
        <f>'C2_B Qualität_Quant_Kom'!I16</f>
        <v>Überprüfen der Bedarfsplanung auf Vollständigkeit und Plausibilität</v>
      </c>
      <c r="J16" s="692"/>
      <c r="K16" s="692"/>
      <c r="L16" s="759"/>
      <c r="M16" s="503"/>
      <c r="N16" s="89"/>
    </row>
    <row r="17" spans="2:20" ht="16.5">
      <c r="B17" s="70"/>
      <c r="C17" s="477"/>
      <c r="D17" s="473"/>
      <c r="E17" s="473"/>
      <c r="F17" s="473"/>
      <c r="G17" s="474"/>
      <c r="H17" s="166"/>
      <c r="I17" s="752" t="str">
        <f>'C2_B Qualität_Quant_Kom'!I17</f>
        <v xml:space="preserve"> </v>
      </c>
      <c r="J17" s="752"/>
      <c r="K17" s="752"/>
      <c r="L17" s="753"/>
      <c r="M17" s="478"/>
      <c r="N17" s="89"/>
    </row>
    <row r="18" spans="2:20" ht="16.5">
      <c r="B18" s="39"/>
      <c r="C18" s="526"/>
      <c r="D18" s="526"/>
      <c r="E18" s="526"/>
      <c r="F18" s="526"/>
      <c r="G18" s="526"/>
      <c r="H18" s="566" t="str">
        <f>'C2_B Qualität_Quant_Kom'!H35</f>
        <v>B.2</v>
      </c>
      <c r="I18" s="674" t="str">
        <f>'C2_B Qualität_Quant_Kom'!I35</f>
        <v xml:space="preserve">Mitwirken bei der Klärung von Grundstücks- und Standortfragen und </v>
      </c>
      <c r="J18" s="674"/>
      <c r="K18" s="674"/>
      <c r="L18" s="749"/>
      <c r="M18" s="478"/>
      <c r="N18" s="89"/>
    </row>
    <row r="19" spans="2:20" ht="16.5" customHeight="1">
      <c r="B19" s="70"/>
      <c r="C19" s="477"/>
      <c r="D19" s="473"/>
      <c r="E19" s="473"/>
      <c r="F19" s="473"/>
      <c r="G19" s="474"/>
      <c r="H19" s="166"/>
      <c r="I19" s="676" t="str">
        <f>'C2_B Qualität_Quant_Kom'!I36</f>
        <v xml:space="preserve">bei der Beschaffung der relevanten Unterlagen </v>
      </c>
      <c r="J19" s="676"/>
      <c r="K19" s="676"/>
      <c r="L19" s="676"/>
      <c r="M19" s="478"/>
      <c r="N19" s="89"/>
    </row>
    <row r="20" spans="2:20" ht="16.5">
      <c r="B20" s="39"/>
      <c r="C20" s="526"/>
      <c r="D20" s="526"/>
      <c r="E20" s="526"/>
      <c r="F20" s="526"/>
      <c r="G20" s="526"/>
      <c r="H20" s="566" t="str">
        <f>'C2_B Qualität_Quant_Kom'!H46</f>
        <v>B.3.1</v>
      </c>
      <c r="I20" s="674" t="str">
        <f>'C2_B Qualität_Quant_Kom'!I46</f>
        <v>Überprüfen der Ergebnisdokumentation der Planungsbeteiligten -</v>
      </c>
      <c r="J20" s="674"/>
      <c r="K20" s="674"/>
      <c r="L20" s="749"/>
      <c r="M20" s="478"/>
      <c r="N20" s="89"/>
    </row>
    <row r="21" spans="2:20" ht="16.5">
      <c r="B21" s="70"/>
      <c r="C21" s="477"/>
      <c r="D21" s="473"/>
      <c r="E21" s="473"/>
      <c r="F21" s="473"/>
      <c r="G21" s="474"/>
      <c r="H21" s="166"/>
      <c r="I21" s="676" t="str">
        <f>'C2_B Qualität_Quant_Kom'!I47</f>
        <v>Grundlagenermittlung</v>
      </c>
      <c r="J21" s="676"/>
      <c r="K21" s="676"/>
      <c r="L21" s="676"/>
      <c r="M21" s="478"/>
      <c r="N21" s="89"/>
    </row>
    <row r="22" spans="2:20" ht="16.5">
      <c r="B22" s="526"/>
      <c r="C22" s="39"/>
      <c r="D22" s="39"/>
      <c r="E22" s="39"/>
      <c r="F22" s="526"/>
      <c r="G22" s="526"/>
      <c r="H22" s="566" t="str">
        <f>'C2_B Qualität_Quant_Kom'!H61</f>
        <v>B.3.2</v>
      </c>
      <c r="I22" s="674" t="str">
        <f>'C2_B Qualität_Quant_Kom'!I61</f>
        <v xml:space="preserve">Überprüfen der Ergebnisse der Planungsbeteiligten zum Abschluss der </v>
      </c>
      <c r="J22" s="674"/>
      <c r="K22" s="674"/>
      <c r="L22" s="749"/>
      <c r="M22" s="478"/>
      <c r="N22" s="89"/>
      <c r="O22" s="83"/>
      <c r="P22" s="505"/>
      <c r="Q22" s="505"/>
      <c r="R22" s="505"/>
    </row>
    <row r="23" spans="2:20" ht="26.1" customHeight="1">
      <c r="B23" s="70"/>
      <c r="C23" s="477"/>
      <c r="D23" s="473"/>
      <c r="E23" s="473"/>
      <c r="F23" s="473"/>
      <c r="G23" s="474"/>
      <c r="H23" s="166"/>
      <c r="I23" s="676" t="str">
        <f>'C2_B Qualität_Quant_Kom'!I62</f>
        <v>jeweiligen Leistungsphasen der Planung und planungsbegleitende Konformitätsprüfung
Vorplanung – Entwurfsplanung – Genehmigungsplanung - Ausführungsplanung</v>
      </c>
      <c r="J23" s="676"/>
      <c r="K23" s="676"/>
      <c r="L23" s="676"/>
      <c r="M23" s="478"/>
      <c r="N23" s="89"/>
    </row>
    <row r="24" spans="2:20" ht="16.5">
      <c r="B24" s="526"/>
      <c r="C24" s="526"/>
      <c r="D24" s="526"/>
      <c r="E24" s="39"/>
      <c r="F24" s="526"/>
      <c r="G24" s="526"/>
      <c r="H24" s="566" t="str">
        <f>'C2_B Qualität_Quant_Kom'!H155</f>
        <v>B.4</v>
      </c>
      <c r="I24" s="674" t="str">
        <f>'C2_B Qualität_Quant_Kom'!I155</f>
        <v xml:space="preserve">Überprüfen der von den Planungsbeteiligten erstellten Leistungsverzeichnisse, </v>
      </c>
      <c r="J24" s="674"/>
      <c r="K24" s="674"/>
      <c r="L24" s="749"/>
      <c r="M24" s="478"/>
      <c r="N24" s="89"/>
      <c r="O24" s="83"/>
      <c r="R24" s="505"/>
    </row>
    <row r="25" spans="2:20" ht="16.5">
      <c r="B25" s="70"/>
      <c r="C25" s="477"/>
      <c r="D25" s="473"/>
      <c r="E25" s="473"/>
      <c r="F25" s="473"/>
      <c r="G25" s="474"/>
      <c r="H25" s="166"/>
      <c r="I25" s="676" t="str">
        <f>'C2_B Qualität_Quant_Kom'!I156</f>
        <v>der Ergebnisse der Prüfung und Wertung der Angebote und Vergabevorschläge</v>
      </c>
      <c r="J25" s="676"/>
      <c r="K25" s="676"/>
      <c r="L25" s="676"/>
      <c r="M25" s="478"/>
      <c r="N25" s="89"/>
    </row>
    <row r="26" spans="2:20" ht="16.5">
      <c r="B26" s="526"/>
      <c r="C26" s="39"/>
      <c r="D26" s="39"/>
      <c r="E26" s="39"/>
      <c r="F26" s="39"/>
      <c r="G26" s="526"/>
      <c r="H26" s="566" t="str">
        <f>'C2_B Qualität_Quant_Kom'!H211</f>
        <v>B.5</v>
      </c>
      <c r="I26" s="674" t="str">
        <f>'C2_B Qualität_Quant_Kom'!I211</f>
        <v xml:space="preserve">Analysieren, Bewerten und Steuern der Leistungen der Planungsbeteiligten, </v>
      </c>
      <c r="J26" s="674"/>
      <c r="K26" s="674"/>
      <c r="L26" s="749"/>
      <c r="M26" s="478"/>
      <c r="N26" s="89"/>
      <c r="O26" s="83"/>
      <c r="P26" s="505"/>
      <c r="Q26" s="505"/>
      <c r="R26" s="505"/>
      <c r="S26" s="505"/>
    </row>
    <row r="27" spans="2:20" ht="26.25" customHeight="1">
      <c r="B27" s="70"/>
      <c r="C27" s="477"/>
      <c r="D27" s="473"/>
      <c r="E27" s="473"/>
      <c r="F27" s="473"/>
      <c r="G27" s="474"/>
      <c r="H27" s="166"/>
      <c r="I27" s="676" t="str">
        <f>'C2_B Qualität_Quant_Kom'!I212</f>
        <v xml:space="preserve">insbesondere der Koordinations- und Integrationsleistungen des Objektplaners und (wenn beauftragt) des TGA-Koordinators </v>
      </c>
      <c r="J27" s="676"/>
      <c r="K27" s="676"/>
      <c r="L27" s="676"/>
      <c r="M27" s="478"/>
      <c r="N27" s="89"/>
    </row>
    <row r="28" spans="2:20" ht="16.5">
      <c r="B28" s="526"/>
      <c r="C28" s="39"/>
      <c r="D28" s="39"/>
      <c r="E28" s="39"/>
      <c r="F28" s="526"/>
      <c r="G28" s="526"/>
      <c r="H28" s="566" t="str">
        <f>'C2_B Qualität_Quant_Kom'!H259</f>
        <v>B.6</v>
      </c>
      <c r="I28" s="674" t="str">
        <f>'C2_B Qualität_Quant_Kom'!I259</f>
        <v>Steuern der Bemusterungsplanung</v>
      </c>
      <c r="J28" s="674"/>
      <c r="K28" s="674"/>
      <c r="L28" s="749"/>
      <c r="M28" s="478"/>
      <c r="N28" s="89"/>
      <c r="O28" s="83"/>
      <c r="P28" s="505"/>
      <c r="Q28" s="505"/>
      <c r="R28" s="505"/>
    </row>
    <row r="29" spans="2:20" ht="16.5">
      <c r="B29" s="70"/>
      <c r="C29" s="477"/>
      <c r="D29" s="473"/>
      <c r="E29" s="473"/>
      <c r="F29" s="473"/>
      <c r="G29" s="474"/>
      <c r="H29" s="166"/>
      <c r="I29" s="676" t="str">
        <f>'C2_B Qualität_Quant_Kom'!I260</f>
        <v xml:space="preserve"> </v>
      </c>
      <c r="J29" s="676"/>
      <c r="K29" s="676"/>
      <c r="L29" s="676"/>
      <c r="M29" s="478"/>
      <c r="N29" s="89"/>
    </row>
    <row r="30" spans="2:20" ht="16.5">
      <c r="B30" s="526"/>
      <c r="C30" s="526"/>
      <c r="D30" s="526"/>
      <c r="E30" s="526"/>
      <c r="F30" s="39"/>
      <c r="G30" s="526"/>
      <c r="H30" s="566" t="str">
        <f>'C2_B Qualität_Quant_Kom'!H283</f>
        <v>B.7</v>
      </c>
      <c r="I30" s="674" t="str">
        <f>'C2_B Qualität_Quant_Kom'!I283</f>
        <v xml:space="preserve">Anlassbezogenes örtliches Analysieren und Bewerten der Leistung der </v>
      </c>
      <c r="J30" s="674"/>
      <c r="K30" s="674"/>
      <c r="L30" s="749"/>
      <c r="M30" s="478"/>
      <c r="N30" s="89"/>
      <c r="O30" s="83"/>
      <c r="S30" s="505"/>
    </row>
    <row r="31" spans="2:20" ht="16.5">
      <c r="B31" s="70"/>
      <c r="C31" s="477"/>
      <c r="D31" s="473"/>
      <c r="E31" s="473"/>
      <c r="F31" s="473"/>
      <c r="G31" s="474"/>
      <c r="H31" s="166"/>
      <c r="I31" s="676" t="str">
        <f>'C2_B Qualität_Quant_Kom'!I284</f>
        <v>Objektüberwachung</v>
      </c>
      <c r="J31" s="676"/>
      <c r="K31" s="676"/>
      <c r="L31" s="676"/>
      <c r="M31" s="478"/>
      <c r="N31" s="89"/>
    </row>
    <row r="32" spans="2:20" ht="16.5">
      <c r="B32" s="526"/>
      <c r="C32" s="526"/>
      <c r="D32" s="526"/>
      <c r="E32" s="526"/>
      <c r="F32" s="526"/>
      <c r="G32" s="39"/>
      <c r="H32" s="567" t="str">
        <f>'C2_B Qualität_Quant_Kom'!H323</f>
        <v>B.8</v>
      </c>
      <c r="I32" s="674" t="str">
        <f>'C2_B Qualität_Quant_Kom'!I323</f>
        <v xml:space="preserve">Analysieren und Bewerten der Auflistung der Verjährungsfristen für Mängelansprüche </v>
      </c>
      <c r="J32" s="674"/>
      <c r="K32" s="674"/>
      <c r="L32" s="749"/>
      <c r="M32" s="478"/>
      <c r="N32" s="89"/>
      <c r="O32" s="83"/>
      <c r="T32" s="505"/>
    </row>
    <row r="33" spans="2:21" ht="16.5">
      <c r="B33" s="70"/>
      <c r="C33" s="477"/>
      <c r="D33" s="473"/>
      <c r="E33" s="473"/>
      <c r="F33" s="473"/>
      <c r="G33" s="474"/>
      <c r="H33" s="166"/>
      <c r="I33" s="676" t="str">
        <f>'C2_B Qualität_Quant_Kom'!I324</f>
        <v>sowie Erstellen der Mängelhaftungsverzeichnisse für Planer und Gutachter</v>
      </c>
      <c r="J33" s="676"/>
      <c r="K33" s="676"/>
      <c r="L33" s="676"/>
      <c r="M33" s="478"/>
      <c r="N33" s="89"/>
    </row>
    <row r="34" spans="2:21" ht="22.7" customHeight="1">
      <c r="B34" s="194"/>
      <c r="C34" s="490" t="s">
        <v>1</v>
      </c>
      <c r="D34" s="491"/>
      <c r="E34" s="491"/>
      <c r="F34" s="491"/>
      <c r="G34" s="492"/>
      <c r="H34" s="196"/>
      <c r="I34" s="165"/>
      <c r="J34" s="165"/>
      <c r="K34" s="165"/>
      <c r="L34" s="496" t="s">
        <v>190</v>
      </c>
      <c r="M34" s="497"/>
      <c r="O34" s="83" t="b">
        <f>OR('C2_B Qualität_Quant_Kom'!O16:'C2_B Qualität_Quant_Kom'!O344)</f>
        <v>0</v>
      </c>
      <c r="Q34" s="88"/>
      <c r="R34" s="88"/>
      <c r="S34" s="88"/>
      <c r="T34" s="88"/>
    </row>
    <row r="35" spans="2:21" ht="22.7" customHeight="1">
      <c r="B35" s="481"/>
      <c r="C35" s="493" t="s">
        <v>1</v>
      </c>
      <c r="D35" s="491"/>
      <c r="E35" s="491"/>
      <c r="F35" s="491"/>
      <c r="G35" s="492"/>
      <c r="H35" s="196"/>
      <c r="I35" s="165"/>
      <c r="J35" s="165"/>
      <c r="K35" s="165"/>
      <c r="L35" s="496" t="s">
        <v>191</v>
      </c>
      <c r="M35" s="497"/>
      <c r="O35" s="83" t="b">
        <f>OR('C2_B Qualität_Quant_Kom'!P16:'C2_B Qualität_Quant_Kom'!P344)</f>
        <v>0</v>
      </c>
      <c r="P35" s="88"/>
      <c r="R35" s="88"/>
    </row>
    <row r="36" spans="2:21" ht="22.7" customHeight="1">
      <c r="B36" s="483"/>
      <c r="C36" s="484" t="s">
        <v>1</v>
      </c>
      <c r="D36" s="494"/>
      <c r="E36" s="491"/>
      <c r="F36" s="491"/>
      <c r="G36" s="492"/>
      <c r="H36" s="196"/>
      <c r="I36" s="165"/>
      <c r="J36" s="165"/>
      <c r="K36" s="165"/>
      <c r="L36" s="496" t="s">
        <v>192</v>
      </c>
      <c r="M36" s="497"/>
      <c r="O36" s="83" t="b">
        <f>OR('C2_B Qualität_Quant_Kom'!Q16:'C2_B Qualität_Quant_Kom'!Q344)</f>
        <v>0</v>
      </c>
      <c r="R36" s="88"/>
    </row>
    <row r="37" spans="2:21" ht="22.7" customHeight="1">
      <c r="B37" s="483"/>
      <c r="C37" s="486" t="s">
        <v>1</v>
      </c>
      <c r="D37" s="487"/>
      <c r="E37" s="494"/>
      <c r="F37" s="491"/>
      <c r="G37" s="492"/>
      <c r="H37" s="196"/>
      <c r="I37" s="165"/>
      <c r="J37" s="165"/>
      <c r="K37" s="165"/>
      <c r="L37" s="496" t="s">
        <v>193</v>
      </c>
      <c r="M37" s="497"/>
      <c r="O37" s="83" t="b">
        <f>OR('C2_B Qualität_Quant_Kom'!R16:'C2_B Qualität_Quant_Kom'!R344)</f>
        <v>1</v>
      </c>
      <c r="R37" s="88"/>
    </row>
    <row r="38" spans="2:21" ht="22.7" customHeight="1">
      <c r="B38" s="483"/>
      <c r="C38" s="486" t="s">
        <v>1</v>
      </c>
      <c r="D38" s="488"/>
      <c r="E38" s="487"/>
      <c r="F38" s="494"/>
      <c r="G38" s="492"/>
      <c r="H38" s="196"/>
      <c r="I38" s="165"/>
      <c r="J38" s="165"/>
      <c r="K38" s="165"/>
      <c r="L38" s="496" t="s">
        <v>194</v>
      </c>
      <c r="M38" s="497"/>
      <c r="O38" s="83" t="b">
        <f>OR('C2_B Qualität_Quant_Kom'!S16:'C2_B Qualität_Quant_Kom'!S344)</f>
        <v>1</v>
      </c>
      <c r="R38" s="88"/>
    </row>
    <row r="39" spans="2:21" ht="22.7" customHeight="1">
      <c r="B39" s="480"/>
      <c r="C39" s="482" t="s">
        <v>1</v>
      </c>
      <c r="D39" s="485"/>
      <c r="E39" s="485"/>
      <c r="F39" s="489"/>
      <c r="G39" s="495"/>
      <c r="H39" s="196"/>
      <c r="I39" s="165"/>
      <c r="J39" s="165"/>
      <c r="K39" s="165"/>
      <c r="L39" s="496" t="s">
        <v>195</v>
      </c>
      <c r="M39" s="497"/>
      <c r="O39" s="83" t="b">
        <f>OR('C2_B Qualität_Quant_Kom'!T16:'C2_B Qualität_Quant_Kom'!T344)</f>
        <v>1</v>
      </c>
      <c r="R39" s="88"/>
    </row>
    <row r="40" spans="2:21" ht="7.5" customHeight="1" thickBot="1">
      <c r="B40" s="199"/>
      <c r="C40" s="343"/>
      <c r="D40" s="84"/>
      <c r="E40" s="84"/>
      <c r="F40" s="84"/>
      <c r="G40" s="84"/>
      <c r="H40" s="84"/>
      <c r="I40" s="85"/>
      <c r="J40" s="85"/>
      <c r="K40" s="85"/>
      <c r="L40" s="200"/>
      <c r="M40" s="91"/>
    </row>
    <row r="41" spans="2:21" ht="22.7" customHeight="1" thickBot="1">
      <c r="B41" s="194"/>
      <c r="C41" s="345" t="s">
        <v>1</v>
      </c>
      <c r="D41" s="195"/>
      <c r="E41" s="195"/>
      <c r="F41" s="195"/>
      <c r="G41" s="196"/>
      <c r="H41" s="196"/>
      <c r="I41" s="165"/>
      <c r="J41" s="165"/>
      <c r="K41" s="165"/>
      <c r="L41" s="197" t="s">
        <v>787</v>
      </c>
      <c r="M41" s="198">
        <f>IF(Projektgrundlagen!$I$24,SUMIF(O34:O39,TRUE,M34:M39),0)</f>
        <v>0</v>
      </c>
    </row>
    <row r="42" spans="2:21" ht="16.5">
      <c r="B42" s="199"/>
      <c r="C42" s="343"/>
      <c r="D42" s="84"/>
      <c r="E42" s="84"/>
      <c r="F42" s="84"/>
      <c r="G42" s="84"/>
      <c r="H42" s="84"/>
      <c r="I42" s="85"/>
      <c r="J42" s="85"/>
      <c r="K42" s="85"/>
      <c r="L42" s="200"/>
      <c r="M42" s="91"/>
    </row>
    <row r="43" spans="2:21" ht="22.5" customHeight="1">
      <c r="B43" s="509"/>
      <c r="C43" s="573"/>
      <c r="D43" s="574"/>
      <c r="E43" s="574"/>
      <c r="F43" s="574"/>
      <c r="G43" s="575"/>
      <c r="H43" s="528" t="s">
        <v>280</v>
      </c>
      <c r="I43" s="479" t="s">
        <v>977</v>
      </c>
      <c r="J43" s="465"/>
      <c r="K43" s="465"/>
      <c r="L43" s="434"/>
      <c r="M43" s="193"/>
      <c r="N43" s="89"/>
    </row>
    <row r="44" spans="2:21" ht="16.5">
      <c r="B44" s="607"/>
      <c r="C44" s="608"/>
      <c r="D44" s="609"/>
      <c r="E44" s="609"/>
      <c r="F44" s="609"/>
      <c r="G44" s="610"/>
      <c r="H44" s="541">
        <v>1</v>
      </c>
      <c r="I44" s="692" t="s">
        <v>498</v>
      </c>
      <c r="J44" s="692"/>
      <c r="K44" s="692"/>
      <c r="L44" s="759"/>
      <c r="M44" s="478"/>
      <c r="N44" s="89"/>
      <c r="P44" s="505"/>
      <c r="Q44" s="505"/>
      <c r="R44" s="505"/>
      <c r="S44" s="505"/>
      <c r="T44" s="505"/>
    </row>
    <row r="45" spans="2:21" ht="39" customHeight="1">
      <c r="B45" s="70"/>
      <c r="C45" s="477"/>
      <c r="D45" s="473"/>
      <c r="E45" s="473"/>
      <c r="F45" s="473"/>
      <c r="G45" s="474"/>
      <c r="H45" s="166"/>
      <c r="I45" s="758" t="s">
        <v>1004</v>
      </c>
      <c r="J45" s="758"/>
      <c r="K45" s="758"/>
      <c r="L45" s="758"/>
      <c r="M45" s="478"/>
      <c r="N45" s="89"/>
      <c r="P45" s="505"/>
      <c r="Q45" s="505"/>
      <c r="R45" s="505"/>
      <c r="S45" s="505"/>
      <c r="T45" s="505"/>
    </row>
    <row r="46" spans="2:21" ht="16.5">
      <c r="B46" s="602"/>
      <c r="C46" s="603"/>
      <c r="D46" s="604"/>
      <c r="E46" s="604"/>
      <c r="F46" s="604"/>
      <c r="G46" s="605"/>
      <c r="H46" s="527">
        <v>2</v>
      </c>
      <c r="I46" s="674" t="s">
        <v>501</v>
      </c>
      <c r="J46" s="674"/>
      <c r="K46" s="674"/>
      <c r="L46" s="749"/>
      <c r="M46" s="584"/>
      <c r="N46" s="89"/>
      <c r="P46" s="505"/>
      <c r="Q46" s="505"/>
      <c r="R46" s="505"/>
      <c r="S46" s="505"/>
      <c r="T46" s="505"/>
    </row>
    <row r="47" spans="2:21" ht="16.5">
      <c r="B47" s="70"/>
      <c r="C47" s="477"/>
      <c r="D47" s="473"/>
      <c r="E47" s="473"/>
      <c r="F47" s="473"/>
      <c r="G47" s="474"/>
      <c r="H47" s="166"/>
      <c r="I47" s="758" t="s">
        <v>499</v>
      </c>
      <c r="J47" s="758"/>
      <c r="K47" s="758"/>
      <c r="L47" s="758"/>
      <c r="M47" s="478"/>
      <c r="N47" s="89"/>
      <c r="P47" s="505"/>
      <c r="Q47" s="505"/>
      <c r="R47" s="505"/>
      <c r="S47" s="505"/>
      <c r="T47" s="505"/>
      <c r="U47" s="505"/>
    </row>
    <row r="48" spans="2:21" ht="16.5">
      <c r="B48" s="39"/>
      <c r="C48" s="517"/>
      <c r="D48" s="518"/>
      <c r="E48" s="518"/>
      <c r="F48" s="518"/>
      <c r="G48" s="519"/>
      <c r="H48" s="582" t="s">
        <v>978</v>
      </c>
      <c r="I48" s="746"/>
      <c r="J48" s="746"/>
      <c r="K48" s="746"/>
      <c r="L48" s="746"/>
      <c r="M48" s="523"/>
      <c r="N48" s="89"/>
      <c r="O48" s="505" t="b">
        <v>0</v>
      </c>
      <c r="P48" s="505"/>
      <c r="Q48" s="505"/>
      <c r="R48" s="505"/>
      <c r="S48" s="505"/>
      <c r="T48" s="505"/>
      <c r="U48" s="505"/>
    </row>
    <row r="49" spans="2:21" ht="16.5">
      <c r="B49" s="520"/>
      <c r="C49" s="477"/>
      <c r="D49" s="473"/>
      <c r="E49" s="473"/>
      <c r="F49" s="473"/>
      <c r="G49" s="474"/>
      <c r="H49" s="166"/>
      <c r="I49" s="747"/>
      <c r="J49" s="747"/>
      <c r="K49" s="747"/>
      <c r="L49" s="748"/>
      <c r="M49" s="478"/>
      <c r="N49" s="89"/>
      <c r="P49" s="505"/>
      <c r="Q49" s="505"/>
      <c r="R49" s="505"/>
      <c r="S49" s="505"/>
      <c r="T49" s="505"/>
      <c r="U49" s="505"/>
    </row>
    <row r="50" spans="2:21" ht="16.5">
      <c r="B50" s="70"/>
      <c r="C50" s="526"/>
      <c r="D50" s="521"/>
      <c r="E50" s="518"/>
      <c r="F50" s="518"/>
      <c r="G50" s="519"/>
      <c r="H50" s="582"/>
      <c r="I50" s="746"/>
      <c r="J50" s="746"/>
      <c r="K50" s="746"/>
      <c r="L50" s="746"/>
      <c r="M50" s="523"/>
      <c r="N50" s="89"/>
      <c r="P50" s="505" t="b">
        <v>0</v>
      </c>
      <c r="Q50" s="505"/>
      <c r="R50" s="505"/>
      <c r="S50" s="505"/>
      <c r="T50" s="505"/>
      <c r="U50" s="505"/>
    </row>
    <row r="51" spans="2:21" ht="16.5">
      <c r="B51" s="520"/>
      <c r="C51" s="477"/>
      <c r="D51" s="522"/>
      <c r="E51" s="473"/>
      <c r="F51" s="473"/>
      <c r="G51" s="474"/>
      <c r="H51" s="166"/>
      <c r="I51" s="747"/>
      <c r="J51" s="747"/>
      <c r="K51" s="747"/>
      <c r="L51" s="748"/>
      <c r="M51" s="478"/>
      <c r="N51" s="89"/>
      <c r="P51" s="505"/>
      <c r="Q51" s="505"/>
      <c r="R51" s="505"/>
      <c r="S51" s="505"/>
      <c r="T51" s="505"/>
      <c r="U51" s="505"/>
    </row>
    <row r="52" spans="2:21" ht="16.5">
      <c r="B52" s="70"/>
      <c r="C52" s="477"/>
      <c r="D52" s="576"/>
      <c r="E52" s="521"/>
      <c r="F52" s="518"/>
      <c r="G52" s="519"/>
      <c r="H52" s="581"/>
      <c r="I52" s="746"/>
      <c r="J52" s="746"/>
      <c r="K52" s="746"/>
      <c r="L52" s="746"/>
      <c r="M52" s="523"/>
      <c r="N52" s="89"/>
      <c r="P52" s="505"/>
      <c r="Q52" s="505" t="b">
        <v>0</v>
      </c>
      <c r="R52" s="505"/>
      <c r="S52" s="505"/>
      <c r="T52" s="505"/>
      <c r="U52" s="505"/>
    </row>
    <row r="53" spans="2:21" ht="16.5">
      <c r="B53" s="520"/>
      <c r="C53" s="477"/>
      <c r="D53" s="473"/>
      <c r="E53" s="473"/>
      <c r="F53" s="473"/>
      <c r="G53" s="474"/>
      <c r="H53" s="166"/>
      <c r="I53" s="747"/>
      <c r="J53" s="747"/>
      <c r="K53" s="747"/>
      <c r="L53" s="748"/>
      <c r="M53" s="478"/>
      <c r="N53" s="89"/>
      <c r="P53" s="505"/>
      <c r="Q53" s="505"/>
      <c r="R53" s="505"/>
      <c r="S53" s="505"/>
      <c r="T53" s="505"/>
      <c r="U53" s="505"/>
    </row>
    <row r="54" spans="2:21" ht="16.5">
      <c r="B54" s="70"/>
      <c r="C54" s="477"/>
      <c r="D54" s="524"/>
      <c r="E54" s="526"/>
      <c r="F54" s="518"/>
      <c r="G54" s="519"/>
      <c r="H54" s="582"/>
      <c r="I54" s="746"/>
      <c r="J54" s="746"/>
      <c r="K54" s="746"/>
      <c r="L54" s="746"/>
      <c r="M54" s="523"/>
      <c r="N54" s="89"/>
      <c r="P54" s="505"/>
      <c r="Q54" s="505"/>
      <c r="R54" s="505" t="b">
        <v>0</v>
      </c>
      <c r="S54" s="505"/>
      <c r="T54" s="505"/>
      <c r="U54" s="505"/>
    </row>
    <row r="55" spans="2:21" ht="16.5">
      <c r="B55" s="520"/>
      <c r="C55" s="477"/>
      <c r="D55" s="473"/>
      <c r="E55" s="473"/>
      <c r="F55" s="473"/>
      <c r="G55" s="474"/>
      <c r="H55" s="583"/>
      <c r="I55" s="747"/>
      <c r="J55" s="747"/>
      <c r="K55" s="747"/>
      <c r="L55" s="748"/>
      <c r="M55" s="478"/>
      <c r="N55" s="89"/>
      <c r="P55" s="505"/>
      <c r="Q55" s="505"/>
      <c r="R55" s="505"/>
      <c r="S55" s="505"/>
      <c r="T55" s="505"/>
      <c r="U55" s="505"/>
    </row>
    <row r="56" spans="2:21" ht="16.5">
      <c r="B56" s="70"/>
      <c r="C56" s="477"/>
      <c r="D56" s="83"/>
      <c r="E56" s="524"/>
      <c r="F56" s="526"/>
      <c r="G56" s="580"/>
      <c r="H56" s="582"/>
      <c r="I56" s="746"/>
      <c r="J56" s="746"/>
      <c r="K56" s="746"/>
      <c r="L56" s="746"/>
      <c r="M56" s="523"/>
      <c r="N56" s="89"/>
      <c r="P56" s="505"/>
      <c r="Q56" s="505"/>
      <c r="R56" s="505"/>
      <c r="S56" s="505" t="b">
        <v>0</v>
      </c>
      <c r="T56" s="505"/>
      <c r="U56" s="505"/>
    </row>
    <row r="57" spans="2:21" ht="16.5">
      <c r="B57" s="520"/>
      <c r="C57" s="477"/>
      <c r="D57" s="473"/>
      <c r="E57" s="473"/>
      <c r="F57" s="473"/>
      <c r="G57" s="474"/>
      <c r="H57" s="583"/>
      <c r="I57" s="747"/>
      <c r="J57" s="747"/>
      <c r="K57" s="747"/>
      <c r="L57" s="748"/>
      <c r="M57" s="478"/>
      <c r="N57" s="89"/>
      <c r="P57" s="505"/>
      <c r="Q57" s="505"/>
      <c r="R57" s="505"/>
      <c r="S57" s="505"/>
      <c r="T57" s="505"/>
      <c r="U57" s="505"/>
    </row>
    <row r="58" spans="2:21" ht="16.5">
      <c r="B58" s="70"/>
      <c r="C58" s="477"/>
      <c r="D58" s="577"/>
      <c r="E58" s="578"/>
      <c r="F58" s="579"/>
      <c r="G58" s="526"/>
      <c r="H58" s="582"/>
      <c r="I58" s="746"/>
      <c r="J58" s="746"/>
      <c r="K58" s="746"/>
      <c r="L58" s="746"/>
      <c r="M58" s="523"/>
      <c r="N58" s="89"/>
      <c r="P58" s="505"/>
      <c r="Q58" s="505"/>
      <c r="R58" s="505"/>
      <c r="S58" s="505"/>
      <c r="T58" s="505" t="b">
        <v>0</v>
      </c>
      <c r="U58" s="505"/>
    </row>
    <row r="59" spans="2:21" ht="16.5">
      <c r="B59" s="520"/>
      <c r="C59" s="477"/>
      <c r="D59" s="473"/>
      <c r="E59" s="473"/>
      <c r="F59" s="473"/>
      <c r="G59" s="474"/>
      <c r="H59" s="166"/>
      <c r="I59" s="747"/>
      <c r="J59" s="747"/>
      <c r="K59" s="747"/>
      <c r="L59" s="748"/>
      <c r="M59" s="478"/>
      <c r="N59" s="89"/>
      <c r="P59" s="505"/>
      <c r="Q59" s="505"/>
      <c r="R59" s="505"/>
      <c r="S59" s="505"/>
      <c r="T59" s="505"/>
      <c r="U59" s="505"/>
    </row>
    <row r="60" spans="2:21" ht="16.5">
      <c r="B60" s="602"/>
      <c r="C60" s="603"/>
      <c r="D60" s="604"/>
      <c r="E60" s="604"/>
      <c r="F60" s="604"/>
      <c r="G60" s="605"/>
      <c r="H60" s="527" t="s">
        <v>500</v>
      </c>
      <c r="I60" s="674" t="s">
        <v>502</v>
      </c>
      <c r="J60" s="674"/>
      <c r="K60" s="674"/>
      <c r="L60" s="749"/>
      <c r="M60" s="584"/>
      <c r="N60" s="89"/>
      <c r="P60" s="505"/>
      <c r="Q60" s="505"/>
      <c r="R60" s="505"/>
      <c r="S60" s="505"/>
      <c r="T60" s="505"/>
      <c r="U60" s="505"/>
    </row>
    <row r="61" spans="2:21" ht="16.5">
      <c r="B61" s="70"/>
      <c r="C61" s="477"/>
      <c r="D61" s="473"/>
      <c r="E61" s="473"/>
      <c r="F61" s="473"/>
      <c r="G61" s="474"/>
      <c r="H61" s="166"/>
      <c r="I61" s="760" t="s">
        <v>1005</v>
      </c>
      <c r="J61" s="760"/>
      <c r="K61" s="760"/>
      <c r="L61" s="760"/>
      <c r="M61" s="478"/>
      <c r="N61" s="89"/>
      <c r="P61" s="505"/>
      <c r="Q61" s="505"/>
      <c r="R61" s="505"/>
      <c r="S61" s="505"/>
      <c r="T61" s="505"/>
      <c r="U61" s="505"/>
    </row>
    <row r="62" spans="2:21" ht="16.5">
      <c r="B62" s="602"/>
      <c r="C62" s="603"/>
      <c r="D62" s="604"/>
      <c r="E62" s="604"/>
      <c r="F62" s="604"/>
      <c r="G62" s="605"/>
      <c r="H62" s="527">
        <v>4</v>
      </c>
      <c r="I62" s="674" t="s">
        <v>791</v>
      </c>
      <c r="J62" s="674"/>
      <c r="K62" s="674"/>
      <c r="L62" s="749"/>
      <c r="M62" s="584"/>
      <c r="N62" s="89"/>
      <c r="P62" s="505"/>
      <c r="Q62" s="505"/>
      <c r="R62" s="505"/>
      <c r="S62" s="505"/>
      <c r="T62" s="505"/>
      <c r="U62" s="505"/>
    </row>
    <row r="63" spans="2:21" ht="16.5">
      <c r="B63" s="70"/>
      <c r="C63" s="477"/>
      <c r="D63" s="473"/>
      <c r="E63" s="473"/>
      <c r="F63" s="473"/>
      <c r="G63" s="474"/>
      <c r="H63" s="166"/>
      <c r="I63" s="758" t="s">
        <v>792</v>
      </c>
      <c r="J63" s="758"/>
      <c r="K63" s="758"/>
      <c r="L63" s="758"/>
      <c r="M63" s="478"/>
      <c r="N63" s="89"/>
      <c r="P63" s="505"/>
      <c r="Q63" s="505"/>
      <c r="R63" s="505"/>
      <c r="S63" s="505"/>
      <c r="T63" s="505"/>
      <c r="U63" s="505"/>
    </row>
    <row r="64" spans="2:21" ht="16.5">
      <c r="B64" s="39"/>
      <c r="C64" s="517"/>
      <c r="D64" s="518"/>
      <c r="E64" s="518"/>
      <c r="F64" s="518"/>
      <c r="G64" s="519"/>
      <c r="H64" s="582" t="s">
        <v>978</v>
      </c>
      <c r="I64" s="746"/>
      <c r="J64" s="746"/>
      <c r="K64" s="746"/>
      <c r="L64" s="746"/>
      <c r="M64" s="523"/>
      <c r="N64" s="89"/>
      <c r="O64" s="505" t="b">
        <v>0</v>
      </c>
      <c r="P64" s="505"/>
      <c r="Q64" s="505"/>
      <c r="R64" s="505"/>
      <c r="S64" s="505"/>
      <c r="T64" s="505"/>
      <c r="U64" s="505"/>
    </row>
    <row r="65" spans="2:21" ht="16.5">
      <c r="B65" s="520"/>
      <c r="C65" s="477"/>
      <c r="D65" s="473"/>
      <c r="E65" s="473"/>
      <c r="F65" s="473"/>
      <c r="G65" s="474"/>
      <c r="H65" s="166"/>
      <c r="I65" s="747"/>
      <c r="J65" s="747"/>
      <c r="K65" s="747"/>
      <c r="L65" s="748"/>
      <c r="M65" s="478"/>
      <c r="N65" s="89"/>
      <c r="P65" s="505"/>
      <c r="Q65" s="505"/>
      <c r="R65" s="505"/>
      <c r="S65" s="505"/>
      <c r="T65" s="505"/>
      <c r="U65" s="505"/>
    </row>
    <row r="66" spans="2:21" ht="16.5">
      <c r="B66" s="70"/>
      <c r="C66" s="39"/>
      <c r="D66" s="521"/>
      <c r="E66" s="518"/>
      <c r="F66" s="518"/>
      <c r="G66" s="519"/>
      <c r="H66" s="582" t="s">
        <v>980</v>
      </c>
      <c r="I66" s="746"/>
      <c r="J66" s="746"/>
      <c r="K66" s="746"/>
      <c r="L66" s="746"/>
      <c r="M66" s="523"/>
      <c r="N66" s="89"/>
      <c r="P66" s="505" t="b">
        <v>0</v>
      </c>
      <c r="Q66" s="505"/>
      <c r="R66" s="505"/>
      <c r="S66" s="505"/>
      <c r="T66" s="505"/>
      <c r="U66" s="505"/>
    </row>
    <row r="67" spans="2:21" ht="16.5">
      <c r="B67" s="520"/>
      <c r="C67" s="477"/>
      <c r="D67" s="522"/>
      <c r="E67" s="473"/>
      <c r="F67" s="473"/>
      <c r="G67" s="474"/>
      <c r="H67" s="166"/>
      <c r="I67" s="747"/>
      <c r="J67" s="747"/>
      <c r="K67" s="747"/>
      <c r="L67" s="748"/>
      <c r="M67" s="478"/>
      <c r="N67" s="89"/>
      <c r="P67" s="505"/>
      <c r="Q67" s="505"/>
      <c r="R67" s="505"/>
      <c r="S67" s="505"/>
      <c r="T67" s="505"/>
      <c r="U67" s="505"/>
    </row>
    <row r="68" spans="2:21" ht="16.5">
      <c r="B68" s="70"/>
      <c r="C68" s="477"/>
      <c r="D68" s="516"/>
      <c r="E68" s="521"/>
      <c r="F68" s="518"/>
      <c r="G68" s="519"/>
      <c r="H68" s="581" t="s">
        <v>979</v>
      </c>
      <c r="I68" s="746"/>
      <c r="J68" s="746"/>
      <c r="K68" s="746"/>
      <c r="L68" s="746"/>
      <c r="M68" s="523"/>
      <c r="N68" s="89"/>
      <c r="P68" s="505"/>
      <c r="Q68" s="505" t="b">
        <v>0</v>
      </c>
      <c r="R68" s="505"/>
      <c r="S68" s="505"/>
      <c r="T68" s="505"/>
      <c r="U68" s="505"/>
    </row>
    <row r="69" spans="2:21" ht="16.5">
      <c r="B69" s="520"/>
      <c r="C69" s="477"/>
      <c r="D69" s="473"/>
      <c r="E69" s="473"/>
      <c r="F69" s="473"/>
      <c r="G69" s="474"/>
      <c r="H69" s="166"/>
      <c r="I69" s="747"/>
      <c r="J69" s="747"/>
      <c r="K69" s="747"/>
      <c r="L69" s="748"/>
      <c r="M69" s="478"/>
      <c r="N69" s="89"/>
      <c r="P69" s="505"/>
      <c r="Q69" s="505"/>
      <c r="R69" s="505"/>
      <c r="S69" s="505"/>
      <c r="T69" s="505"/>
      <c r="U69" s="505"/>
    </row>
    <row r="70" spans="2:21" ht="16.5">
      <c r="B70" s="70"/>
      <c r="C70" s="477"/>
      <c r="D70" s="524"/>
      <c r="E70" s="39"/>
      <c r="F70" s="518"/>
      <c r="G70" s="519"/>
      <c r="H70" s="582" t="s">
        <v>981</v>
      </c>
      <c r="I70" s="746"/>
      <c r="J70" s="746"/>
      <c r="K70" s="746"/>
      <c r="L70" s="746"/>
      <c r="M70" s="523"/>
      <c r="N70" s="89"/>
      <c r="P70" s="505"/>
      <c r="Q70" s="505"/>
      <c r="R70" s="505" t="b">
        <v>0</v>
      </c>
      <c r="S70" s="505"/>
      <c r="T70" s="505"/>
      <c r="U70" s="505"/>
    </row>
    <row r="71" spans="2:21" ht="16.5">
      <c r="B71" s="520"/>
      <c r="C71" s="477"/>
      <c r="D71" s="473"/>
      <c r="E71" s="473"/>
      <c r="F71" s="473"/>
      <c r="G71" s="474"/>
      <c r="H71" s="583"/>
      <c r="I71" s="747"/>
      <c r="J71" s="747"/>
      <c r="K71" s="747"/>
      <c r="L71" s="748"/>
      <c r="M71" s="478"/>
      <c r="N71" s="89"/>
      <c r="P71" s="505"/>
      <c r="Q71" s="505"/>
      <c r="R71" s="505"/>
      <c r="S71" s="505"/>
      <c r="T71" s="505"/>
      <c r="U71" s="505"/>
    </row>
    <row r="72" spans="2:21" ht="16.5">
      <c r="B72" s="520"/>
      <c r="C72" s="525"/>
      <c r="D72" s="473"/>
      <c r="E72" s="524"/>
      <c r="F72" s="526"/>
      <c r="G72" s="519"/>
      <c r="H72" s="582"/>
      <c r="I72" s="746"/>
      <c r="J72" s="746"/>
      <c r="K72" s="746"/>
      <c r="L72" s="746"/>
      <c r="M72" s="523"/>
      <c r="N72" s="89"/>
      <c r="P72" s="505"/>
      <c r="Q72" s="505"/>
      <c r="R72" s="505"/>
      <c r="S72" s="505" t="b">
        <v>0</v>
      </c>
      <c r="T72" s="505"/>
      <c r="U72" s="505"/>
    </row>
    <row r="73" spans="2:21" ht="16.5">
      <c r="B73" s="520"/>
      <c r="C73" s="477"/>
      <c r="D73" s="473"/>
      <c r="E73" s="473"/>
      <c r="F73" s="473"/>
      <c r="G73" s="474"/>
      <c r="H73" s="583"/>
      <c r="I73" s="747"/>
      <c r="J73" s="747"/>
      <c r="K73" s="747"/>
      <c r="L73" s="748"/>
      <c r="M73" s="478"/>
      <c r="N73" s="89"/>
      <c r="P73" s="505"/>
      <c r="Q73" s="505"/>
      <c r="R73" s="505"/>
      <c r="S73" s="505"/>
      <c r="T73" s="505"/>
      <c r="U73" s="505"/>
    </row>
    <row r="74" spans="2:21" ht="16.5">
      <c r="B74" s="70"/>
      <c r="C74" s="477"/>
      <c r="D74" s="577"/>
      <c r="E74" s="578"/>
      <c r="F74" s="579"/>
      <c r="G74" s="526"/>
      <c r="H74" s="582"/>
      <c r="I74" s="746"/>
      <c r="J74" s="746"/>
      <c r="K74" s="746"/>
      <c r="L74" s="746"/>
      <c r="M74" s="523"/>
      <c r="N74" s="89"/>
      <c r="P74" s="505"/>
      <c r="Q74" s="505"/>
      <c r="R74" s="505"/>
      <c r="S74" s="505"/>
      <c r="T74" s="505" t="b">
        <v>0</v>
      </c>
      <c r="U74" s="505"/>
    </row>
    <row r="75" spans="2:21" ht="16.5">
      <c r="B75" s="520"/>
      <c r="C75" s="477"/>
      <c r="D75" s="473"/>
      <c r="E75" s="473"/>
      <c r="F75" s="473"/>
      <c r="G75" s="474"/>
      <c r="H75" s="166"/>
      <c r="I75" s="747"/>
      <c r="J75" s="747"/>
      <c r="K75" s="747"/>
      <c r="L75" s="748"/>
      <c r="M75" s="478"/>
      <c r="N75" s="89"/>
      <c r="P75" s="505"/>
      <c r="Q75" s="505"/>
      <c r="R75" s="505"/>
      <c r="S75" s="505"/>
      <c r="T75" s="505"/>
      <c r="U75" s="505"/>
    </row>
    <row r="76" spans="2:21" ht="16.5">
      <c r="B76" s="602"/>
      <c r="C76" s="603"/>
      <c r="D76" s="604"/>
      <c r="E76" s="604"/>
      <c r="F76" s="604"/>
      <c r="G76" s="605"/>
      <c r="H76" s="527">
        <v>5</v>
      </c>
      <c r="I76" s="674" t="s">
        <v>503</v>
      </c>
      <c r="J76" s="674"/>
      <c r="K76" s="674"/>
      <c r="L76" s="749"/>
      <c r="M76" s="478"/>
      <c r="N76" s="89"/>
      <c r="P76" s="505"/>
      <c r="Q76" s="505"/>
      <c r="R76" s="505"/>
      <c r="S76" s="505"/>
      <c r="T76" s="505"/>
      <c r="U76" s="505"/>
    </row>
    <row r="77" spans="2:21" ht="16.5">
      <c r="B77" s="70"/>
      <c r="C77" s="477"/>
      <c r="D77" s="473"/>
      <c r="E77" s="473"/>
      <c r="F77" s="473"/>
      <c r="G77" s="474"/>
      <c r="H77" s="166"/>
      <c r="I77" s="758"/>
      <c r="J77" s="758"/>
      <c r="K77" s="758"/>
      <c r="L77" s="758"/>
      <c r="M77" s="478"/>
      <c r="N77" s="89"/>
      <c r="P77" s="505"/>
      <c r="Q77" s="505"/>
      <c r="R77" s="505"/>
      <c r="S77" s="505"/>
      <c r="T77" s="505"/>
      <c r="U77" s="505"/>
    </row>
    <row r="78" spans="2:21" ht="16.5">
      <c r="B78" s="526"/>
      <c r="C78" s="517"/>
      <c r="D78" s="518"/>
      <c r="E78" s="518"/>
      <c r="F78" s="518"/>
      <c r="G78" s="519"/>
      <c r="H78" s="582"/>
      <c r="I78" s="746"/>
      <c r="J78" s="746"/>
      <c r="K78" s="746"/>
      <c r="L78" s="746"/>
      <c r="M78" s="523"/>
      <c r="N78" s="89"/>
      <c r="O78" s="505" t="b">
        <v>0</v>
      </c>
      <c r="P78" s="505"/>
      <c r="Q78" s="505"/>
      <c r="R78" s="505"/>
      <c r="S78" s="505"/>
      <c r="T78" s="505"/>
      <c r="U78" s="505"/>
    </row>
    <row r="79" spans="2:21" ht="16.5">
      <c r="B79" s="520"/>
      <c r="C79" s="477"/>
      <c r="D79" s="473"/>
      <c r="E79" s="473"/>
      <c r="F79" s="473"/>
      <c r="G79" s="474"/>
      <c r="H79" s="166"/>
      <c r="I79" s="747"/>
      <c r="J79" s="747"/>
      <c r="K79" s="747"/>
      <c r="L79" s="748"/>
      <c r="M79" s="478"/>
      <c r="N79" s="89"/>
      <c r="P79" s="505"/>
      <c r="Q79" s="505"/>
      <c r="R79" s="505"/>
      <c r="S79" s="505"/>
      <c r="T79" s="505"/>
      <c r="U79" s="505"/>
    </row>
    <row r="80" spans="2:21" ht="16.5">
      <c r="B80" s="70"/>
      <c r="C80" s="39"/>
      <c r="D80" s="521"/>
      <c r="E80" s="518"/>
      <c r="F80" s="518"/>
      <c r="G80" s="519"/>
      <c r="H80" s="582" t="s">
        <v>980</v>
      </c>
      <c r="I80" s="746"/>
      <c r="J80" s="746"/>
      <c r="K80" s="746"/>
      <c r="L80" s="746"/>
      <c r="M80" s="523"/>
      <c r="N80" s="89"/>
      <c r="P80" s="505" t="b">
        <v>0</v>
      </c>
      <c r="Q80" s="505"/>
      <c r="R80" s="505"/>
      <c r="S80" s="505"/>
      <c r="T80" s="505"/>
      <c r="U80" s="505"/>
    </row>
    <row r="81" spans="2:21" ht="16.5">
      <c r="B81" s="520"/>
      <c r="C81" s="477"/>
      <c r="D81" s="522"/>
      <c r="E81" s="473"/>
      <c r="F81" s="473"/>
      <c r="G81" s="474"/>
      <c r="H81" s="166"/>
      <c r="I81" s="747"/>
      <c r="J81" s="747"/>
      <c r="K81" s="747"/>
      <c r="L81" s="748"/>
      <c r="M81" s="478"/>
      <c r="N81" s="89"/>
      <c r="P81" s="505"/>
      <c r="Q81" s="505"/>
      <c r="R81" s="505"/>
      <c r="S81" s="505"/>
      <c r="T81" s="505"/>
      <c r="U81" s="505"/>
    </row>
    <row r="82" spans="2:21" ht="16.5">
      <c r="B82" s="70"/>
      <c r="C82" s="477"/>
      <c r="D82" s="516"/>
      <c r="E82" s="521"/>
      <c r="F82" s="518"/>
      <c r="G82" s="519"/>
      <c r="H82" s="581" t="s">
        <v>979</v>
      </c>
      <c r="I82" s="746"/>
      <c r="J82" s="746"/>
      <c r="K82" s="746"/>
      <c r="L82" s="746"/>
      <c r="M82" s="523"/>
      <c r="N82" s="89"/>
      <c r="P82" s="505"/>
      <c r="Q82" s="505" t="b">
        <v>0</v>
      </c>
      <c r="R82" s="505"/>
      <c r="S82" s="505"/>
      <c r="T82" s="505"/>
      <c r="U82" s="505"/>
    </row>
    <row r="83" spans="2:21" ht="16.5">
      <c r="B83" s="520"/>
      <c r="C83" s="477"/>
      <c r="D83" s="473"/>
      <c r="E83" s="473"/>
      <c r="F83" s="473"/>
      <c r="G83" s="474"/>
      <c r="H83" s="166"/>
      <c r="I83" s="747"/>
      <c r="J83" s="747"/>
      <c r="K83" s="747"/>
      <c r="L83" s="748"/>
      <c r="M83" s="478"/>
      <c r="N83" s="89"/>
      <c r="P83" s="505"/>
      <c r="Q83" s="505"/>
      <c r="R83" s="505"/>
      <c r="S83" s="505"/>
      <c r="T83" s="505"/>
      <c r="U83" s="505"/>
    </row>
    <row r="84" spans="2:21" ht="16.5">
      <c r="B84" s="70"/>
      <c r="C84" s="477"/>
      <c r="D84" s="524"/>
      <c r="E84" s="526"/>
      <c r="F84" s="518"/>
      <c r="G84" s="519"/>
      <c r="H84" s="582"/>
      <c r="I84" s="746"/>
      <c r="J84" s="746"/>
      <c r="K84" s="746"/>
      <c r="L84" s="746"/>
      <c r="M84" s="523"/>
      <c r="N84" s="89"/>
      <c r="P84" s="505"/>
      <c r="Q84" s="505"/>
      <c r="R84" s="505" t="b">
        <v>0</v>
      </c>
      <c r="S84" s="505"/>
      <c r="T84" s="505"/>
      <c r="U84" s="505"/>
    </row>
    <row r="85" spans="2:21" ht="16.5">
      <c r="B85" s="520"/>
      <c r="C85" s="477"/>
      <c r="D85" s="473"/>
      <c r="E85" s="473"/>
      <c r="F85" s="473"/>
      <c r="G85" s="474"/>
      <c r="H85" s="583"/>
      <c r="I85" s="747"/>
      <c r="J85" s="747"/>
      <c r="K85" s="747"/>
      <c r="L85" s="748"/>
      <c r="M85" s="478"/>
      <c r="N85" s="89"/>
      <c r="P85" s="505"/>
      <c r="Q85" s="505"/>
      <c r="R85" s="505"/>
      <c r="S85" s="505"/>
      <c r="T85" s="505"/>
      <c r="U85" s="505"/>
    </row>
    <row r="86" spans="2:21" ht="16.5">
      <c r="B86" s="520"/>
      <c r="C86" s="525"/>
      <c r="D86" s="473"/>
      <c r="E86" s="524"/>
      <c r="F86" s="526"/>
      <c r="G86" s="519"/>
      <c r="H86" s="582"/>
      <c r="I86" s="746"/>
      <c r="J86" s="746"/>
      <c r="K86" s="746"/>
      <c r="L86" s="746"/>
      <c r="M86" s="523"/>
      <c r="N86" s="89"/>
      <c r="P86" s="505"/>
      <c r="Q86" s="505"/>
      <c r="R86" s="505"/>
      <c r="S86" s="505" t="b">
        <v>0</v>
      </c>
      <c r="T86" s="505"/>
      <c r="U86" s="505"/>
    </row>
    <row r="87" spans="2:21" ht="16.5">
      <c r="B87" s="520"/>
      <c r="C87" s="477"/>
      <c r="D87" s="473"/>
      <c r="E87" s="473"/>
      <c r="F87" s="473"/>
      <c r="G87" s="474"/>
      <c r="H87" s="583"/>
      <c r="I87" s="747"/>
      <c r="J87" s="747"/>
      <c r="K87" s="747"/>
      <c r="L87" s="748"/>
      <c r="M87" s="478"/>
      <c r="N87" s="89"/>
      <c r="P87" s="505"/>
      <c r="Q87" s="505"/>
      <c r="R87" s="505"/>
      <c r="S87" s="505"/>
      <c r="T87" s="505"/>
      <c r="U87" s="505"/>
    </row>
    <row r="88" spans="2:21" ht="16.5">
      <c r="B88" s="70"/>
      <c r="C88" s="477"/>
      <c r="D88" s="577"/>
      <c r="E88" s="578"/>
      <c r="F88" s="579"/>
      <c r="G88" s="526"/>
      <c r="H88" s="582"/>
      <c r="I88" s="746"/>
      <c r="J88" s="746"/>
      <c r="K88" s="746"/>
      <c r="L88" s="746"/>
      <c r="M88" s="523"/>
      <c r="N88" s="89"/>
      <c r="P88" s="505"/>
      <c r="Q88" s="505"/>
      <c r="R88" s="505"/>
      <c r="S88" s="505"/>
      <c r="T88" s="505" t="b">
        <v>0</v>
      </c>
      <c r="U88" s="505"/>
    </row>
    <row r="89" spans="2:21" ht="16.5">
      <c r="B89" s="520"/>
      <c r="C89" s="477"/>
      <c r="D89" s="473"/>
      <c r="E89" s="473"/>
      <c r="F89" s="473"/>
      <c r="G89" s="474"/>
      <c r="H89" s="166"/>
      <c r="I89" s="747"/>
      <c r="J89" s="747"/>
      <c r="K89" s="747"/>
      <c r="L89" s="748"/>
      <c r="M89" s="478"/>
      <c r="N89" s="89"/>
      <c r="P89" s="505"/>
      <c r="Q89" s="505"/>
      <c r="R89" s="505"/>
      <c r="S89" s="505"/>
      <c r="T89" s="505"/>
      <c r="U89" s="505"/>
    </row>
    <row r="90" spans="2:21" ht="16.5">
      <c r="B90" s="602"/>
      <c r="C90" s="603"/>
      <c r="D90" s="604"/>
      <c r="E90" s="604"/>
      <c r="F90" s="604"/>
      <c r="G90" s="605"/>
      <c r="H90" s="527">
        <v>6</v>
      </c>
      <c r="I90" s="674" t="s">
        <v>504</v>
      </c>
      <c r="J90" s="674"/>
      <c r="K90" s="674"/>
      <c r="L90" s="749"/>
      <c r="M90" s="584"/>
      <c r="N90" s="89"/>
      <c r="P90" s="505"/>
      <c r="Q90" s="505"/>
      <c r="R90" s="505"/>
      <c r="S90" s="505"/>
      <c r="T90" s="505"/>
      <c r="U90" s="505"/>
    </row>
    <row r="91" spans="2:21" ht="16.5">
      <c r="B91" s="70"/>
      <c r="C91" s="477"/>
      <c r="D91" s="473"/>
      <c r="E91" s="473"/>
      <c r="F91" s="473"/>
      <c r="G91" s="474"/>
      <c r="H91" s="166"/>
      <c r="I91" s="758" t="s">
        <v>505</v>
      </c>
      <c r="J91" s="758"/>
      <c r="K91" s="758"/>
      <c r="L91" s="758"/>
      <c r="M91" s="478"/>
      <c r="N91" s="89"/>
      <c r="P91" s="505"/>
      <c r="Q91" s="505"/>
      <c r="R91" s="505"/>
      <c r="S91" s="505"/>
      <c r="T91" s="505"/>
      <c r="U91" s="505"/>
    </row>
    <row r="92" spans="2:21" ht="30" customHeight="1">
      <c r="B92" s="70"/>
      <c r="C92" s="477"/>
      <c r="D92" s="473"/>
      <c r="E92" s="473"/>
      <c r="F92" s="473"/>
      <c r="G92" s="474"/>
      <c r="H92" s="166"/>
      <c r="I92" s="761" t="s">
        <v>1006</v>
      </c>
      <c r="J92" s="758"/>
      <c r="K92" s="758"/>
      <c r="L92" s="758"/>
      <c r="M92" s="478"/>
      <c r="N92" s="89"/>
      <c r="P92" s="505"/>
      <c r="Q92" s="505"/>
      <c r="R92" s="505"/>
      <c r="S92" s="505"/>
      <c r="T92" s="505"/>
      <c r="U92" s="505"/>
    </row>
    <row r="93" spans="2:21" ht="16.5">
      <c r="B93" s="602"/>
      <c r="C93" s="603"/>
      <c r="D93" s="604"/>
      <c r="E93" s="604"/>
      <c r="F93" s="604"/>
      <c r="G93" s="605"/>
      <c r="H93" s="527">
        <v>7</v>
      </c>
      <c r="I93" s="674" t="s">
        <v>1491</v>
      </c>
      <c r="J93" s="674"/>
      <c r="K93" s="674"/>
      <c r="L93" s="749"/>
      <c r="M93" s="584"/>
      <c r="N93" s="89"/>
      <c r="P93" s="505"/>
      <c r="Q93" s="505"/>
      <c r="R93" s="505"/>
      <c r="S93" s="505"/>
      <c r="T93" s="505"/>
      <c r="U93" s="505"/>
    </row>
    <row r="94" spans="2:21" ht="16.5">
      <c r="B94" s="70"/>
      <c r="C94" s="477"/>
      <c r="D94" s="473"/>
      <c r="E94" s="473"/>
      <c r="F94" s="473"/>
      <c r="G94" s="474"/>
      <c r="H94" s="166"/>
      <c r="I94" s="758" t="s">
        <v>790</v>
      </c>
      <c r="J94" s="758"/>
      <c r="K94" s="758"/>
      <c r="L94" s="758"/>
      <c r="M94" s="478"/>
      <c r="N94" s="89"/>
      <c r="P94" s="505"/>
      <c r="Q94" s="505"/>
      <c r="R94" s="505"/>
      <c r="S94" s="505"/>
      <c r="T94" s="505"/>
      <c r="U94" s="505"/>
    </row>
    <row r="95" spans="2:21" ht="16.5">
      <c r="B95" s="526"/>
      <c r="C95" s="517"/>
      <c r="D95" s="518"/>
      <c r="E95" s="518"/>
      <c r="F95" s="518"/>
      <c r="G95" s="519"/>
      <c r="H95" s="582"/>
      <c r="I95" s="746"/>
      <c r="J95" s="746"/>
      <c r="K95" s="746"/>
      <c r="L95" s="746"/>
      <c r="M95" s="523"/>
      <c r="N95" s="89"/>
      <c r="O95" s="505" t="b">
        <v>0</v>
      </c>
      <c r="P95" s="505"/>
      <c r="Q95" s="505"/>
      <c r="R95" s="505"/>
      <c r="S95" s="505"/>
      <c r="T95" s="505"/>
      <c r="U95" s="505"/>
    </row>
    <row r="96" spans="2:21" ht="16.5">
      <c r="B96" s="520"/>
      <c r="C96" s="477"/>
      <c r="D96" s="473"/>
      <c r="E96" s="473"/>
      <c r="F96" s="473"/>
      <c r="G96" s="474"/>
      <c r="H96" s="166"/>
      <c r="I96" s="747"/>
      <c r="J96" s="747"/>
      <c r="K96" s="747"/>
      <c r="L96" s="748"/>
      <c r="M96" s="478"/>
      <c r="N96" s="89"/>
      <c r="P96" s="505"/>
      <c r="Q96" s="505"/>
      <c r="R96" s="505"/>
      <c r="S96" s="505"/>
      <c r="T96" s="505"/>
      <c r="U96" s="505"/>
    </row>
    <row r="97" spans="2:21" ht="16.5">
      <c r="B97" s="70"/>
      <c r="C97" s="526"/>
      <c r="D97" s="521"/>
      <c r="E97" s="518"/>
      <c r="F97" s="518"/>
      <c r="G97" s="519"/>
      <c r="H97" s="582"/>
      <c r="I97" s="746"/>
      <c r="J97" s="746"/>
      <c r="K97" s="746"/>
      <c r="L97" s="746"/>
      <c r="M97" s="523"/>
      <c r="N97" s="89"/>
      <c r="P97" s="505" t="b">
        <v>0</v>
      </c>
      <c r="Q97" s="505"/>
      <c r="R97" s="505"/>
      <c r="S97" s="505"/>
      <c r="T97" s="505"/>
      <c r="U97" s="505"/>
    </row>
    <row r="98" spans="2:21" ht="16.5">
      <c r="B98" s="520"/>
      <c r="C98" s="477"/>
      <c r="D98" s="522"/>
      <c r="E98" s="473"/>
      <c r="F98" s="473"/>
      <c r="G98" s="474"/>
      <c r="H98" s="166"/>
      <c r="I98" s="747"/>
      <c r="J98" s="747"/>
      <c r="K98" s="747"/>
      <c r="L98" s="748"/>
      <c r="M98" s="478"/>
      <c r="N98" s="89"/>
      <c r="P98" s="505"/>
      <c r="Q98" s="505"/>
      <c r="R98" s="505"/>
      <c r="S98" s="505"/>
      <c r="T98" s="505"/>
      <c r="U98" s="505"/>
    </row>
    <row r="99" spans="2:21" ht="16.5">
      <c r="B99" s="70"/>
      <c r="C99" s="477"/>
      <c r="D99" s="576"/>
      <c r="E99" s="521"/>
      <c r="F99" s="518"/>
      <c r="G99" s="519"/>
      <c r="H99" s="581"/>
      <c r="I99" s="746"/>
      <c r="J99" s="746"/>
      <c r="K99" s="746"/>
      <c r="L99" s="746"/>
      <c r="M99" s="523"/>
      <c r="N99" s="89"/>
      <c r="P99" s="505"/>
      <c r="Q99" s="505" t="b">
        <v>0</v>
      </c>
      <c r="R99" s="505"/>
      <c r="S99" s="505"/>
      <c r="T99" s="505"/>
      <c r="U99" s="505"/>
    </row>
    <row r="100" spans="2:21" ht="16.5">
      <c r="B100" s="520"/>
      <c r="C100" s="477"/>
      <c r="D100" s="473"/>
      <c r="E100" s="473"/>
      <c r="F100" s="473"/>
      <c r="G100" s="474"/>
      <c r="H100" s="166"/>
      <c r="I100" s="747"/>
      <c r="J100" s="747"/>
      <c r="K100" s="747"/>
      <c r="L100" s="748"/>
      <c r="M100" s="478"/>
      <c r="N100" s="89"/>
      <c r="P100" s="505"/>
      <c r="Q100" s="505"/>
      <c r="R100" s="505"/>
      <c r="S100" s="505"/>
      <c r="T100" s="505"/>
      <c r="U100" s="505"/>
    </row>
    <row r="101" spans="2:21" ht="16.5">
      <c r="B101" s="70"/>
      <c r="C101" s="477"/>
      <c r="D101" s="524"/>
      <c r="E101" s="526"/>
      <c r="F101" s="518"/>
      <c r="G101" s="519"/>
      <c r="H101" s="582"/>
      <c r="I101" s="746"/>
      <c r="J101" s="746"/>
      <c r="K101" s="746"/>
      <c r="L101" s="746"/>
      <c r="M101" s="523"/>
      <c r="N101" s="89"/>
      <c r="P101" s="505"/>
      <c r="Q101" s="505"/>
      <c r="R101" s="505" t="b">
        <v>0</v>
      </c>
      <c r="S101" s="505"/>
      <c r="T101" s="505"/>
      <c r="U101" s="505"/>
    </row>
    <row r="102" spans="2:21" ht="16.5">
      <c r="B102" s="520"/>
      <c r="C102" s="477"/>
      <c r="D102" s="473"/>
      <c r="E102" s="473"/>
      <c r="F102" s="473"/>
      <c r="G102" s="474"/>
      <c r="H102" s="583"/>
      <c r="I102" s="747"/>
      <c r="J102" s="747"/>
      <c r="K102" s="747"/>
      <c r="L102" s="748"/>
      <c r="M102" s="478"/>
      <c r="N102" s="89"/>
      <c r="P102" s="505"/>
      <c r="Q102" s="505"/>
      <c r="R102" s="505"/>
      <c r="S102" s="505"/>
      <c r="T102" s="505"/>
      <c r="U102" s="505"/>
    </row>
    <row r="103" spans="2:21" ht="16.5">
      <c r="B103" s="520"/>
      <c r="C103" s="525"/>
      <c r="D103" s="473"/>
      <c r="E103" s="524"/>
      <c r="F103" s="526"/>
      <c r="G103" s="519"/>
      <c r="H103" s="582"/>
      <c r="I103" s="746"/>
      <c r="J103" s="746"/>
      <c r="K103" s="746"/>
      <c r="L103" s="746"/>
      <c r="M103" s="523"/>
      <c r="N103" s="89"/>
      <c r="P103" s="505"/>
      <c r="Q103" s="505"/>
      <c r="R103" s="505"/>
      <c r="S103" s="505" t="b">
        <v>0</v>
      </c>
      <c r="T103" s="505"/>
      <c r="U103" s="505"/>
    </row>
    <row r="104" spans="2:21" ht="16.5">
      <c r="B104" s="520"/>
      <c r="C104" s="477"/>
      <c r="D104" s="473"/>
      <c r="E104" s="473"/>
      <c r="F104" s="473"/>
      <c r="G104" s="474"/>
      <c r="H104" s="583"/>
      <c r="I104" s="747"/>
      <c r="J104" s="747"/>
      <c r="K104" s="747"/>
      <c r="L104" s="748"/>
      <c r="M104" s="478"/>
      <c r="N104" s="89"/>
      <c r="P104" s="505"/>
      <c r="Q104" s="505"/>
      <c r="R104" s="505"/>
      <c r="S104" s="505"/>
      <c r="T104" s="505"/>
      <c r="U104" s="505"/>
    </row>
    <row r="105" spans="2:21" ht="16.5">
      <c r="B105" s="70"/>
      <c r="C105" s="477"/>
      <c r="D105" s="577"/>
      <c r="E105" s="578"/>
      <c r="F105" s="579"/>
      <c r="G105" s="39"/>
      <c r="H105" s="582" t="s">
        <v>983</v>
      </c>
      <c r="I105" s="746"/>
      <c r="J105" s="746"/>
      <c r="K105" s="746"/>
      <c r="L105" s="746"/>
      <c r="M105" s="523"/>
      <c r="N105" s="89"/>
      <c r="P105" s="505"/>
      <c r="Q105" s="505"/>
      <c r="R105" s="505"/>
      <c r="S105" s="505"/>
      <c r="T105" s="505" t="b">
        <v>0</v>
      </c>
      <c r="U105" s="505"/>
    </row>
    <row r="106" spans="2:21" ht="16.5">
      <c r="B106" s="520"/>
      <c r="C106" s="477"/>
      <c r="D106" s="473"/>
      <c r="E106" s="473"/>
      <c r="F106" s="473"/>
      <c r="G106" s="474"/>
      <c r="H106" s="166"/>
      <c r="I106" s="747"/>
      <c r="J106" s="747"/>
      <c r="K106" s="747"/>
      <c r="L106" s="748"/>
      <c r="M106" s="478"/>
      <c r="N106" s="89"/>
      <c r="P106" s="505"/>
      <c r="Q106" s="505"/>
      <c r="R106" s="505"/>
      <c r="S106" s="505"/>
      <c r="T106" s="505"/>
      <c r="U106" s="505"/>
    </row>
    <row r="107" spans="2:21" ht="16.5" customHeight="1">
      <c r="B107" s="602"/>
      <c r="C107" s="603"/>
      <c r="D107" s="604"/>
      <c r="E107" s="604"/>
      <c r="F107" s="604"/>
      <c r="G107" s="605"/>
      <c r="H107" s="527">
        <v>8</v>
      </c>
      <c r="I107" s="754"/>
      <c r="J107" s="754"/>
      <c r="K107" s="754"/>
      <c r="L107" s="755"/>
      <c r="M107" s="584"/>
      <c r="N107" s="89"/>
      <c r="P107" s="505"/>
      <c r="Q107" s="505"/>
      <c r="R107" s="505"/>
      <c r="S107" s="505"/>
      <c r="T107" s="505"/>
      <c r="U107" s="505"/>
    </row>
    <row r="108" spans="2:21" ht="16.5">
      <c r="B108" s="70"/>
      <c r="C108" s="477"/>
      <c r="D108" s="473"/>
      <c r="E108" s="473"/>
      <c r="F108" s="473"/>
      <c r="G108" s="474"/>
      <c r="H108" s="166"/>
      <c r="I108" s="756"/>
      <c r="J108" s="756"/>
      <c r="K108" s="756"/>
      <c r="L108" s="757"/>
      <c r="M108" s="478"/>
      <c r="N108" s="89"/>
      <c r="P108" s="505"/>
      <c r="Q108" s="505"/>
      <c r="R108" s="505"/>
      <c r="S108" s="505"/>
      <c r="T108" s="505"/>
      <c r="U108" s="505"/>
    </row>
    <row r="109" spans="2:21" ht="16.5">
      <c r="B109" s="39"/>
      <c r="C109" s="517"/>
      <c r="D109" s="518"/>
      <c r="E109" s="518"/>
      <c r="F109" s="518"/>
      <c r="G109" s="519"/>
      <c r="H109" s="582" t="s">
        <v>978</v>
      </c>
      <c r="I109" s="746"/>
      <c r="J109" s="746"/>
      <c r="K109" s="746"/>
      <c r="L109" s="746"/>
      <c r="M109" s="523"/>
      <c r="N109" s="89"/>
      <c r="O109" s="505" t="b">
        <v>0</v>
      </c>
      <c r="P109" s="505"/>
      <c r="Q109" s="505"/>
      <c r="R109" s="505"/>
      <c r="S109" s="505"/>
      <c r="T109" s="505"/>
      <c r="U109" s="505"/>
    </row>
    <row r="110" spans="2:21" ht="16.5">
      <c r="B110" s="520"/>
      <c r="C110" s="477"/>
      <c r="D110" s="473"/>
      <c r="E110" s="473"/>
      <c r="F110" s="473"/>
      <c r="G110" s="474"/>
      <c r="H110" s="166"/>
      <c r="I110" s="747"/>
      <c r="J110" s="747"/>
      <c r="K110" s="747"/>
      <c r="L110" s="748"/>
      <c r="M110" s="478"/>
      <c r="N110" s="89"/>
      <c r="P110" s="505"/>
      <c r="Q110" s="505"/>
      <c r="R110" s="505"/>
      <c r="S110" s="505"/>
      <c r="T110" s="505"/>
      <c r="U110" s="505"/>
    </row>
    <row r="111" spans="2:21" ht="16.5">
      <c r="B111" s="70"/>
      <c r="C111" s="39"/>
      <c r="D111" s="521"/>
      <c r="E111" s="518"/>
      <c r="F111" s="518"/>
      <c r="G111" s="519"/>
      <c r="H111" s="582" t="s">
        <v>980</v>
      </c>
      <c r="I111" s="746"/>
      <c r="J111" s="746"/>
      <c r="K111" s="746"/>
      <c r="L111" s="746"/>
      <c r="M111" s="523"/>
      <c r="N111" s="89"/>
      <c r="P111" s="505" t="b">
        <v>0</v>
      </c>
      <c r="Q111" s="505"/>
      <c r="R111" s="505"/>
      <c r="S111" s="505"/>
      <c r="T111" s="505"/>
      <c r="U111" s="505"/>
    </row>
    <row r="112" spans="2:21" ht="16.5">
      <c r="B112" s="520"/>
      <c r="C112" s="477"/>
      <c r="D112" s="522"/>
      <c r="E112" s="473"/>
      <c r="F112" s="473"/>
      <c r="G112" s="474"/>
      <c r="H112" s="166"/>
      <c r="I112" s="747"/>
      <c r="J112" s="747"/>
      <c r="K112" s="747"/>
      <c r="L112" s="748"/>
      <c r="M112" s="478"/>
      <c r="N112" s="89"/>
      <c r="P112" s="505"/>
      <c r="Q112" s="505"/>
      <c r="R112" s="505"/>
      <c r="S112" s="505"/>
      <c r="T112" s="505"/>
      <c r="U112" s="505"/>
    </row>
    <row r="113" spans="2:21" ht="16.5">
      <c r="B113" s="70"/>
      <c r="C113" s="477"/>
      <c r="D113" s="516"/>
      <c r="E113" s="521"/>
      <c r="F113" s="518"/>
      <c r="G113" s="519"/>
      <c r="H113" s="581" t="s">
        <v>979</v>
      </c>
      <c r="I113" s="746"/>
      <c r="J113" s="746"/>
      <c r="K113" s="746"/>
      <c r="L113" s="746"/>
      <c r="M113" s="523"/>
      <c r="N113" s="89"/>
      <c r="P113" s="505"/>
      <c r="Q113" s="505" t="b">
        <v>0</v>
      </c>
      <c r="R113" s="505"/>
      <c r="S113" s="505"/>
      <c r="T113" s="505"/>
      <c r="U113" s="505"/>
    </row>
    <row r="114" spans="2:21" ht="16.5">
      <c r="B114" s="520"/>
      <c r="C114" s="477"/>
      <c r="D114" s="473"/>
      <c r="E114" s="473"/>
      <c r="F114" s="473"/>
      <c r="G114" s="474"/>
      <c r="H114" s="166"/>
      <c r="I114" s="747"/>
      <c r="J114" s="747"/>
      <c r="K114" s="747"/>
      <c r="L114" s="748"/>
      <c r="M114" s="478"/>
      <c r="N114" s="89"/>
      <c r="P114" s="505"/>
      <c r="Q114" s="505"/>
      <c r="R114" s="505"/>
      <c r="S114" s="505"/>
      <c r="T114" s="505"/>
      <c r="U114" s="505"/>
    </row>
    <row r="115" spans="2:21" ht="16.5">
      <c r="B115" s="70"/>
      <c r="C115" s="477"/>
      <c r="D115" s="524"/>
      <c r="E115" s="39"/>
      <c r="F115" s="518"/>
      <c r="G115" s="519"/>
      <c r="H115" s="582" t="s">
        <v>981</v>
      </c>
      <c r="I115" s="746"/>
      <c r="J115" s="746"/>
      <c r="K115" s="746"/>
      <c r="L115" s="746"/>
      <c r="M115" s="523"/>
      <c r="N115" s="89"/>
      <c r="P115" s="505"/>
      <c r="Q115" s="505"/>
      <c r="R115" s="505" t="b">
        <v>0</v>
      </c>
      <c r="S115" s="505"/>
      <c r="T115" s="505"/>
      <c r="U115" s="505"/>
    </row>
    <row r="116" spans="2:21" ht="16.5">
      <c r="B116" s="520"/>
      <c r="C116" s="477"/>
      <c r="D116" s="473"/>
      <c r="E116" s="473"/>
      <c r="F116" s="473"/>
      <c r="G116" s="474"/>
      <c r="H116" s="583"/>
      <c r="I116" s="747"/>
      <c r="J116" s="747"/>
      <c r="K116" s="747"/>
      <c r="L116" s="748"/>
      <c r="M116" s="478"/>
      <c r="N116" s="89"/>
      <c r="P116" s="505"/>
      <c r="Q116" s="505"/>
      <c r="R116" s="505"/>
      <c r="S116" s="505"/>
      <c r="T116" s="505"/>
      <c r="U116" s="505"/>
    </row>
    <row r="117" spans="2:21" ht="16.5">
      <c r="B117" s="520"/>
      <c r="C117" s="525"/>
      <c r="D117" s="473"/>
      <c r="E117" s="524"/>
      <c r="F117" s="39"/>
      <c r="G117" s="519"/>
      <c r="H117" s="582" t="s">
        <v>982</v>
      </c>
      <c r="I117" s="746"/>
      <c r="J117" s="746"/>
      <c r="K117" s="746"/>
      <c r="L117" s="746"/>
      <c r="M117" s="523"/>
      <c r="N117" s="89"/>
      <c r="P117" s="505"/>
      <c r="Q117" s="505"/>
      <c r="R117" s="505"/>
      <c r="S117" s="505" t="b">
        <v>0</v>
      </c>
      <c r="T117" s="505"/>
      <c r="U117" s="505"/>
    </row>
    <row r="118" spans="2:21" ht="16.5">
      <c r="B118" s="520"/>
      <c r="C118" s="477"/>
      <c r="D118" s="473"/>
      <c r="E118" s="473"/>
      <c r="F118" s="473"/>
      <c r="G118" s="474"/>
      <c r="H118" s="583"/>
      <c r="I118" s="747"/>
      <c r="J118" s="747"/>
      <c r="K118" s="747"/>
      <c r="L118" s="748"/>
      <c r="M118" s="478"/>
      <c r="N118" s="89"/>
      <c r="P118" s="505"/>
      <c r="Q118" s="505"/>
      <c r="R118" s="505"/>
      <c r="S118" s="505"/>
      <c r="T118" s="505"/>
      <c r="U118" s="505"/>
    </row>
    <row r="119" spans="2:21" ht="16.5">
      <c r="B119" s="70"/>
      <c r="C119" s="477"/>
      <c r="D119" s="473"/>
      <c r="E119" s="473"/>
      <c r="F119" s="83"/>
      <c r="G119" s="39"/>
      <c r="H119" s="582" t="s">
        <v>983</v>
      </c>
      <c r="I119" s="746"/>
      <c r="J119" s="746"/>
      <c r="K119" s="746"/>
      <c r="L119" s="746"/>
      <c r="M119" s="523"/>
      <c r="N119" s="89"/>
      <c r="P119" s="505"/>
      <c r="Q119" s="505"/>
      <c r="R119" s="505"/>
      <c r="S119" s="505"/>
      <c r="T119" s="505" t="b">
        <v>0</v>
      </c>
      <c r="U119" s="505"/>
    </row>
    <row r="120" spans="2:21" ht="16.5">
      <c r="B120" s="70"/>
      <c r="C120" s="477"/>
      <c r="D120" s="473"/>
      <c r="E120" s="473"/>
      <c r="F120" s="473"/>
      <c r="G120" s="474"/>
      <c r="H120" s="166"/>
      <c r="I120" s="747"/>
      <c r="J120" s="747"/>
      <c r="K120" s="747"/>
      <c r="L120" s="748"/>
      <c r="M120" s="478"/>
      <c r="N120" s="89"/>
      <c r="P120" s="505"/>
      <c r="Q120" s="505"/>
      <c r="R120" s="505"/>
      <c r="S120" s="505"/>
      <c r="T120" s="505"/>
      <c r="U120" s="505"/>
    </row>
    <row r="121" spans="2:21" ht="16.5">
      <c r="B121" s="602"/>
      <c r="C121" s="603"/>
      <c r="D121" s="604"/>
      <c r="E121" s="604"/>
      <c r="F121" s="604"/>
      <c r="G121" s="606"/>
      <c r="H121" s="527">
        <v>9</v>
      </c>
      <c r="I121" s="754"/>
      <c r="J121" s="754"/>
      <c r="K121" s="754"/>
      <c r="L121" s="755"/>
      <c r="M121" s="584"/>
      <c r="N121" s="89"/>
      <c r="P121" s="505"/>
      <c r="Q121" s="505"/>
      <c r="R121" s="505"/>
      <c r="S121" s="505"/>
      <c r="T121" s="505"/>
      <c r="U121" s="505"/>
    </row>
    <row r="122" spans="2:21" ht="16.5">
      <c r="B122" s="70"/>
      <c r="C122" s="477"/>
      <c r="D122" s="473"/>
      <c r="E122" s="473"/>
      <c r="F122" s="473"/>
      <c r="G122" s="474"/>
      <c r="H122" s="166"/>
      <c r="I122" s="756"/>
      <c r="J122" s="756"/>
      <c r="K122" s="756"/>
      <c r="L122" s="757"/>
      <c r="M122" s="478"/>
      <c r="N122" s="89"/>
      <c r="P122" s="505"/>
      <c r="Q122" s="505"/>
      <c r="R122" s="505"/>
      <c r="S122" s="505"/>
      <c r="T122" s="505"/>
      <c r="U122" s="505"/>
    </row>
    <row r="123" spans="2:21" ht="16.5">
      <c r="B123" s="39"/>
      <c r="C123" s="517"/>
      <c r="D123" s="518"/>
      <c r="E123" s="518"/>
      <c r="F123" s="518"/>
      <c r="G123" s="519"/>
      <c r="H123" s="582" t="s">
        <v>978</v>
      </c>
      <c r="I123" s="746"/>
      <c r="J123" s="746"/>
      <c r="K123" s="746"/>
      <c r="L123" s="746"/>
      <c r="M123" s="523"/>
      <c r="N123" s="89"/>
      <c r="O123" s="505" t="b">
        <v>0</v>
      </c>
      <c r="P123" s="505"/>
      <c r="Q123" s="505"/>
      <c r="R123" s="505"/>
      <c r="S123" s="505"/>
      <c r="T123" s="505"/>
      <c r="U123" s="505"/>
    </row>
    <row r="124" spans="2:21" ht="16.5">
      <c r="B124" s="520"/>
      <c r="C124" s="477"/>
      <c r="D124" s="473"/>
      <c r="E124" s="473"/>
      <c r="F124" s="473"/>
      <c r="G124" s="474"/>
      <c r="H124" s="166"/>
      <c r="I124" s="747"/>
      <c r="J124" s="747"/>
      <c r="K124" s="747"/>
      <c r="L124" s="748"/>
      <c r="M124" s="478"/>
      <c r="N124" s="89"/>
      <c r="P124" s="505"/>
      <c r="Q124" s="505"/>
      <c r="R124" s="505"/>
      <c r="S124" s="505"/>
      <c r="T124" s="505"/>
      <c r="U124" s="505"/>
    </row>
    <row r="125" spans="2:21" ht="16.5">
      <c r="B125" s="70"/>
      <c r="C125" s="39"/>
      <c r="D125" s="521"/>
      <c r="E125" s="518"/>
      <c r="F125" s="518"/>
      <c r="G125" s="519"/>
      <c r="H125" s="582" t="s">
        <v>980</v>
      </c>
      <c r="I125" s="746"/>
      <c r="J125" s="746"/>
      <c r="K125" s="746"/>
      <c r="L125" s="746"/>
      <c r="M125" s="523"/>
      <c r="N125" s="89"/>
      <c r="P125" s="505" t="b">
        <v>0</v>
      </c>
      <c r="Q125" s="505"/>
      <c r="R125" s="505"/>
      <c r="S125" s="505"/>
      <c r="T125" s="505"/>
      <c r="U125" s="505"/>
    </row>
    <row r="126" spans="2:21" ht="16.5">
      <c r="B126" s="520"/>
      <c r="C126" s="477"/>
      <c r="D126" s="522"/>
      <c r="E126" s="473"/>
      <c r="F126" s="473"/>
      <c r="G126" s="474"/>
      <c r="H126" s="166"/>
      <c r="I126" s="747"/>
      <c r="J126" s="747"/>
      <c r="K126" s="747"/>
      <c r="L126" s="748"/>
      <c r="M126" s="478"/>
      <c r="N126" s="89"/>
      <c r="P126" s="505"/>
      <c r="Q126" s="505"/>
      <c r="R126" s="505"/>
      <c r="S126" s="505"/>
      <c r="T126" s="505"/>
      <c r="U126" s="505"/>
    </row>
    <row r="127" spans="2:21" ht="16.5">
      <c r="B127" s="70"/>
      <c r="C127" s="477"/>
      <c r="D127" s="516"/>
      <c r="E127" s="521"/>
      <c r="F127" s="518"/>
      <c r="G127" s="519"/>
      <c r="H127" s="581" t="s">
        <v>979</v>
      </c>
      <c r="I127" s="746"/>
      <c r="J127" s="746"/>
      <c r="K127" s="746"/>
      <c r="L127" s="746"/>
      <c r="M127" s="523"/>
      <c r="N127" s="89"/>
      <c r="P127" s="505"/>
      <c r="Q127" s="505" t="b">
        <v>0</v>
      </c>
      <c r="R127" s="505"/>
      <c r="S127" s="505"/>
      <c r="T127" s="505"/>
      <c r="U127" s="505"/>
    </row>
    <row r="128" spans="2:21" ht="16.5">
      <c r="B128" s="520"/>
      <c r="C128" s="477"/>
      <c r="D128" s="473"/>
      <c r="E128" s="473"/>
      <c r="F128" s="473"/>
      <c r="G128" s="474"/>
      <c r="H128" s="166"/>
      <c r="I128" s="747"/>
      <c r="J128" s="747"/>
      <c r="K128" s="747"/>
      <c r="L128" s="748"/>
      <c r="M128" s="478"/>
      <c r="N128" s="89"/>
      <c r="P128" s="505"/>
      <c r="Q128" s="505"/>
      <c r="R128" s="505"/>
      <c r="S128" s="505"/>
      <c r="T128" s="505"/>
      <c r="U128" s="505"/>
    </row>
    <row r="129" spans="2:21" ht="16.5">
      <c r="B129" s="70"/>
      <c r="C129" s="477"/>
      <c r="D129" s="524"/>
      <c r="E129" s="39"/>
      <c r="F129" s="518"/>
      <c r="G129" s="519"/>
      <c r="H129" s="582" t="s">
        <v>981</v>
      </c>
      <c r="I129" s="746"/>
      <c r="J129" s="746"/>
      <c r="K129" s="746"/>
      <c r="L129" s="746"/>
      <c r="M129" s="523"/>
      <c r="N129" s="89"/>
      <c r="P129" s="505"/>
      <c r="Q129" s="505"/>
      <c r="R129" s="505" t="b">
        <v>0</v>
      </c>
      <c r="S129" s="505"/>
      <c r="T129" s="505"/>
      <c r="U129" s="505"/>
    </row>
    <row r="130" spans="2:21" ht="16.5">
      <c r="B130" s="520"/>
      <c r="C130" s="477"/>
      <c r="D130" s="473"/>
      <c r="E130" s="473"/>
      <c r="F130" s="473"/>
      <c r="G130" s="474"/>
      <c r="H130" s="583"/>
      <c r="I130" s="747"/>
      <c r="J130" s="747"/>
      <c r="K130" s="747"/>
      <c r="L130" s="748"/>
      <c r="M130" s="478"/>
      <c r="N130" s="89"/>
      <c r="P130" s="505"/>
      <c r="Q130" s="505"/>
      <c r="R130" s="505"/>
      <c r="S130" s="505"/>
      <c r="T130" s="505"/>
      <c r="U130" s="505"/>
    </row>
    <row r="131" spans="2:21" ht="16.5">
      <c r="B131" s="520"/>
      <c r="C131" s="525"/>
      <c r="D131" s="473"/>
      <c r="E131" s="524"/>
      <c r="F131" s="39"/>
      <c r="G131" s="519"/>
      <c r="H131" s="582" t="s">
        <v>982</v>
      </c>
      <c r="I131" s="746"/>
      <c r="J131" s="746"/>
      <c r="K131" s="746"/>
      <c r="L131" s="746"/>
      <c r="M131" s="523"/>
      <c r="N131" s="89"/>
      <c r="P131" s="505"/>
      <c r="Q131" s="505"/>
      <c r="R131" s="505"/>
      <c r="S131" s="505" t="b">
        <v>0</v>
      </c>
      <c r="T131" s="505"/>
      <c r="U131" s="505"/>
    </row>
    <row r="132" spans="2:21" ht="16.5">
      <c r="B132" s="520"/>
      <c r="C132" s="477"/>
      <c r="D132" s="473"/>
      <c r="E132" s="473"/>
      <c r="F132" s="473"/>
      <c r="G132" s="474"/>
      <c r="H132" s="583"/>
      <c r="I132" s="747"/>
      <c r="J132" s="747"/>
      <c r="K132" s="747"/>
      <c r="L132" s="748"/>
      <c r="M132" s="478"/>
      <c r="N132" s="89"/>
      <c r="P132" s="505"/>
      <c r="Q132" s="505"/>
      <c r="R132" s="505"/>
      <c r="S132" s="505"/>
      <c r="T132" s="505"/>
      <c r="U132" s="505"/>
    </row>
    <row r="133" spans="2:21" ht="16.5">
      <c r="B133" s="70"/>
      <c r="C133" s="477"/>
      <c r="D133" s="473"/>
      <c r="E133" s="473"/>
      <c r="F133" s="83"/>
      <c r="G133" s="39"/>
      <c r="H133" s="582" t="s">
        <v>983</v>
      </c>
      <c r="I133" s="746"/>
      <c r="J133" s="746"/>
      <c r="K133" s="746"/>
      <c r="L133" s="746"/>
      <c r="M133" s="523"/>
      <c r="N133" s="89"/>
      <c r="P133" s="505"/>
      <c r="Q133" s="505"/>
      <c r="R133" s="505"/>
      <c r="S133" s="505"/>
      <c r="T133" s="505" t="b">
        <v>0</v>
      </c>
      <c r="U133" s="505"/>
    </row>
    <row r="134" spans="2:21" ht="16.5">
      <c r="B134" s="70"/>
      <c r="C134" s="477"/>
      <c r="D134" s="473"/>
      <c r="E134" s="473"/>
      <c r="F134" s="473"/>
      <c r="G134" s="474"/>
      <c r="H134" s="166"/>
      <c r="I134" s="747"/>
      <c r="J134" s="747"/>
      <c r="K134" s="747"/>
      <c r="L134" s="748"/>
      <c r="M134" s="478"/>
      <c r="N134" s="89"/>
      <c r="P134" s="505"/>
      <c r="Q134" s="505"/>
      <c r="R134" s="505"/>
      <c r="S134" s="505"/>
      <c r="T134" s="505"/>
      <c r="U134" s="505"/>
    </row>
    <row r="135" spans="2:21" ht="22.7" customHeight="1">
      <c r="B135" s="194"/>
      <c r="C135" s="490" t="s">
        <v>1</v>
      </c>
      <c r="D135" s="491"/>
      <c r="E135" s="491"/>
      <c r="F135" s="491"/>
      <c r="G135" s="492"/>
      <c r="H135" s="196"/>
      <c r="I135" s="165"/>
      <c r="J135" s="165"/>
      <c r="K135" s="165"/>
      <c r="L135" s="529" t="s">
        <v>996</v>
      </c>
      <c r="M135" s="513">
        <f>SUMIF($O$43:$O$134,TRUE,$M$43:$M$134)</f>
        <v>0</v>
      </c>
      <c r="O135" s="83" t="b">
        <f>OR(O43:O134)</f>
        <v>0</v>
      </c>
      <c r="Q135" s="88"/>
      <c r="R135" s="88"/>
      <c r="S135" s="88"/>
      <c r="T135" s="88"/>
    </row>
    <row r="136" spans="2:21" ht="22.7" customHeight="1">
      <c r="B136" s="481"/>
      <c r="C136" s="493" t="s">
        <v>1</v>
      </c>
      <c r="D136" s="491"/>
      <c r="E136" s="491"/>
      <c r="F136" s="491"/>
      <c r="G136" s="492"/>
      <c r="H136" s="196"/>
      <c r="I136" s="165"/>
      <c r="J136" s="165"/>
      <c r="K136" s="165"/>
      <c r="L136" s="529" t="s">
        <v>997</v>
      </c>
      <c r="M136" s="513">
        <f>SUMIF($P$43:$P$134,TRUE,$M$43:$M$134)</f>
        <v>0</v>
      </c>
      <c r="O136" s="83" t="b">
        <f>OR(P43:P134)</f>
        <v>0</v>
      </c>
      <c r="P136" s="88"/>
    </row>
    <row r="137" spans="2:21" ht="22.7" customHeight="1">
      <c r="B137" s="483"/>
      <c r="C137" s="484" t="s">
        <v>1</v>
      </c>
      <c r="D137" s="494"/>
      <c r="E137" s="491"/>
      <c r="F137" s="491"/>
      <c r="G137" s="492"/>
      <c r="H137" s="196"/>
      <c r="I137" s="165"/>
      <c r="J137" s="165"/>
      <c r="K137" s="165"/>
      <c r="L137" s="529" t="s">
        <v>998</v>
      </c>
      <c r="M137" s="513">
        <f>SUMIF($Q$43:$Q$134,TRUE,$M$43:$M$134)</f>
        <v>0</v>
      </c>
      <c r="O137" s="83" t="b">
        <f>OR(Q43:Q134)</f>
        <v>0</v>
      </c>
    </row>
    <row r="138" spans="2:21" ht="22.7" customHeight="1">
      <c r="B138" s="483"/>
      <c r="C138" s="486" t="s">
        <v>1</v>
      </c>
      <c r="D138" s="487"/>
      <c r="E138" s="494"/>
      <c r="F138" s="491"/>
      <c r="G138" s="492"/>
      <c r="H138" s="196"/>
      <c r="I138" s="165"/>
      <c r="J138" s="165"/>
      <c r="K138" s="165"/>
      <c r="L138" s="529" t="s">
        <v>999</v>
      </c>
      <c r="M138" s="513">
        <f>SUMIF($R$43:$R$134,TRUE,$M$43:$M$134)</f>
        <v>0</v>
      </c>
      <c r="O138" s="83" t="b">
        <f>OR(R43:R134)</f>
        <v>0</v>
      </c>
    </row>
    <row r="139" spans="2:21" ht="22.7" customHeight="1">
      <c r="B139" s="483"/>
      <c r="C139" s="486" t="s">
        <v>1</v>
      </c>
      <c r="D139" s="488"/>
      <c r="E139" s="487"/>
      <c r="F139" s="494"/>
      <c r="G139" s="492"/>
      <c r="H139" s="196"/>
      <c r="I139" s="165"/>
      <c r="J139" s="165"/>
      <c r="K139" s="165"/>
      <c r="L139" s="529" t="s">
        <v>1000</v>
      </c>
      <c r="M139" s="513">
        <f>SUMIF($S$43:$S$134,TRUE,$M$43:$M$134)</f>
        <v>0</v>
      </c>
      <c r="O139" s="83" t="b">
        <f>OR(S43:S134)</f>
        <v>0</v>
      </c>
    </row>
    <row r="140" spans="2:21" ht="22.7" customHeight="1">
      <c r="B140" s="480"/>
      <c r="C140" s="482" t="s">
        <v>1</v>
      </c>
      <c r="D140" s="485"/>
      <c r="E140" s="485"/>
      <c r="F140" s="489"/>
      <c r="G140" s="495"/>
      <c r="H140" s="196"/>
      <c r="I140" s="165"/>
      <c r="J140" s="165"/>
      <c r="K140" s="165"/>
      <c r="L140" s="529" t="s">
        <v>1001</v>
      </c>
      <c r="M140" s="513">
        <f>SUMIF($T$43:$T$134,TRUE,$M$43:$M$134)</f>
        <v>0</v>
      </c>
      <c r="O140" s="83" t="b">
        <f>OR(T43:T134)</f>
        <v>0</v>
      </c>
    </row>
    <row r="141" spans="2:21" ht="7.5" customHeight="1" thickBot="1">
      <c r="B141" s="199"/>
      <c r="C141" s="343"/>
      <c r="D141" s="84"/>
      <c r="E141" s="84"/>
      <c r="F141" s="84"/>
      <c r="G141" s="84"/>
      <c r="H141" s="84"/>
      <c r="I141" s="85"/>
      <c r="J141" s="85"/>
      <c r="K141" s="85"/>
      <c r="L141" s="200"/>
      <c r="M141" s="91"/>
    </row>
    <row r="142" spans="2:21" ht="22.7" customHeight="1" thickBot="1">
      <c r="B142" s="194"/>
      <c r="C142" s="345" t="s">
        <v>1</v>
      </c>
      <c r="D142" s="195"/>
      <c r="E142" s="195"/>
      <c r="F142" s="195"/>
      <c r="G142" s="196"/>
      <c r="H142" s="196"/>
      <c r="I142" s="165"/>
      <c r="J142" s="165"/>
      <c r="K142" s="165"/>
      <c r="L142" s="197" t="s">
        <v>1003</v>
      </c>
      <c r="M142" s="198">
        <f>IF(Projektgrundlagen!$I$24,SUMIF(O135:O140,TRUE,M135:M140),0)</f>
        <v>0</v>
      </c>
    </row>
    <row r="143" spans="2:21" ht="17.25" thickBot="1">
      <c r="B143" s="80"/>
      <c r="C143" s="80"/>
      <c r="D143" s="80"/>
      <c r="E143" s="80"/>
      <c r="F143" s="80"/>
      <c r="G143" s="80"/>
      <c r="H143" s="80"/>
      <c r="I143" s="80"/>
      <c r="J143" s="80"/>
      <c r="K143" s="80"/>
      <c r="L143" s="80"/>
      <c r="M143" s="81"/>
    </row>
    <row r="144" spans="2:21" ht="30" customHeight="1" thickBot="1">
      <c r="B144" s="555"/>
      <c r="C144" s="556" t="s">
        <v>1</v>
      </c>
      <c r="D144" s="557"/>
      <c r="E144" s="557"/>
      <c r="F144" s="557"/>
      <c r="G144" s="557"/>
      <c r="H144" s="557"/>
      <c r="I144" s="553"/>
      <c r="J144" s="553"/>
      <c r="K144" s="554" t="s">
        <v>1225</v>
      </c>
      <c r="L144" s="572"/>
      <c r="M144" s="588">
        <f>IF(COUNT(M142,M41)&gt;0,SUM(M41,M142),"")</f>
        <v>0</v>
      </c>
    </row>
    <row r="145" spans="2:20" ht="12.75" customHeight="1"/>
    <row r="146" spans="2:20" ht="12.75" hidden="1" customHeight="1"/>
    <row r="147" spans="2:20" ht="12.75" hidden="1" customHeight="1"/>
    <row r="148" spans="2:20" ht="12.75" hidden="1" customHeight="1"/>
    <row r="149" spans="2:20" ht="12.75" hidden="1" customHeight="1"/>
    <row r="150" spans="2:20" ht="12.75" hidden="1" customHeight="1"/>
    <row r="154" spans="2:20" s="192" customFormat="1" ht="0" hidden="1" customHeight="1">
      <c r="B154" s="86"/>
      <c r="C154" s="86"/>
      <c r="D154" s="86"/>
      <c r="E154" s="86"/>
      <c r="F154" s="86"/>
      <c r="G154" s="86"/>
      <c r="H154" s="86"/>
      <c r="I154" s="86"/>
      <c r="J154" s="86"/>
      <c r="K154" s="86"/>
      <c r="L154" s="86"/>
      <c r="M154" s="87"/>
      <c r="N154" s="82"/>
      <c r="O154" s="505"/>
      <c r="P154" s="83"/>
      <c r="Q154" s="83"/>
      <c r="R154" s="83"/>
      <c r="S154" s="83"/>
      <c r="T154" s="83"/>
    </row>
    <row r="155" spans="2:20" s="192" customFormat="1" ht="0" hidden="1" customHeight="1">
      <c r="B155" s="86"/>
      <c r="C155" s="86"/>
      <c r="D155" s="86"/>
      <c r="E155" s="86"/>
      <c r="F155" s="86"/>
      <c r="G155" s="86"/>
      <c r="H155" s="86"/>
      <c r="I155" s="86"/>
      <c r="J155" s="86"/>
      <c r="K155" s="86"/>
      <c r="L155" s="86"/>
      <c r="M155" s="87"/>
      <c r="N155" s="82"/>
      <c r="O155" s="505"/>
      <c r="P155" s="83"/>
      <c r="Q155" s="83"/>
      <c r="R155" s="83"/>
      <c r="S155" s="83"/>
      <c r="T155" s="83"/>
    </row>
    <row r="156" spans="2:20" s="192" customFormat="1" ht="0" hidden="1" customHeight="1">
      <c r="B156" s="86"/>
      <c r="C156" s="86"/>
      <c r="D156" s="86"/>
      <c r="E156" s="86"/>
      <c r="F156" s="86"/>
      <c r="G156" s="86"/>
      <c r="H156" s="86"/>
      <c r="I156" s="86"/>
      <c r="J156" s="86"/>
      <c r="K156" s="86"/>
      <c r="L156" s="86"/>
      <c r="M156" s="87"/>
      <c r="N156" s="82"/>
      <c r="O156" s="505"/>
      <c r="P156" s="83"/>
      <c r="Q156" s="83"/>
      <c r="R156" s="83"/>
      <c r="S156" s="83"/>
      <c r="T156" s="83"/>
    </row>
    <row r="157" spans="2:20" s="192" customFormat="1" ht="0" hidden="1" customHeight="1">
      <c r="B157" s="86"/>
      <c r="C157" s="86"/>
      <c r="D157" s="86"/>
      <c r="E157" s="86"/>
      <c r="F157" s="86"/>
      <c r="G157" s="86"/>
      <c r="H157" s="86"/>
      <c r="I157" s="86"/>
      <c r="J157" s="86"/>
      <c r="K157" s="86"/>
      <c r="L157" s="86"/>
      <c r="M157" s="87"/>
      <c r="N157" s="82"/>
      <c r="O157" s="505"/>
      <c r="P157" s="83"/>
      <c r="Q157" s="83"/>
      <c r="R157" s="83"/>
      <c r="S157" s="83"/>
      <c r="T157" s="83"/>
    </row>
    <row r="158" spans="2:20" s="192" customFormat="1" ht="0" hidden="1" customHeight="1">
      <c r="B158" s="86"/>
      <c r="C158" s="86"/>
      <c r="D158" s="86"/>
      <c r="E158" s="86"/>
      <c r="F158" s="86"/>
      <c r="G158" s="86"/>
      <c r="H158" s="86"/>
      <c r="I158" s="86"/>
      <c r="J158" s="86"/>
      <c r="K158" s="86"/>
      <c r="L158" s="86"/>
      <c r="M158" s="87"/>
      <c r="N158" s="82"/>
      <c r="O158" s="505"/>
      <c r="P158" s="83"/>
      <c r="Q158" s="83"/>
      <c r="R158" s="83"/>
      <c r="S158" s="83"/>
      <c r="T158" s="83"/>
    </row>
    <row r="159" spans="2:20" s="192" customFormat="1" ht="0" hidden="1" customHeight="1">
      <c r="B159" s="86"/>
      <c r="C159" s="86"/>
      <c r="D159" s="86"/>
      <c r="E159" s="86"/>
      <c r="F159" s="86"/>
      <c r="G159" s="86"/>
      <c r="H159" s="86"/>
      <c r="I159" s="86"/>
      <c r="J159" s="86"/>
      <c r="K159" s="86"/>
      <c r="L159" s="86"/>
      <c r="M159" s="87"/>
      <c r="N159" s="82"/>
      <c r="O159" s="505"/>
      <c r="P159" s="83"/>
      <c r="Q159" s="83"/>
      <c r="R159" s="83"/>
      <c r="S159" s="83"/>
      <c r="T159" s="83"/>
    </row>
    <row r="160" spans="2:20" s="192" customFormat="1" ht="0" hidden="1" customHeight="1">
      <c r="B160" s="86"/>
      <c r="C160" s="86"/>
      <c r="D160" s="86"/>
      <c r="E160" s="86"/>
      <c r="F160" s="86"/>
      <c r="G160" s="86"/>
      <c r="H160" s="86"/>
      <c r="I160" s="86"/>
      <c r="J160" s="86"/>
      <c r="K160" s="86"/>
      <c r="L160" s="86"/>
      <c r="M160" s="87"/>
      <c r="N160" s="82"/>
      <c r="O160" s="505"/>
      <c r="P160" s="83"/>
      <c r="Q160" s="83"/>
      <c r="R160" s="83"/>
      <c r="S160" s="83"/>
      <c r="T160" s="83"/>
    </row>
    <row r="161" spans="2:20" s="192" customFormat="1" ht="0" hidden="1" customHeight="1">
      <c r="B161" s="86"/>
      <c r="C161" s="86"/>
      <c r="D161" s="86"/>
      <c r="E161" s="86"/>
      <c r="F161" s="86"/>
      <c r="G161" s="86"/>
      <c r="H161" s="86"/>
      <c r="I161" s="86"/>
      <c r="J161" s="86"/>
      <c r="K161" s="86"/>
      <c r="L161" s="86"/>
      <c r="M161" s="87"/>
      <c r="N161" s="82"/>
      <c r="O161" s="505"/>
      <c r="P161" s="83"/>
      <c r="Q161" s="83"/>
      <c r="R161" s="83"/>
      <c r="S161" s="83"/>
      <c r="T161" s="83"/>
    </row>
    <row r="162" spans="2:20" s="192" customFormat="1" ht="0" hidden="1" customHeight="1">
      <c r="B162" s="86"/>
      <c r="C162" s="86"/>
      <c r="D162" s="86"/>
      <c r="E162" s="86"/>
      <c r="F162" s="86"/>
      <c r="G162" s="86"/>
      <c r="H162" s="86"/>
      <c r="I162" s="86"/>
      <c r="J162" s="86"/>
      <c r="K162" s="86"/>
      <c r="L162" s="86"/>
      <c r="M162" s="87"/>
      <c r="N162" s="82"/>
      <c r="O162" s="505"/>
      <c r="P162" s="83"/>
      <c r="Q162" s="83"/>
      <c r="R162" s="83"/>
      <c r="S162" s="83"/>
      <c r="T162" s="83"/>
    </row>
    <row r="163" spans="2:20" s="192" customFormat="1" ht="0" hidden="1" customHeight="1">
      <c r="B163" s="86"/>
      <c r="C163" s="86"/>
      <c r="D163" s="86"/>
      <c r="E163" s="86"/>
      <c r="F163" s="86"/>
      <c r="G163" s="86"/>
      <c r="H163" s="86"/>
      <c r="I163" s="86"/>
      <c r="J163" s="86"/>
      <c r="K163" s="86"/>
      <c r="L163" s="86"/>
      <c r="M163" s="87"/>
      <c r="N163" s="82"/>
      <c r="O163" s="505"/>
      <c r="P163" s="83"/>
      <c r="Q163" s="83"/>
      <c r="R163" s="83"/>
      <c r="S163" s="83"/>
      <c r="T163" s="83"/>
    </row>
    <row r="164" spans="2:20" s="192" customFormat="1" ht="0" hidden="1" customHeight="1">
      <c r="B164" s="86"/>
      <c r="C164" s="86"/>
      <c r="D164" s="86"/>
      <c r="E164" s="86"/>
      <c r="F164" s="86"/>
      <c r="G164" s="86"/>
      <c r="H164" s="86"/>
      <c r="I164" s="86"/>
      <c r="J164" s="86"/>
      <c r="K164" s="86"/>
      <c r="L164" s="86"/>
      <c r="M164" s="87"/>
      <c r="N164" s="82"/>
      <c r="O164" s="505"/>
      <c r="P164" s="83"/>
      <c r="Q164" s="83"/>
      <c r="R164" s="83"/>
      <c r="S164" s="83"/>
      <c r="T164" s="83"/>
    </row>
    <row r="165" spans="2:20" s="192" customFormat="1" ht="0" hidden="1" customHeight="1">
      <c r="B165" s="86"/>
      <c r="C165" s="86"/>
      <c r="D165" s="86"/>
      <c r="E165" s="86"/>
      <c r="F165" s="86"/>
      <c r="G165" s="86"/>
      <c r="H165" s="86"/>
      <c r="I165" s="86"/>
      <c r="J165" s="86"/>
      <c r="K165" s="86"/>
      <c r="L165" s="86"/>
      <c r="M165" s="87"/>
      <c r="N165" s="82"/>
      <c r="O165" s="505"/>
      <c r="P165" s="83"/>
      <c r="Q165" s="83"/>
      <c r="R165" s="83"/>
      <c r="S165" s="83"/>
      <c r="T165" s="83"/>
    </row>
    <row r="170" spans="2:20" s="192" customFormat="1" ht="0" hidden="1" customHeight="1">
      <c r="B170" s="86"/>
      <c r="C170" s="86"/>
      <c r="D170" s="86"/>
      <c r="E170" s="86"/>
      <c r="F170" s="86"/>
      <c r="G170" s="86"/>
      <c r="H170" s="86"/>
      <c r="I170" s="86"/>
      <c r="J170" s="86"/>
      <c r="K170" s="86"/>
      <c r="L170" s="86"/>
      <c r="M170" s="87"/>
      <c r="N170" s="82"/>
      <c r="O170" s="505"/>
      <c r="P170" s="83"/>
      <c r="Q170" s="83"/>
      <c r="R170" s="83"/>
      <c r="S170" s="83"/>
      <c r="T170" s="83"/>
    </row>
    <row r="177" spans="2:20" s="192" customFormat="1" ht="0" hidden="1" customHeight="1">
      <c r="B177" s="86"/>
      <c r="C177" s="86"/>
      <c r="D177" s="86"/>
      <c r="E177" s="86"/>
      <c r="F177" s="86"/>
      <c r="G177" s="86"/>
      <c r="H177" s="86"/>
      <c r="I177" s="86"/>
      <c r="J177" s="86"/>
      <c r="K177" s="86"/>
      <c r="L177" s="86"/>
      <c r="M177" s="87"/>
      <c r="N177" s="82"/>
      <c r="O177" s="505"/>
      <c r="P177" s="83"/>
      <c r="Q177" s="83"/>
      <c r="R177" s="83"/>
      <c r="S177" s="83"/>
      <c r="T177" s="83"/>
    </row>
    <row r="188" spans="2:20" s="192" customFormat="1" ht="0" hidden="1" customHeight="1">
      <c r="B188" s="86"/>
      <c r="C188" s="86"/>
      <c r="D188" s="86"/>
      <c r="E188" s="86"/>
      <c r="F188" s="86"/>
      <c r="G188" s="86"/>
      <c r="H188" s="86"/>
      <c r="I188" s="86"/>
      <c r="J188" s="86"/>
      <c r="K188" s="86"/>
      <c r="L188" s="86"/>
      <c r="M188" s="87"/>
      <c r="N188" s="82"/>
      <c r="O188" s="505"/>
      <c r="P188" s="83"/>
      <c r="Q188" s="83"/>
      <c r="R188" s="83"/>
      <c r="S188" s="83"/>
      <c r="T188" s="83"/>
    </row>
    <row r="193" spans="2:20" s="192" customFormat="1" ht="0" hidden="1" customHeight="1">
      <c r="B193" s="86"/>
      <c r="C193" s="86"/>
      <c r="D193" s="86"/>
      <c r="E193" s="86"/>
      <c r="F193" s="86"/>
      <c r="G193" s="86"/>
      <c r="H193" s="86"/>
      <c r="I193" s="86"/>
      <c r="J193" s="86"/>
      <c r="K193" s="86"/>
      <c r="L193" s="86"/>
      <c r="M193" s="87"/>
      <c r="N193" s="82"/>
      <c r="O193" s="505"/>
      <c r="P193" s="83"/>
      <c r="Q193" s="83"/>
      <c r="R193" s="83"/>
      <c r="S193" s="83"/>
      <c r="T193" s="83"/>
    </row>
    <row r="828" spans="2:20" s="192" customFormat="1" ht="0" hidden="1" customHeight="1">
      <c r="B828" s="86"/>
      <c r="C828" s="86"/>
      <c r="D828" s="86"/>
      <c r="E828" s="86"/>
      <c r="F828" s="86"/>
      <c r="G828" s="86"/>
      <c r="H828" s="86"/>
      <c r="I828" s="86"/>
      <c r="J828" s="86"/>
      <c r="K828" s="86"/>
      <c r="L828" s="86"/>
      <c r="M828" s="87"/>
      <c r="N828" s="82"/>
      <c r="O828" s="505"/>
      <c r="P828" s="83"/>
      <c r="Q828" s="83"/>
      <c r="R828" s="83"/>
      <c r="S828" s="83"/>
      <c r="T828" s="83"/>
    </row>
    <row r="830" spans="2:20" s="192" customFormat="1" ht="0" hidden="1" customHeight="1">
      <c r="B830" s="86"/>
      <c r="C830" s="86"/>
      <c r="D830" s="86"/>
      <c r="E830" s="86"/>
      <c r="F830" s="86"/>
      <c r="G830" s="86"/>
      <c r="H830" s="86"/>
      <c r="I830" s="86"/>
      <c r="J830" s="86"/>
      <c r="K830" s="86"/>
      <c r="L830" s="86"/>
      <c r="M830" s="87"/>
      <c r="N830" s="82"/>
      <c r="O830" s="505"/>
      <c r="P830" s="83"/>
      <c r="Q830" s="83"/>
      <c r="R830" s="83"/>
      <c r="S830" s="83"/>
      <c r="T830" s="83"/>
    </row>
    <row r="831" spans="2:20" s="192" customFormat="1" ht="0" hidden="1" customHeight="1">
      <c r="B831" s="86"/>
      <c r="C831" s="86"/>
      <c r="D831" s="86"/>
      <c r="E831" s="86"/>
      <c r="F831" s="86"/>
      <c r="G831" s="86"/>
      <c r="H831" s="86"/>
      <c r="I831" s="86"/>
      <c r="J831" s="86"/>
      <c r="K831" s="86"/>
      <c r="L831" s="86"/>
      <c r="M831" s="87"/>
      <c r="N831" s="82"/>
      <c r="O831" s="505"/>
      <c r="P831" s="83"/>
      <c r="Q831" s="83"/>
      <c r="R831" s="83"/>
      <c r="S831" s="83"/>
      <c r="T831" s="83"/>
    </row>
    <row r="833" spans="2:20" s="192" customFormat="1" ht="0" hidden="1" customHeight="1">
      <c r="B833" s="86"/>
      <c r="C833" s="86"/>
      <c r="D833" s="86"/>
      <c r="E833" s="86"/>
      <c r="F833" s="86"/>
      <c r="G833" s="86"/>
      <c r="H833" s="86"/>
      <c r="I833" s="86"/>
      <c r="J833" s="86"/>
      <c r="K833" s="86"/>
      <c r="L833" s="86"/>
      <c r="M833" s="87"/>
      <c r="N833" s="82"/>
      <c r="O833" s="505"/>
      <c r="P833" s="83"/>
      <c r="Q833" s="83"/>
      <c r="R833" s="83"/>
      <c r="S833" s="83"/>
      <c r="T833" s="83"/>
    </row>
    <row r="844" spans="2:20" s="192" customFormat="1" ht="0" hidden="1" customHeight="1">
      <c r="B844" s="86"/>
      <c r="C844" s="86"/>
      <c r="D844" s="86"/>
      <c r="E844" s="86"/>
      <c r="F844" s="86"/>
      <c r="G844" s="86"/>
      <c r="H844" s="86"/>
      <c r="I844" s="86"/>
      <c r="J844" s="86"/>
      <c r="K844" s="86"/>
      <c r="L844" s="86"/>
      <c r="M844" s="87"/>
      <c r="N844" s="82"/>
      <c r="O844" s="505"/>
      <c r="P844" s="83"/>
      <c r="Q844" s="83"/>
      <c r="R844" s="83"/>
      <c r="S844" s="83"/>
      <c r="T844" s="83"/>
    </row>
    <row r="846" spans="2:20" s="192" customFormat="1" ht="0" hidden="1" customHeight="1">
      <c r="B846" s="86"/>
      <c r="C846" s="86"/>
      <c r="D846" s="86"/>
      <c r="E846" s="86"/>
      <c r="F846" s="86"/>
      <c r="G846" s="86"/>
      <c r="H846" s="86"/>
      <c r="I846" s="86"/>
      <c r="J846" s="86"/>
      <c r="K846" s="86"/>
      <c r="L846" s="86"/>
      <c r="M846" s="87"/>
      <c r="N846" s="82"/>
      <c r="O846" s="505"/>
      <c r="P846" s="83"/>
      <c r="Q846" s="83"/>
      <c r="R846" s="83"/>
      <c r="S846" s="83"/>
      <c r="T846" s="83"/>
    </row>
    <row r="847" spans="2:20" s="192" customFormat="1" ht="0" hidden="1" customHeight="1">
      <c r="B847" s="86"/>
      <c r="C847" s="86"/>
      <c r="D847" s="86"/>
      <c r="E847" s="86"/>
      <c r="F847" s="86"/>
      <c r="G847" s="86"/>
      <c r="H847" s="86"/>
      <c r="I847" s="86"/>
      <c r="J847" s="86"/>
      <c r="K847" s="86"/>
      <c r="L847" s="86"/>
      <c r="M847" s="87"/>
      <c r="N847" s="82"/>
      <c r="O847" s="505"/>
      <c r="P847" s="83"/>
      <c r="Q847" s="83"/>
      <c r="R847" s="83"/>
      <c r="S847" s="83"/>
      <c r="T847" s="83"/>
    </row>
    <row r="849" spans="2:20" s="192" customFormat="1" ht="0" hidden="1" customHeight="1">
      <c r="B849" s="86"/>
      <c r="C849" s="86"/>
      <c r="D849" s="86"/>
      <c r="E849" s="86"/>
      <c r="F849" s="86"/>
      <c r="G849" s="86"/>
      <c r="H849" s="86"/>
      <c r="I849" s="86"/>
      <c r="J849" s="86"/>
      <c r="K849" s="86"/>
      <c r="L849" s="86"/>
      <c r="M849" s="87"/>
      <c r="N849" s="82"/>
      <c r="O849" s="505"/>
      <c r="P849" s="83"/>
      <c r="Q849" s="83"/>
      <c r="R849" s="83"/>
      <c r="S849" s="83"/>
      <c r="T849" s="83"/>
    </row>
    <row r="860" spans="2:20" s="192" customFormat="1" ht="0" hidden="1" customHeight="1">
      <c r="B860" s="86"/>
      <c r="C860" s="86"/>
      <c r="D860" s="86"/>
      <c r="E860" s="86"/>
      <c r="F860" s="86"/>
      <c r="G860" s="86"/>
      <c r="H860" s="86"/>
      <c r="I860" s="86"/>
      <c r="J860" s="86"/>
      <c r="K860" s="86"/>
      <c r="L860" s="86"/>
      <c r="M860" s="87"/>
      <c r="N860" s="82"/>
      <c r="O860" s="505"/>
      <c r="P860" s="83"/>
      <c r="Q860" s="83"/>
      <c r="R860" s="83"/>
      <c r="S860" s="83"/>
      <c r="T860" s="83"/>
    </row>
    <row r="862" spans="2:20" s="192" customFormat="1" ht="0" hidden="1" customHeight="1">
      <c r="B862" s="86"/>
      <c r="C862" s="86"/>
      <c r="D862" s="86"/>
      <c r="E862" s="86"/>
      <c r="F862" s="86"/>
      <c r="G862" s="86"/>
      <c r="H862" s="86"/>
      <c r="I862" s="86"/>
      <c r="J862" s="86"/>
      <c r="K862" s="86"/>
      <c r="L862" s="86"/>
      <c r="M862" s="87"/>
      <c r="N862" s="82"/>
      <c r="O862" s="505"/>
      <c r="P862" s="83"/>
      <c r="Q862" s="83"/>
      <c r="R862" s="83"/>
      <c r="S862" s="83"/>
      <c r="T862" s="83"/>
    </row>
    <row r="863" spans="2:20" s="192" customFormat="1" ht="0" hidden="1" customHeight="1">
      <c r="B863" s="86"/>
      <c r="C863" s="86"/>
      <c r="D863" s="86"/>
      <c r="E863" s="86"/>
      <c r="F863" s="86"/>
      <c r="G863" s="86"/>
      <c r="H863" s="86"/>
      <c r="I863" s="86"/>
      <c r="J863" s="86"/>
      <c r="K863" s="86"/>
      <c r="L863" s="86"/>
      <c r="M863" s="87"/>
      <c r="N863" s="82"/>
      <c r="O863" s="505"/>
      <c r="P863" s="83"/>
      <c r="Q863" s="83"/>
      <c r="R863" s="83"/>
      <c r="S863" s="83"/>
      <c r="T863" s="83"/>
    </row>
    <row r="866" spans="2:20" s="192" customFormat="1" ht="0" hidden="1" customHeight="1">
      <c r="B866" s="86"/>
      <c r="C866" s="86"/>
      <c r="D866" s="86"/>
      <c r="E866" s="86"/>
      <c r="F866" s="86"/>
      <c r="G866" s="86"/>
      <c r="H866" s="86"/>
      <c r="I866" s="86"/>
      <c r="J866" s="86"/>
      <c r="K866" s="86"/>
      <c r="L866" s="86"/>
      <c r="M866" s="87"/>
      <c r="N866" s="82"/>
      <c r="O866" s="505"/>
      <c r="P866" s="83"/>
      <c r="Q866" s="83"/>
      <c r="R866" s="83"/>
      <c r="S866" s="83"/>
      <c r="T866" s="83"/>
    </row>
    <row r="868" spans="2:20" s="192" customFormat="1" ht="0" hidden="1" customHeight="1">
      <c r="B868" s="86"/>
      <c r="C868" s="86"/>
      <c r="D868" s="86"/>
      <c r="E868" s="86"/>
      <c r="F868" s="86"/>
      <c r="G868" s="86"/>
      <c r="H868" s="86"/>
      <c r="I868" s="86"/>
      <c r="J868" s="86"/>
      <c r="K868" s="86"/>
      <c r="L868" s="86"/>
      <c r="M868" s="87"/>
      <c r="N868" s="82"/>
      <c r="O868" s="505"/>
      <c r="P868" s="83"/>
      <c r="Q868" s="83"/>
      <c r="R868" s="83"/>
      <c r="S868" s="83"/>
      <c r="T868" s="83"/>
    </row>
    <row r="876" spans="2:20" s="192" customFormat="1" ht="0" hidden="1" customHeight="1">
      <c r="B876" s="86"/>
      <c r="C876" s="86"/>
      <c r="D876" s="86"/>
      <c r="E876" s="86"/>
      <c r="F876" s="86"/>
      <c r="G876" s="86"/>
      <c r="H876" s="86"/>
      <c r="I876" s="86"/>
      <c r="J876" s="86"/>
      <c r="K876" s="86"/>
      <c r="L876" s="86"/>
      <c r="M876" s="87"/>
      <c r="N876" s="82"/>
      <c r="O876" s="505"/>
      <c r="P876" s="83"/>
      <c r="Q876" s="83"/>
      <c r="R876" s="83"/>
      <c r="S876" s="83"/>
      <c r="T876" s="83"/>
    </row>
    <row r="878" spans="2:20" s="192" customFormat="1" ht="0" hidden="1" customHeight="1">
      <c r="B878" s="86"/>
      <c r="C878" s="86"/>
      <c r="D878" s="86"/>
      <c r="E878" s="86"/>
      <c r="F878" s="86"/>
      <c r="G878" s="86"/>
      <c r="H878" s="86"/>
      <c r="I878" s="86"/>
      <c r="J878" s="86"/>
      <c r="K878" s="86"/>
      <c r="L878" s="86"/>
      <c r="M878" s="87"/>
      <c r="N878" s="82"/>
      <c r="O878" s="505"/>
      <c r="P878" s="83"/>
      <c r="Q878" s="83"/>
      <c r="R878" s="83"/>
      <c r="S878" s="83"/>
      <c r="T878" s="83"/>
    </row>
    <row r="882" spans="2:20" s="192" customFormat="1" ht="0" hidden="1" customHeight="1">
      <c r="B882" s="86"/>
      <c r="C882" s="86"/>
      <c r="D882" s="86"/>
      <c r="E882" s="86"/>
      <c r="F882" s="86"/>
      <c r="G882" s="86"/>
      <c r="H882" s="86"/>
      <c r="I882" s="86"/>
      <c r="J882" s="86"/>
      <c r="K882" s="86"/>
      <c r="L882" s="86"/>
      <c r="M882" s="87"/>
      <c r="N882" s="82"/>
      <c r="O882" s="505"/>
      <c r="P882" s="83"/>
      <c r="Q882" s="83"/>
      <c r="R882" s="83"/>
      <c r="S882" s="83"/>
      <c r="T882" s="83"/>
    </row>
    <row r="884" spans="2:20" s="192" customFormat="1" ht="0" hidden="1" customHeight="1">
      <c r="B884" s="86"/>
      <c r="C884" s="86"/>
      <c r="D884" s="86"/>
      <c r="E884" s="86"/>
      <c r="F884" s="86"/>
      <c r="G884" s="86"/>
      <c r="H884" s="86"/>
      <c r="I884" s="86"/>
      <c r="J884" s="86"/>
      <c r="K884" s="86"/>
      <c r="L884" s="86"/>
      <c r="M884" s="87"/>
      <c r="N884" s="82"/>
      <c r="O884" s="505"/>
      <c r="P884" s="83"/>
      <c r="Q884" s="83"/>
      <c r="R884" s="83"/>
      <c r="S884" s="83"/>
      <c r="T884" s="83"/>
    </row>
    <row r="886" spans="2:20" s="192" customFormat="1" ht="0" hidden="1" customHeight="1">
      <c r="B886" s="86"/>
      <c r="C886" s="86"/>
      <c r="D886" s="86"/>
      <c r="E886" s="86"/>
      <c r="F886" s="86"/>
      <c r="G886" s="86"/>
      <c r="H886" s="86"/>
      <c r="I886" s="86"/>
      <c r="J886" s="86"/>
      <c r="K886" s="86"/>
      <c r="L886" s="86"/>
      <c r="M886" s="87"/>
      <c r="N886" s="82"/>
      <c r="O886" s="505"/>
      <c r="P886" s="83"/>
      <c r="Q886" s="83"/>
      <c r="R886" s="83"/>
      <c r="S886" s="83"/>
      <c r="T886" s="83"/>
    </row>
    <row r="896" spans="2:20" ht="0" hidden="1" customHeight="1">
      <c r="O896" s="505" t="b">
        <v>0</v>
      </c>
      <c r="P896" s="83" t="b">
        <v>1</v>
      </c>
      <c r="Q896" s="83" t="b">
        <v>1</v>
      </c>
    </row>
    <row r="906" spans="2:20" s="192" customFormat="1" ht="0" hidden="1" customHeight="1">
      <c r="B906" s="86"/>
      <c r="C906" s="86"/>
      <c r="D906" s="86"/>
      <c r="E906" s="86"/>
      <c r="F906" s="86"/>
      <c r="G906" s="86"/>
      <c r="H906" s="86"/>
      <c r="I906" s="86"/>
      <c r="J906" s="86"/>
      <c r="K906" s="86"/>
      <c r="L906" s="86"/>
      <c r="M906" s="87"/>
      <c r="N906" s="82"/>
      <c r="O906" s="505"/>
      <c r="P906" s="83"/>
      <c r="Q906" s="83"/>
      <c r="R906" s="83"/>
      <c r="S906" s="83"/>
      <c r="T906" s="83"/>
    </row>
  </sheetData>
  <sheetProtection sheet="1" formatRows="0"/>
  <mergeCells count="126">
    <mergeCell ref="I58:L58"/>
    <mergeCell ref="I59:L59"/>
    <mergeCell ref="I61:L61"/>
    <mergeCell ref="I90:L90"/>
    <mergeCell ref="I91:L91"/>
    <mergeCell ref="I92:L92"/>
    <mergeCell ref="I72:L72"/>
    <mergeCell ref="I62:L62"/>
    <mergeCell ref="I63:L63"/>
    <mergeCell ref="I64:L64"/>
    <mergeCell ref="I74:L74"/>
    <mergeCell ref="I75:L75"/>
    <mergeCell ref="I78:L78"/>
    <mergeCell ref="I79:L79"/>
    <mergeCell ref="I84:L84"/>
    <mergeCell ref="I85:L85"/>
    <mergeCell ref="I86:L86"/>
    <mergeCell ref="I87:L87"/>
    <mergeCell ref="I88:L88"/>
    <mergeCell ref="I89:L89"/>
    <mergeCell ref="I51:L51"/>
    <mergeCell ref="I96:L96"/>
    <mergeCell ref="I97:L97"/>
    <mergeCell ref="I98:L98"/>
    <mergeCell ref="I99:L99"/>
    <mergeCell ref="I119:L119"/>
    <mergeCell ref="I60:L60"/>
    <mergeCell ref="I71:L71"/>
    <mergeCell ref="I76:L76"/>
    <mergeCell ref="I65:L65"/>
    <mergeCell ref="I66:L66"/>
    <mergeCell ref="I95:L95"/>
    <mergeCell ref="I69:L69"/>
    <mergeCell ref="I70:L70"/>
    <mergeCell ref="I83:L83"/>
    <mergeCell ref="I77:L77"/>
    <mergeCell ref="I80:L80"/>
    <mergeCell ref="I81:L81"/>
    <mergeCell ref="I82:L82"/>
    <mergeCell ref="I67:L67"/>
    <mergeCell ref="I68:L68"/>
    <mergeCell ref="I73:L73"/>
    <mergeCell ref="I56:L56"/>
    <mergeCell ref="I57:L57"/>
    <mergeCell ref="I123:L123"/>
    <mergeCell ref="I124:L124"/>
    <mergeCell ref="I125:L125"/>
    <mergeCell ref="I52:L52"/>
    <mergeCell ref="I53:L53"/>
    <mergeCell ref="I54:L54"/>
    <mergeCell ref="I55:L55"/>
    <mergeCell ref="I25:L25"/>
    <mergeCell ref="I24:L24"/>
    <mergeCell ref="I30:L30"/>
    <mergeCell ref="I31:L31"/>
    <mergeCell ref="I44:L44"/>
    <mergeCell ref="I26:L26"/>
    <mergeCell ref="I27:L27"/>
    <mergeCell ref="I28:L28"/>
    <mergeCell ref="I29:L29"/>
    <mergeCell ref="I32:L32"/>
    <mergeCell ref="I33:L33"/>
    <mergeCell ref="I49:L49"/>
    <mergeCell ref="I45:L45"/>
    <mergeCell ref="I46:L46"/>
    <mergeCell ref="I47:L47"/>
    <mergeCell ref="I48:L48"/>
    <mergeCell ref="I50:L50"/>
    <mergeCell ref="I121:L121"/>
    <mergeCell ref="I122:L122"/>
    <mergeCell ref="I108:L108"/>
    <mergeCell ref="I107:L107"/>
    <mergeCell ref="I120:L120"/>
    <mergeCell ref="I100:L100"/>
    <mergeCell ref="I93:L93"/>
    <mergeCell ref="I94:L94"/>
    <mergeCell ref="I110:L110"/>
    <mergeCell ref="I109:L109"/>
    <mergeCell ref="I111:L111"/>
    <mergeCell ref="I112:L112"/>
    <mergeCell ref="I113:L113"/>
    <mergeCell ref="I114:L114"/>
    <mergeCell ref="I115:L115"/>
    <mergeCell ref="I116:L116"/>
    <mergeCell ref="I117:L117"/>
    <mergeCell ref="I118:L118"/>
    <mergeCell ref="I101:L101"/>
    <mergeCell ref="I102:L102"/>
    <mergeCell ref="I103:L103"/>
    <mergeCell ref="I104:L104"/>
    <mergeCell ref="I105:L105"/>
    <mergeCell ref="I106:L106"/>
    <mergeCell ref="I19:L19"/>
    <mergeCell ref="I21:L21"/>
    <mergeCell ref="I20:L20"/>
    <mergeCell ref="I22:L22"/>
    <mergeCell ref="I23:L23"/>
    <mergeCell ref="L2:M2"/>
    <mergeCell ref="I13:L13"/>
    <mergeCell ref="I16:L16"/>
    <mergeCell ref="I17:L17"/>
    <mergeCell ref="I18:L18"/>
    <mergeCell ref="N2:N8"/>
    <mergeCell ref="B3:I3"/>
    <mergeCell ref="J3:K3"/>
    <mergeCell ref="L3:M3"/>
    <mergeCell ref="B5:G5"/>
    <mergeCell ref="J5:K5"/>
    <mergeCell ref="L5:M5"/>
    <mergeCell ref="B6:G6"/>
    <mergeCell ref="I6:M6"/>
    <mergeCell ref="B7:G7"/>
    <mergeCell ref="I7:M7"/>
    <mergeCell ref="B8:G8"/>
    <mergeCell ref="I8:M8"/>
    <mergeCell ref="B2:I2"/>
    <mergeCell ref="J2:K2"/>
    <mergeCell ref="I126:L126"/>
    <mergeCell ref="I127:L127"/>
    <mergeCell ref="I128:L128"/>
    <mergeCell ref="I129:L129"/>
    <mergeCell ref="I130:L130"/>
    <mergeCell ref="I131:L131"/>
    <mergeCell ref="I132:L132"/>
    <mergeCell ref="I133:L133"/>
    <mergeCell ref="I134:L134"/>
  </mergeCells>
  <conditionalFormatting sqref="I16:I18">
    <cfRule type="expression" dxfId="1019" priority="1039">
      <formula>AND($O16,I16="")</formula>
    </cfRule>
  </conditionalFormatting>
  <conditionalFormatting sqref="I20">
    <cfRule type="expression" dxfId="1017" priority="981">
      <formula>AND($O20,I20="")</formula>
    </cfRule>
  </conditionalFormatting>
  <conditionalFormatting sqref="I22">
    <cfRule type="expression" dxfId="1016" priority="1031">
      <formula>AND($O22,I22="")</formula>
    </cfRule>
  </conditionalFormatting>
  <conditionalFormatting sqref="I24">
    <cfRule type="expression" dxfId="1015" priority="1022">
      <formula>AND($O24,I24="")</formula>
    </cfRule>
  </conditionalFormatting>
  <conditionalFormatting sqref="I26">
    <cfRule type="expression" dxfId="1014" priority="1015">
      <formula>AND($O26,I26="")</formula>
    </cfRule>
  </conditionalFormatting>
  <conditionalFormatting sqref="I28">
    <cfRule type="expression" dxfId="1013" priority="1007">
      <formula>AND($O28,I28="")</formula>
    </cfRule>
  </conditionalFormatting>
  <conditionalFormatting sqref="I30">
    <cfRule type="expression" dxfId="1012" priority="999">
      <formula>AND($O30,I30="")</formula>
    </cfRule>
  </conditionalFormatting>
  <conditionalFormatting sqref="I32">
    <cfRule type="expression" dxfId="1011" priority="876">
      <formula>AND($O32,I32="")</formula>
    </cfRule>
  </conditionalFormatting>
  <conditionalFormatting sqref="I44">
    <cfRule type="expression" dxfId="1010" priority="967">
      <formula>AND($O44,I44="")</formula>
    </cfRule>
  </conditionalFormatting>
  <conditionalFormatting sqref="I46">
    <cfRule type="expression" dxfId="1008" priority="959">
      <formula>AND($O46,I46="")</formula>
    </cfRule>
  </conditionalFormatting>
  <conditionalFormatting sqref="I48">
    <cfRule type="expression" dxfId="1007" priority="180">
      <formula>NOT(O48)</formula>
    </cfRule>
  </conditionalFormatting>
  <conditionalFormatting sqref="I50">
    <cfRule type="expression" dxfId="1006" priority="175">
      <formula>NOT(P50)</formula>
    </cfRule>
  </conditionalFormatting>
  <conditionalFormatting sqref="I52">
    <cfRule type="expression" dxfId="1005" priority="170">
      <formula>NOT(Q52)</formula>
    </cfRule>
  </conditionalFormatting>
  <conditionalFormatting sqref="I54">
    <cfRule type="expression" dxfId="1004" priority="165">
      <formula>NOT(R54)</formula>
    </cfRule>
  </conditionalFormatting>
  <conditionalFormatting sqref="I56">
    <cfRule type="expression" dxfId="1003" priority="160">
      <formula>NOT(S56)</formula>
    </cfRule>
  </conditionalFormatting>
  <conditionalFormatting sqref="I58">
    <cfRule type="expression" dxfId="1002" priority="155">
      <formula>NOT(T58)</formula>
    </cfRule>
  </conditionalFormatting>
  <conditionalFormatting sqref="I60">
    <cfRule type="expression" dxfId="1001" priority="956">
      <formula>AND($O60,I60="")</formula>
    </cfRule>
  </conditionalFormatting>
  <conditionalFormatting sqref="I62">
    <cfRule type="expression" dxfId="1000" priority="953">
      <formula>AND($O62,I62="")</formula>
    </cfRule>
  </conditionalFormatting>
  <conditionalFormatting sqref="I64">
    <cfRule type="expression" dxfId="999" priority="150">
      <formula>NOT(O64)</formula>
    </cfRule>
  </conditionalFormatting>
  <conditionalFormatting sqref="I66">
    <cfRule type="expression" dxfId="998" priority="145">
      <formula>NOT(P66)</formula>
    </cfRule>
  </conditionalFormatting>
  <conditionalFormatting sqref="I68">
    <cfRule type="expression" dxfId="997" priority="140">
      <formula>NOT(Q68)</formula>
    </cfRule>
  </conditionalFormatting>
  <conditionalFormatting sqref="I70">
    <cfRule type="expression" dxfId="996" priority="135">
      <formula>NOT(R70)</formula>
    </cfRule>
  </conditionalFormatting>
  <conditionalFormatting sqref="I72">
    <cfRule type="expression" dxfId="995" priority="130">
      <formula>NOT(S72)</formula>
    </cfRule>
  </conditionalFormatting>
  <conditionalFormatting sqref="I74">
    <cfRule type="expression" dxfId="994" priority="125">
      <formula>NOT(T74)</formula>
    </cfRule>
  </conditionalFormatting>
  <conditionalFormatting sqref="I76">
    <cfRule type="expression" dxfId="993" priority="933">
      <formula>AND($O76,I76="")</formula>
    </cfRule>
  </conditionalFormatting>
  <conditionalFormatting sqref="I78">
    <cfRule type="expression" dxfId="992" priority="120">
      <formula>NOT(O78)</formula>
    </cfRule>
  </conditionalFormatting>
  <conditionalFormatting sqref="I80">
    <cfRule type="expression" dxfId="991" priority="115">
      <formula>NOT(P80)</formula>
    </cfRule>
  </conditionalFormatting>
  <conditionalFormatting sqref="I82">
    <cfRule type="expression" dxfId="990" priority="110">
      <formula>NOT(Q82)</formula>
    </cfRule>
  </conditionalFormatting>
  <conditionalFormatting sqref="I84">
    <cfRule type="expression" dxfId="989" priority="105">
      <formula>NOT(R84)</formula>
    </cfRule>
  </conditionalFormatting>
  <conditionalFormatting sqref="I86">
    <cfRule type="expression" dxfId="988" priority="100">
      <formula>NOT(S86)</formula>
    </cfRule>
  </conditionalFormatting>
  <conditionalFormatting sqref="I88">
    <cfRule type="expression" dxfId="987" priority="95">
      <formula>NOT(T88)</formula>
    </cfRule>
  </conditionalFormatting>
  <conditionalFormatting sqref="I90">
    <cfRule type="expression" dxfId="986" priority="930">
      <formula>AND($O90,I90="")</formula>
    </cfRule>
  </conditionalFormatting>
  <conditionalFormatting sqref="I93">
    <cfRule type="expression" dxfId="984" priority="927">
      <formula>AND($O93,I93="")</formula>
    </cfRule>
  </conditionalFormatting>
  <conditionalFormatting sqref="I95">
    <cfRule type="expression" dxfId="983" priority="90">
      <formula>NOT(O95)</formula>
    </cfRule>
  </conditionalFormatting>
  <conditionalFormatting sqref="I97">
    <cfRule type="expression" dxfId="982" priority="85">
      <formula>NOT(P97)</formula>
    </cfRule>
  </conditionalFormatting>
  <conditionalFormatting sqref="I99">
    <cfRule type="expression" dxfId="981" priority="80">
      <formula>NOT(Q99)</formula>
    </cfRule>
  </conditionalFormatting>
  <conditionalFormatting sqref="I101">
    <cfRule type="expression" dxfId="980" priority="75">
      <formula>NOT(R101)</formula>
    </cfRule>
  </conditionalFormatting>
  <conditionalFormatting sqref="I103">
    <cfRule type="expression" dxfId="979" priority="70">
      <formula>NOT(S103)</formula>
    </cfRule>
  </conditionalFormatting>
  <conditionalFormatting sqref="I105">
    <cfRule type="expression" dxfId="978" priority="65">
      <formula>NOT(T105)</formula>
    </cfRule>
  </conditionalFormatting>
  <conditionalFormatting sqref="I109">
    <cfRule type="expression" dxfId="976" priority="60">
      <formula>NOT(O109)</formula>
    </cfRule>
  </conditionalFormatting>
  <conditionalFormatting sqref="I111">
    <cfRule type="expression" dxfId="974" priority="55">
      <formula>NOT(P111)</formula>
    </cfRule>
  </conditionalFormatting>
  <conditionalFormatting sqref="I113">
    <cfRule type="expression" dxfId="973" priority="50">
      <formula>NOT(Q113)</formula>
    </cfRule>
  </conditionalFormatting>
  <conditionalFormatting sqref="I115">
    <cfRule type="expression" dxfId="972" priority="45">
      <formula>NOT(R115)</formula>
    </cfRule>
  </conditionalFormatting>
  <conditionalFormatting sqref="I117">
    <cfRule type="expression" dxfId="971" priority="40">
      <formula>NOT(S117)</formula>
    </cfRule>
  </conditionalFormatting>
  <conditionalFormatting sqref="I119">
    <cfRule type="expression" dxfId="970" priority="35">
      <formula>NOT(T119)</formula>
    </cfRule>
  </conditionalFormatting>
  <conditionalFormatting sqref="I123">
    <cfRule type="expression" dxfId="968" priority="30">
      <formula>NOT(O123)</formula>
    </cfRule>
  </conditionalFormatting>
  <conditionalFormatting sqref="I125">
    <cfRule type="expression" dxfId="966" priority="25">
      <formula>NOT(P125)</formula>
    </cfRule>
  </conditionalFormatting>
  <conditionalFormatting sqref="I127">
    <cfRule type="expression" dxfId="965" priority="20">
      <formula>NOT(Q127)</formula>
    </cfRule>
  </conditionalFormatting>
  <conditionalFormatting sqref="I129">
    <cfRule type="expression" dxfId="964" priority="15">
      <formula>NOT(R129)</formula>
    </cfRule>
  </conditionalFormatting>
  <conditionalFormatting sqref="I131">
    <cfRule type="expression" dxfId="963" priority="10">
      <formula>NOT(S131)</formula>
    </cfRule>
  </conditionalFormatting>
  <conditionalFormatting sqref="I133">
    <cfRule type="expression" dxfId="962" priority="5">
      <formula>NOT(T133)</formula>
    </cfRule>
  </conditionalFormatting>
  <conditionalFormatting sqref="I48:L48">
    <cfRule type="expression" dxfId="961" priority="179">
      <formula>AND($O48,$I48="")</formula>
    </cfRule>
  </conditionalFormatting>
  <conditionalFormatting sqref="I49:L49">
    <cfRule type="expression" dxfId="960" priority="178">
      <formula>NOT(O48)</formula>
    </cfRule>
  </conditionalFormatting>
  <conditionalFormatting sqref="I50:L50">
    <cfRule type="expression" dxfId="959" priority="174">
      <formula>AND($P50,$I50="")</formula>
    </cfRule>
  </conditionalFormatting>
  <conditionalFormatting sqref="I51:L51">
    <cfRule type="expression" dxfId="958" priority="173">
      <formula>NOT(P50)</formula>
    </cfRule>
  </conditionalFormatting>
  <conditionalFormatting sqref="I52:L52">
    <cfRule type="expression" dxfId="957" priority="169">
      <formula>AND($Q52,$I52="")</formula>
    </cfRule>
  </conditionalFormatting>
  <conditionalFormatting sqref="I53:L53">
    <cfRule type="expression" dxfId="956" priority="168">
      <formula>NOT(Q52)</formula>
    </cfRule>
  </conditionalFormatting>
  <conditionalFormatting sqref="I54:L54">
    <cfRule type="expression" dxfId="955" priority="164">
      <formula>AND($R54,$I54="")</formula>
    </cfRule>
  </conditionalFormatting>
  <conditionalFormatting sqref="I55:L55">
    <cfRule type="expression" dxfId="954" priority="163">
      <formula>NOT(R54)</formula>
    </cfRule>
  </conditionalFormatting>
  <conditionalFormatting sqref="I56:L56">
    <cfRule type="expression" dxfId="953" priority="159">
      <formula>AND($S56,$I56="")</formula>
    </cfRule>
  </conditionalFormatting>
  <conditionalFormatting sqref="I57:L57">
    <cfRule type="expression" dxfId="952" priority="158">
      <formula>NOT(S56)</formula>
    </cfRule>
  </conditionalFormatting>
  <conditionalFormatting sqref="I58:L58">
    <cfRule type="expression" dxfId="951" priority="154">
      <formula>AND($T58,$I58="")</formula>
    </cfRule>
  </conditionalFormatting>
  <conditionalFormatting sqref="I59:L59">
    <cfRule type="expression" dxfId="950" priority="153">
      <formula>NOT(T58)</formula>
    </cfRule>
  </conditionalFormatting>
  <conditionalFormatting sqref="I64:L64">
    <cfRule type="expression" dxfId="949" priority="149">
      <formula>AND($O64,$I64="")</formula>
    </cfRule>
  </conditionalFormatting>
  <conditionalFormatting sqref="I65:L65">
    <cfRule type="expression" dxfId="948" priority="148">
      <formula>NOT(O64)</formula>
    </cfRule>
  </conditionalFormatting>
  <conditionalFormatting sqref="I66:L66">
    <cfRule type="expression" dxfId="947" priority="144">
      <formula>AND($P66,$I66="")</formula>
    </cfRule>
  </conditionalFormatting>
  <conditionalFormatting sqref="I67:L67">
    <cfRule type="expression" dxfId="946" priority="143">
      <formula>NOT(P66)</formula>
    </cfRule>
  </conditionalFormatting>
  <conditionalFormatting sqref="I68:L68">
    <cfRule type="expression" dxfId="945" priority="139">
      <formula>AND($Q68,$I68="")</formula>
    </cfRule>
  </conditionalFormatting>
  <conditionalFormatting sqref="I69:L69">
    <cfRule type="expression" dxfId="944" priority="138">
      <formula>NOT(Q68)</formula>
    </cfRule>
  </conditionalFormatting>
  <conditionalFormatting sqref="I70:L70">
    <cfRule type="expression" dxfId="943" priority="134">
      <formula>AND($R70,$I70="")</formula>
    </cfRule>
  </conditionalFormatting>
  <conditionalFormatting sqref="I71:L71">
    <cfRule type="expression" dxfId="942" priority="133">
      <formula>NOT(R70)</formula>
    </cfRule>
  </conditionalFormatting>
  <conditionalFormatting sqref="I72:L72">
    <cfRule type="expression" dxfId="941" priority="129">
      <formula>AND($S72,$I72="")</formula>
    </cfRule>
  </conditionalFormatting>
  <conditionalFormatting sqref="I73:L73">
    <cfRule type="expression" dxfId="940" priority="128">
      <formula>NOT(S72)</formula>
    </cfRule>
  </conditionalFormatting>
  <conditionalFormatting sqref="I74:L74">
    <cfRule type="expression" dxfId="939" priority="124">
      <formula>AND($T74,$I74="")</formula>
    </cfRule>
  </conditionalFormatting>
  <conditionalFormatting sqref="I75:L75">
    <cfRule type="expression" dxfId="938" priority="123">
      <formula>NOT(T74)</formula>
    </cfRule>
  </conditionalFormatting>
  <conditionalFormatting sqref="I78:L78">
    <cfRule type="expression" dxfId="937" priority="119">
      <formula>AND($O78,$I78="")</formula>
    </cfRule>
  </conditionalFormatting>
  <conditionalFormatting sqref="I79:L79">
    <cfRule type="expression" dxfId="936" priority="118">
      <formula>NOT(O78)</formula>
    </cfRule>
  </conditionalFormatting>
  <conditionalFormatting sqref="I80:L80">
    <cfRule type="expression" dxfId="935" priority="114">
      <formula>AND($P80,$I80="")</formula>
    </cfRule>
  </conditionalFormatting>
  <conditionalFormatting sqref="I81:L81">
    <cfRule type="expression" dxfId="934" priority="113">
      <formula>NOT(P80)</formula>
    </cfRule>
  </conditionalFormatting>
  <conditionalFormatting sqref="I82:L82">
    <cfRule type="expression" dxfId="933" priority="109">
      <formula>AND($Q82,$I82="")</formula>
    </cfRule>
  </conditionalFormatting>
  <conditionalFormatting sqref="I83:L83">
    <cfRule type="expression" dxfId="932" priority="108">
      <formula>NOT(Q82)</formula>
    </cfRule>
  </conditionalFormatting>
  <conditionalFormatting sqref="I84:L84">
    <cfRule type="expression" dxfId="931" priority="104">
      <formula>AND($R84,$I84="")</formula>
    </cfRule>
  </conditionalFormatting>
  <conditionalFormatting sqref="I85:L85">
    <cfRule type="expression" dxfId="930" priority="103">
      <formula>NOT(R84)</formula>
    </cfRule>
  </conditionalFormatting>
  <conditionalFormatting sqref="I86:L86">
    <cfRule type="expression" dxfId="929" priority="99">
      <formula>AND($S86,$I86="")</formula>
    </cfRule>
  </conditionalFormatting>
  <conditionalFormatting sqref="I87:L87">
    <cfRule type="expression" dxfId="928" priority="98">
      <formula>NOT(S86)</formula>
    </cfRule>
  </conditionalFormatting>
  <conditionalFormatting sqref="I88:L88">
    <cfRule type="expression" dxfId="927" priority="94">
      <formula>AND($T88,$I88="")</formula>
    </cfRule>
  </conditionalFormatting>
  <conditionalFormatting sqref="I89:L89">
    <cfRule type="expression" dxfId="926" priority="93">
      <formula>NOT(T88)</formula>
    </cfRule>
  </conditionalFormatting>
  <conditionalFormatting sqref="I95:L95">
    <cfRule type="expression" dxfId="925" priority="89">
      <formula>AND($O95,$I95="")</formula>
    </cfRule>
  </conditionalFormatting>
  <conditionalFormatting sqref="I96:L96">
    <cfRule type="expression" dxfId="924" priority="88">
      <formula>NOT(O95)</formula>
    </cfRule>
  </conditionalFormatting>
  <conditionalFormatting sqref="I97:L97">
    <cfRule type="expression" dxfId="923" priority="84">
      <formula>AND($P97,$I97="")</formula>
    </cfRule>
  </conditionalFormatting>
  <conditionalFormatting sqref="I98:L98">
    <cfRule type="expression" dxfId="922" priority="83">
      <formula>NOT(P97)</formula>
    </cfRule>
  </conditionalFormatting>
  <conditionalFormatting sqref="I99:L99">
    <cfRule type="expression" dxfId="921" priority="79">
      <formula>AND($Q99,$I99="")</formula>
    </cfRule>
  </conditionalFormatting>
  <conditionalFormatting sqref="I100:L100">
    <cfRule type="expression" dxfId="920" priority="78">
      <formula>NOT(Q99)</formula>
    </cfRule>
  </conditionalFormatting>
  <conditionalFormatting sqref="I101:L101">
    <cfRule type="expression" dxfId="919" priority="74">
      <formula>AND($R101,$I101="")</formula>
    </cfRule>
  </conditionalFormatting>
  <conditionalFormatting sqref="I102:L102">
    <cfRule type="expression" dxfId="918" priority="73">
      <formula>NOT(R101)</formula>
    </cfRule>
  </conditionalFormatting>
  <conditionalFormatting sqref="I103:L103">
    <cfRule type="expression" dxfId="917" priority="69">
      <formula>AND($S103,$I103="")</formula>
    </cfRule>
  </conditionalFormatting>
  <conditionalFormatting sqref="I104:L104">
    <cfRule type="expression" dxfId="916" priority="68">
      <formula>NOT(S103)</formula>
    </cfRule>
  </conditionalFormatting>
  <conditionalFormatting sqref="I105:L105">
    <cfRule type="expression" dxfId="915" priority="64">
      <formula>AND($T105,$I105="")</formula>
    </cfRule>
  </conditionalFormatting>
  <conditionalFormatting sqref="I106:L106">
    <cfRule type="expression" dxfId="914" priority="63">
      <formula>NOT(T105)</formula>
    </cfRule>
  </conditionalFormatting>
  <conditionalFormatting sqref="I108:L108">
    <cfRule type="expression" dxfId="913" priority="228">
      <formula>$I107&lt;&gt;""</formula>
    </cfRule>
  </conditionalFormatting>
  <conditionalFormatting sqref="I109:L109">
    <cfRule type="expression" dxfId="912" priority="59">
      <formula>AND($O109,$I109="")</formula>
    </cfRule>
  </conditionalFormatting>
  <conditionalFormatting sqref="I110:L110">
    <cfRule type="expression" dxfId="911" priority="58">
      <formula>NOT(O109)</formula>
    </cfRule>
  </conditionalFormatting>
  <conditionalFormatting sqref="I111:L111">
    <cfRule type="expression" dxfId="910" priority="54">
      <formula>AND($P111,$I111="")</formula>
    </cfRule>
  </conditionalFormatting>
  <conditionalFormatting sqref="I112:L112">
    <cfRule type="expression" dxfId="909" priority="53">
      <formula>NOT(P111)</formula>
    </cfRule>
  </conditionalFormatting>
  <conditionalFormatting sqref="I113:L113">
    <cfRule type="expression" dxfId="908" priority="49">
      <formula>AND($Q113,$I113="")</formula>
    </cfRule>
  </conditionalFormatting>
  <conditionalFormatting sqref="I114:L114">
    <cfRule type="expression" dxfId="907" priority="48">
      <formula>NOT(Q113)</formula>
    </cfRule>
  </conditionalFormatting>
  <conditionalFormatting sqref="I115:L115">
    <cfRule type="expression" dxfId="906" priority="44">
      <formula>AND($R115,$I115="")</formula>
    </cfRule>
  </conditionalFormatting>
  <conditionalFormatting sqref="I116:L116">
    <cfRule type="expression" dxfId="905" priority="43">
      <formula>NOT(R115)</formula>
    </cfRule>
  </conditionalFormatting>
  <conditionalFormatting sqref="I117:L117">
    <cfRule type="expression" dxfId="904" priority="39">
      <formula>AND($S117,$I117="")</formula>
    </cfRule>
  </conditionalFormatting>
  <conditionalFormatting sqref="I118:L118">
    <cfRule type="expression" dxfId="903" priority="38">
      <formula>NOT(S117)</formula>
    </cfRule>
  </conditionalFormatting>
  <conditionalFormatting sqref="I119:L119">
    <cfRule type="expression" dxfId="902" priority="34">
      <formula>AND($T119,$I119="")</formula>
    </cfRule>
  </conditionalFormatting>
  <conditionalFormatting sqref="I120:L120">
    <cfRule type="expression" dxfId="901" priority="33">
      <formula>NOT(T119)</formula>
    </cfRule>
  </conditionalFormatting>
  <conditionalFormatting sqref="I122:L122">
    <cfRule type="expression" dxfId="900" priority="225">
      <formula>$I121&lt;&gt;""</formula>
    </cfRule>
  </conditionalFormatting>
  <conditionalFormatting sqref="I123:L123">
    <cfRule type="expression" dxfId="899" priority="29">
      <formula>AND($O123,$I123="")</formula>
    </cfRule>
  </conditionalFormatting>
  <conditionalFormatting sqref="I124:L124">
    <cfRule type="expression" dxfId="898" priority="28">
      <formula>NOT(O123)</formula>
    </cfRule>
  </conditionalFormatting>
  <conditionalFormatting sqref="I125:L125">
    <cfRule type="expression" dxfId="897" priority="24">
      <formula>AND($P125,$I125="")</formula>
    </cfRule>
  </conditionalFormatting>
  <conditionalFormatting sqref="I126:L126">
    <cfRule type="expression" dxfId="896" priority="23">
      <formula>NOT(P125)</formula>
    </cfRule>
  </conditionalFormatting>
  <conditionalFormatting sqref="I127:L127">
    <cfRule type="expression" dxfId="895" priority="19">
      <formula>AND($Q127,$I127="")</formula>
    </cfRule>
  </conditionalFormatting>
  <conditionalFormatting sqref="I128:L128">
    <cfRule type="expression" dxfId="894" priority="18">
      <formula>NOT(Q127)</formula>
    </cfRule>
  </conditionalFormatting>
  <conditionalFormatting sqref="I129:L129">
    <cfRule type="expression" dxfId="893" priority="14">
      <formula>AND($R129,$I129="")</formula>
    </cfRule>
  </conditionalFormatting>
  <conditionalFormatting sqref="I130:L130">
    <cfRule type="expression" dxfId="892" priority="13">
      <formula>NOT(R129)</formula>
    </cfRule>
  </conditionalFormatting>
  <conditionalFormatting sqref="I131:L131">
    <cfRule type="expression" dxfId="891" priority="9">
      <formula>AND($S131,$I131="")</formula>
    </cfRule>
  </conditionalFormatting>
  <conditionalFormatting sqref="I132:L132">
    <cfRule type="expression" dxfId="890" priority="8">
      <formula>NOT(S131)</formula>
    </cfRule>
  </conditionalFormatting>
  <conditionalFormatting sqref="I133:L133">
    <cfRule type="expression" dxfId="889" priority="4">
      <formula>AND($T133,$I133="")</formula>
    </cfRule>
  </conditionalFormatting>
  <conditionalFormatting sqref="I134:L134">
    <cfRule type="expression" dxfId="888" priority="3">
      <formula>NOT(T133)</formula>
    </cfRule>
  </conditionalFormatting>
  <conditionalFormatting sqref="M34:M39">
    <cfRule type="expression" dxfId="887" priority="913">
      <formula>O34=FALSE</formula>
    </cfRule>
    <cfRule type="expression" dxfId="886" priority="914">
      <formula>AND(O34,M34="")</formula>
    </cfRule>
  </conditionalFormatting>
  <conditionalFormatting sqref="M48">
    <cfRule type="expression" dxfId="884" priority="617">
      <formula>O48=FALSE</formula>
    </cfRule>
    <cfRule type="expression" dxfId="883" priority="618">
      <formula>AND(O48,M48="")</formula>
    </cfRule>
  </conditionalFormatting>
  <conditionalFormatting sqref="M50">
    <cfRule type="expression" dxfId="881" priority="389">
      <formula>P50=FALSE</formula>
    </cfRule>
    <cfRule type="expression" dxfId="880" priority="390">
      <formula>AND(P50,M50="")</formula>
    </cfRule>
  </conditionalFormatting>
  <conditionalFormatting sqref="M52">
    <cfRule type="expression" dxfId="878" priority="388">
      <formula>AND(Q52,M52="")</formula>
    </cfRule>
    <cfRule type="expression" dxfId="877" priority="387">
      <formula>Q52=FALSE</formula>
    </cfRule>
  </conditionalFormatting>
  <conditionalFormatting sqref="M54">
    <cfRule type="expression" dxfId="875" priority="379">
      <formula>AND(R54,M54="")</formula>
    </cfRule>
    <cfRule type="expression" dxfId="874" priority="378">
      <formula>R54=FALSE</formula>
    </cfRule>
  </conditionalFormatting>
  <conditionalFormatting sqref="M56">
    <cfRule type="expression" dxfId="872" priority="351">
      <formula>S56=FALSE</formula>
    </cfRule>
    <cfRule type="expression" dxfId="871" priority="352">
      <formula>AND(S56,M56="")</formula>
    </cfRule>
  </conditionalFormatting>
  <conditionalFormatting sqref="M58">
    <cfRule type="expression" dxfId="869" priority="350">
      <formula>AND(T58,M58="")</formula>
    </cfRule>
    <cfRule type="expression" dxfId="868" priority="349">
      <formula>T58=FALSE</formula>
    </cfRule>
  </conditionalFormatting>
  <conditionalFormatting sqref="M64">
    <cfRule type="expression" dxfId="866" priority="670">
      <formula>O64=FALSE</formula>
    </cfRule>
    <cfRule type="expression" dxfId="865" priority="671">
      <formula>AND(O64,M64="")</formula>
    </cfRule>
  </conditionalFormatting>
  <conditionalFormatting sqref="M66">
    <cfRule type="expression" dxfId="863" priority="668">
      <formula>P66=FALSE</formula>
    </cfRule>
    <cfRule type="expression" dxfId="862" priority="669">
      <formula>AND(P66,M66="")</formula>
    </cfRule>
  </conditionalFormatting>
  <conditionalFormatting sqref="M68">
    <cfRule type="expression" dxfId="860" priority="667">
      <formula>AND(Q68,M68="")</formula>
    </cfRule>
    <cfRule type="expression" dxfId="859" priority="666">
      <formula>Q68=FALSE</formula>
    </cfRule>
  </conditionalFormatting>
  <conditionalFormatting sqref="M70">
    <cfRule type="expression" dxfId="857" priority="650">
      <formula>R70=FALSE</formula>
    </cfRule>
    <cfRule type="expression" dxfId="856" priority="651">
      <formula>AND(R70,M70="")</formula>
    </cfRule>
  </conditionalFormatting>
  <conditionalFormatting sqref="M72">
    <cfRule type="expression" dxfId="854" priority="373">
      <formula>AND(S72,M72="")</formula>
    </cfRule>
    <cfRule type="expression" dxfId="853" priority="372">
      <formula>S72=FALSE</formula>
    </cfRule>
  </conditionalFormatting>
  <conditionalFormatting sqref="M74">
    <cfRule type="expression" dxfId="851" priority="341">
      <formula>T74=FALSE</formula>
    </cfRule>
    <cfRule type="expression" dxfId="850" priority="342">
      <formula>AND(T74,M74="")</formula>
    </cfRule>
  </conditionalFormatting>
  <conditionalFormatting sqref="M78">
    <cfRule type="expression" dxfId="848" priority="336">
      <formula>O78=FALSE</formula>
    </cfRule>
    <cfRule type="expression" dxfId="847" priority="337">
      <formula>AND(O78,M78="")</formula>
    </cfRule>
  </conditionalFormatting>
  <conditionalFormatting sqref="M80">
    <cfRule type="expression" dxfId="845" priority="708">
      <formula>P80=FALSE</formula>
    </cfRule>
    <cfRule type="expression" dxfId="844" priority="709">
      <formula>AND(P80,M80="")</formula>
    </cfRule>
  </conditionalFormatting>
  <conditionalFormatting sqref="M82">
    <cfRule type="expression" dxfId="842" priority="706">
      <formula>Q82=FALSE</formula>
    </cfRule>
    <cfRule type="expression" dxfId="841" priority="707">
      <formula>AND(Q82,M82="")</formula>
    </cfRule>
  </conditionalFormatting>
  <conditionalFormatting sqref="M84">
    <cfRule type="expression" dxfId="839" priority="329">
      <formula>R84=FALSE</formula>
    </cfRule>
    <cfRule type="expression" dxfId="838" priority="330">
      <formula>AND(R84,M84="")</formula>
    </cfRule>
  </conditionalFormatting>
  <conditionalFormatting sqref="M86">
    <cfRule type="expression" dxfId="836" priority="323">
      <formula>S86=FALSE</formula>
    </cfRule>
    <cfRule type="expression" dxfId="835" priority="324">
      <formula>AND(S86,M86="")</formula>
    </cfRule>
  </conditionalFormatting>
  <conditionalFormatting sqref="M88">
    <cfRule type="expression" dxfId="833" priority="311">
      <formula>T88=FALSE</formula>
    </cfRule>
    <cfRule type="expression" dxfId="832" priority="312">
      <formula>AND(T88,M88="")</formula>
    </cfRule>
  </conditionalFormatting>
  <conditionalFormatting sqref="M95">
    <cfRule type="expression" dxfId="830" priority="293">
      <formula>AND(O95,M95="")</formula>
    </cfRule>
    <cfRule type="expression" dxfId="829" priority="292">
      <formula>O95=FALSE</formula>
    </cfRule>
  </conditionalFormatting>
  <conditionalFormatting sqref="M97">
    <cfRule type="expression" dxfId="827" priority="305">
      <formula>P97=FALSE</formula>
    </cfRule>
    <cfRule type="expression" dxfId="826" priority="306">
      <formula>AND(P97,M97="")</formula>
    </cfRule>
  </conditionalFormatting>
  <conditionalFormatting sqref="M99">
    <cfRule type="expression" dxfId="824" priority="303">
      <formula>Q99=FALSE</formula>
    </cfRule>
    <cfRule type="expression" dxfId="823" priority="304">
      <formula>AND(Q99,M99="")</formula>
    </cfRule>
  </conditionalFormatting>
  <conditionalFormatting sqref="M101">
    <cfRule type="expression" dxfId="821" priority="286">
      <formula>AND(R101,M101="")</formula>
    </cfRule>
    <cfRule type="expression" dxfId="820" priority="285">
      <formula>R101=FALSE</formula>
    </cfRule>
  </conditionalFormatting>
  <conditionalFormatting sqref="M103">
    <cfRule type="expression" dxfId="818" priority="280">
      <formula>AND(S103,M103="")</formula>
    </cfRule>
    <cfRule type="expression" dxfId="817" priority="279">
      <formula>S103=FALSE</formula>
    </cfRule>
  </conditionalFormatting>
  <conditionalFormatting sqref="M105">
    <cfRule type="expression" dxfId="815" priority="268">
      <formula>AND(T105,M105="")</formula>
    </cfRule>
    <cfRule type="expression" dxfId="814" priority="267">
      <formula>T105=FALSE</formula>
    </cfRule>
  </conditionalFormatting>
  <conditionalFormatting sqref="M109">
    <cfRule type="expression" dxfId="811" priority="248">
      <formula>O109=FALSE</formula>
    </cfRule>
    <cfRule type="expression" dxfId="810" priority="249">
      <formula>AND(O109,M109="")</formula>
    </cfRule>
  </conditionalFormatting>
  <conditionalFormatting sqref="M111">
    <cfRule type="expression" dxfId="808" priority="261">
      <formula>P111=FALSE</formula>
    </cfRule>
    <cfRule type="expression" dxfId="807" priority="262">
      <formula>AND(P111,M111="")</formula>
    </cfRule>
  </conditionalFormatting>
  <conditionalFormatting sqref="M113">
    <cfRule type="expression" dxfId="805" priority="260">
      <formula>AND(Q113,M113="")</formula>
    </cfRule>
    <cfRule type="expression" dxfId="804" priority="259">
      <formula>Q113=FALSE</formula>
    </cfRule>
  </conditionalFormatting>
  <conditionalFormatting sqref="M115">
    <cfRule type="expression" dxfId="802" priority="241">
      <formula>R115=FALSE</formula>
    </cfRule>
    <cfRule type="expression" dxfId="801" priority="242">
      <formula>AND(R115,M115="")</formula>
    </cfRule>
  </conditionalFormatting>
  <conditionalFormatting sqref="M117">
    <cfRule type="expression" dxfId="799" priority="236">
      <formula>AND(S117,M117="")</formula>
    </cfRule>
    <cfRule type="expression" dxfId="798" priority="235">
      <formula>S117=FALSE</formula>
    </cfRule>
  </conditionalFormatting>
  <conditionalFormatting sqref="M119">
    <cfRule type="expression" dxfId="796" priority="766">
      <formula>T119=FALSE</formula>
    </cfRule>
    <cfRule type="expression" dxfId="795" priority="767">
      <formula>AND(T119,M119="")</formula>
    </cfRule>
  </conditionalFormatting>
  <conditionalFormatting sqref="M123">
    <cfRule type="expression" dxfId="793" priority="199">
      <formula>O123=FALSE</formula>
    </cfRule>
    <cfRule type="expression" dxfId="792" priority="200">
      <formula>AND(O123,M123="")</formula>
    </cfRule>
  </conditionalFormatting>
  <conditionalFormatting sqref="M125">
    <cfRule type="expression" dxfId="790" priority="212">
      <formula>P125=FALSE</formula>
    </cfRule>
    <cfRule type="expression" dxfId="789" priority="213">
      <formula>AND(P125,M125="")</formula>
    </cfRule>
  </conditionalFormatting>
  <conditionalFormatting sqref="M127">
    <cfRule type="expression" dxfId="787" priority="210">
      <formula>Q127=FALSE</formula>
    </cfRule>
    <cfRule type="expression" dxfId="786" priority="211">
      <formula>AND(Q127,M127="")</formula>
    </cfRule>
  </conditionalFormatting>
  <conditionalFormatting sqref="M129">
    <cfRule type="expression" dxfId="784" priority="192">
      <formula>R129=FALSE</formula>
    </cfRule>
    <cfRule type="expression" dxfId="783" priority="193">
      <formula>AND(R129,M129="")</formula>
    </cfRule>
  </conditionalFormatting>
  <conditionalFormatting sqref="M131">
    <cfRule type="expression" dxfId="781" priority="186">
      <formula>S131=FALSE</formula>
    </cfRule>
    <cfRule type="expression" dxfId="780" priority="187">
      <formula>AND(S131,M131="")</formula>
    </cfRule>
  </conditionalFormatting>
  <conditionalFormatting sqref="M133">
    <cfRule type="expression" dxfId="778" priority="222">
      <formula>T133=FALSE</formula>
    </cfRule>
    <cfRule type="expression" dxfId="777" priority="223">
      <formula>AND(T133,M133="")</formula>
    </cfRule>
  </conditionalFormatting>
  <conditionalFormatting sqref="M135:M140">
    <cfRule type="expression" dxfId="775" priority="562">
      <formula>NOT($O135)</formula>
    </cfRule>
  </conditionalFormatting>
  <hyperlinks>
    <hyperlink ref="H16" location="B.1" display="B.1" xr:uid="{00000000-0004-0000-0700-000000000000}"/>
    <hyperlink ref="H18" location="B.2" display="B.2" xr:uid="{00000000-0004-0000-0700-000001000000}"/>
    <hyperlink ref="H20" location="B.3.1" display="B.3.1" xr:uid="{00000000-0004-0000-0700-000002000000}"/>
    <hyperlink ref="H22" location="B.3.2" display="B.3.2" xr:uid="{00000000-0004-0000-0700-000003000000}"/>
    <hyperlink ref="H24" location="B.4" display="B.4" xr:uid="{00000000-0004-0000-0700-000004000000}"/>
    <hyperlink ref="H26" location="B.5" display="B.5" xr:uid="{00000000-0004-0000-0700-000005000000}"/>
    <hyperlink ref="H28" location="B.6" display="B.6" xr:uid="{00000000-0004-0000-0700-000006000000}"/>
    <hyperlink ref="H30" location="B.7" display="B.7" xr:uid="{00000000-0004-0000-0700-000007000000}"/>
    <hyperlink ref="H32" location="B.8" display="B.8" xr:uid="{00000000-0004-0000-0700-000008000000}"/>
  </hyperlinks>
  <pageMargins left="0.39370078740157483" right="0.19685039370078741" top="0.39370078740157483" bottom="0.47244094488188981" header="0.31496062992125984" footer="0.31496062992125984"/>
  <pageSetup paperSize="9" scale="85" fitToHeight="0" orientation="portrait" r:id="rId1"/>
  <headerFooter scaleWithDoc="0">
    <oddFooter>&amp;L&amp;8©  VHF Bayern - Stand August 2024&amp;R&amp;P</oddFooter>
  </headerFooter>
  <rowBreaks count="2" manualBreakCount="2">
    <brk id="42" max="13" man="1"/>
    <brk id="79"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80897" r:id="rId4" name="Kontrollkästchen 2">
              <controlPr defaultSize="0" autoFill="0" autoLine="0" autoPict="0" altText="">
                <anchor moveWithCells="1">
                  <from>
                    <xdr:col>1</xdr:col>
                    <xdr:colOff>0</xdr:colOff>
                    <xdr:row>15</xdr:row>
                    <xdr:rowOff>0</xdr:rowOff>
                  </from>
                  <to>
                    <xdr:col>1</xdr:col>
                    <xdr:colOff>219075</xdr:colOff>
                    <xdr:row>16</xdr:row>
                    <xdr:rowOff>0</xdr:rowOff>
                  </to>
                </anchor>
              </controlPr>
            </control>
          </mc:Choice>
        </mc:AlternateContent>
        <mc:AlternateContent xmlns:mc="http://schemas.openxmlformats.org/markup-compatibility/2006">
          <mc:Choice Requires="x14">
            <control shapeId="80898" r:id="rId5" name="Kontrollkästchen 2">
              <controlPr defaultSize="0" autoFill="0" autoLine="0" autoPict="0" altText="">
                <anchor moveWithCells="1">
                  <from>
                    <xdr:col>2</xdr:col>
                    <xdr:colOff>0</xdr:colOff>
                    <xdr:row>15</xdr:row>
                    <xdr:rowOff>0</xdr:rowOff>
                  </from>
                  <to>
                    <xdr:col>2</xdr:col>
                    <xdr:colOff>219075</xdr:colOff>
                    <xdr:row>16</xdr:row>
                    <xdr:rowOff>0</xdr:rowOff>
                  </to>
                </anchor>
              </controlPr>
            </control>
          </mc:Choice>
        </mc:AlternateContent>
        <mc:AlternateContent xmlns:mc="http://schemas.openxmlformats.org/markup-compatibility/2006">
          <mc:Choice Requires="x14">
            <control shapeId="80899" r:id="rId6" name="Kontrollkästchen 2">
              <controlPr defaultSize="0" autoFill="0" autoLine="0" autoPict="0" altText="">
                <anchor moveWithCells="1">
                  <from>
                    <xdr:col>3</xdr:col>
                    <xdr:colOff>0</xdr:colOff>
                    <xdr:row>15</xdr:row>
                    <xdr:rowOff>0</xdr:rowOff>
                  </from>
                  <to>
                    <xdr:col>3</xdr:col>
                    <xdr:colOff>219075</xdr:colOff>
                    <xdr:row>16</xdr:row>
                    <xdr:rowOff>0</xdr:rowOff>
                  </to>
                </anchor>
              </controlPr>
            </control>
          </mc:Choice>
        </mc:AlternateContent>
        <mc:AlternateContent xmlns:mc="http://schemas.openxmlformats.org/markup-compatibility/2006">
          <mc:Choice Requires="x14">
            <control shapeId="80900" r:id="rId7" name="Kontrollkästchen 2">
              <controlPr defaultSize="0" autoFill="0" autoLine="0" autoPict="0" altText="">
                <anchor moveWithCells="1">
                  <from>
                    <xdr:col>4</xdr:col>
                    <xdr:colOff>0</xdr:colOff>
                    <xdr:row>15</xdr:row>
                    <xdr:rowOff>0</xdr:rowOff>
                  </from>
                  <to>
                    <xdr:col>4</xdr:col>
                    <xdr:colOff>219075</xdr:colOff>
                    <xdr:row>16</xdr:row>
                    <xdr:rowOff>0</xdr:rowOff>
                  </to>
                </anchor>
              </controlPr>
            </control>
          </mc:Choice>
        </mc:AlternateContent>
        <mc:AlternateContent xmlns:mc="http://schemas.openxmlformats.org/markup-compatibility/2006">
          <mc:Choice Requires="x14">
            <control shapeId="80901" r:id="rId8" name="Kontrollkästchen 2">
              <controlPr defaultSize="0" autoFill="0" autoLine="0" autoPict="0" altText="">
                <anchor moveWithCells="1">
                  <from>
                    <xdr:col>5</xdr:col>
                    <xdr:colOff>0</xdr:colOff>
                    <xdr:row>15</xdr:row>
                    <xdr:rowOff>0</xdr:rowOff>
                  </from>
                  <to>
                    <xdr:col>5</xdr:col>
                    <xdr:colOff>219075</xdr:colOff>
                    <xdr:row>16</xdr:row>
                    <xdr:rowOff>0</xdr:rowOff>
                  </to>
                </anchor>
              </controlPr>
            </control>
          </mc:Choice>
        </mc:AlternateContent>
        <mc:AlternateContent xmlns:mc="http://schemas.openxmlformats.org/markup-compatibility/2006">
          <mc:Choice Requires="x14">
            <control shapeId="80902" r:id="rId9" name="Kontrollkästchen 2">
              <controlPr defaultSize="0" autoFill="0" autoLine="0" autoPict="0" altText="">
                <anchor moveWithCells="1">
                  <from>
                    <xdr:col>6</xdr:col>
                    <xdr:colOff>0</xdr:colOff>
                    <xdr:row>15</xdr:row>
                    <xdr:rowOff>0</xdr:rowOff>
                  </from>
                  <to>
                    <xdr:col>6</xdr:col>
                    <xdr:colOff>219075</xdr:colOff>
                    <xdr:row>16</xdr:row>
                    <xdr:rowOff>0</xdr:rowOff>
                  </to>
                </anchor>
              </controlPr>
            </control>
          </mc:Choice>
        </mc:AlternateContent>
        <mc:AlternateContent xmlns:mc="http://schemas.openxmlformats.org/markup-compatibility/2006">
          <mc:Choice Requires="x14">
            <control shapeId="80903" r:id="rId10" name="Kontrollkästchen 2">
              <controlPr defaultSize="0" autoFill="0" autoLine="0" autoPict="0" altText="">
                <anchor moveWithCells="1">
                  <from>
                    <xdr:col>1</xdr:col>
                    <xdr:colOff>0</xdr:colOff>
                    <xdr:row>17</xdr:row>
                    <xdr:rowOff>0</xdr:rowOff>
                  </from>
                  <to>
                    <xdr:col>1</xdr:col>
                    <xdr:colOff>219075</xdr:colOff>
                    <xdr:row>18</xdr:row>
                    <xdr:rowOff>0</xdr:rowOff>
                  </to>
                </anchor>
              </controlPr>
            </control>
          </mc:Choice>
        </mc:AlternateContent>
        <mc:AlternateContent xmlns:mc="http://schemas.openxmlformats.org/markup-compatibility/2006">
          <mc:Choice Requires="x14">
            <control shapeId="80904" r:id="rId11" name="Check Box 8">
              <controlPr defaultSize="0" autoFill="0" autoLine="0" autoPict="0" altText="">
                <anchor moveWithCells="1">
                  <from>
                    <xdr:col>2</xdr:col>
                    <xdr:colOff>0</xdr:colOff>
                    <xdr:row>17</xdr:row>
                    <xdr:rowOff>0</xdr:rowOff>
                  </from>
                  <to>
                    <xdr:col>2</xdr:col>
                    <xdr:colOff>219075</xdr:colOff>
                    <xdr:row>18</xdr:row>
                    <xdr:rowOff>0</xdr:rowOff>
                  </to>
                </anchor>
              </controlPr>
            </control>
          </mc:Choice>
        </mc:AlternateContent>
        <mc:AlternateContent xmlns:mc="http://schemas.openxmlformats.org/markup-compatibility/2006">
          <mc:Choice Requires="x14">
            <control shapeId="80905" r:id="rId12" name="Check Box 9">
              <controlPr defaultSize="0" autoFill="0" autoLine="0" autoPict="0" altText="">
                <anchor moveWithCells="1">
                  <from>
                    <xdr:col>3</xdr:col>
                    <xdr:colOff>0</xdr:colOff>
                    <xdr:row>17</xdr:row>
                    <xdr:rowOff>0</xdr:rowOff>
                  </from>
                  <to>
                    <xdr:col>3</xdr:col>
                    <xdr:colOff>219075</xdr:colOff>
                    <xdr:row>18</xdr:row>
                    <xdr:rowOff>0</xdr:rowOff>
                  </to>
                </anchor>
              </controlPr>
            </control>
          </mc:Choice>
        </mc:AlternateContent>
        <mc:AlternateContent xmlns:mc="http://schemas.openxmlformats.org/markup-compatibility/2006">
          <mc:Choice Requires="x14">
            <control shapeId="80906" r:id="rId13" name="Check Box 10">
              <controlPr defaultSize="0" autoFill="0" autoLine="0" autoPict="0" altText="">
                <anchor moveWithCells="1">
                  <from>
                    <xdr:col>4</xdr:col>
                    <xdr:colOff>0</xdr:colOff>
                    <xdr:row>17</xdr:row>
                    <xdr:rowOff>0</xdr:rowOff>
                  </from>
                  <to>
                    <xdr:col>4</xdr:col>
                    <xdr:colOff>219075</xdr:colOff>
                    <xdr:row>18</xdr:row>
                    <xdr:rowOff>0</xdr:rowOff>
                  </to>
                </anchor>
              </controlPr>
            </control>
          </mc:Choice>
        </mc:AlternateContent>
        <mc:AlternateContent xmlns:mc="http://schemas.openxmlformats.org/markup-compatibility/2006">
          <mc:Choice Requires="x14">
            <control shapeId="80907" r:id="rId14" name="Check Box 11">
              <controlPr defaultSize="0" autoFill="0" autoLine="0" autoPict="0" altText="">
                <anchor moveWithCells="1">
                  <from>
                    <xdr:col>5</xdr:col>
                    <xdr:colOff>0</xdr:colOff>
                    <xdr:row>17</xdr:row>
                    <xdr:rowOff>0</xdr:rowOff>
                  </from>
                  <to>
                    <xdr:col>5</xdr:col>
                    <xdr:colOff>219075</xdr:colOff>
                    <xdr:row>18</xdr:row>
                    <xdr:rowOff>0</xdr:rowOff>
                  </to>
                </anchor>
              </controlPr>
            </control>
          </mc:Choice>
        </mc:AlternateContent>
        <mc:AlternateContent xmlns:mc="http://schemas.openxmlformats.org/markup-compatibility/2006">
          <mc:Choice Requires="x14">
            <control shapeId="80908" r:id="rId15" name="Check Box 12">
              <controlPr defaultSize="0" autoFill="0" autoLine="0" autoPict="0" altText="">
                <anchor moveWithCells="1">
                  <from>
                    <xdr:col>6</xdr:col>
                    <xdr:colOff>0</xdr:colOff>
                    <xdr:row>17</xdr:row>
                    <xdr:rowOff>0</xdr:rowOff>
                  </from>
                  <to>
                    <xdr:col>6</xdr:col>
                    <xdr:colOff>219075</xdr:colOff>
                    <xdr:row>18</xdr:row>
                    <xdr:rowOff>0</xdr:rowOff>
                  </to>
                </anchor>
              </controlPr>
            </control>
          </mc:Choice>
        </mc:AlternateContent>
        <mc:AlternateContent xmlns:mc="http://schemas.openxmlformats.org/markup-compatibility/2006">
          <mc:Choice Requires="x14">
            <control shapeId="80915" r:id="rId16" name="Kontrollkästchen 2">
              <controlPr defaultSize="0" autoFill="0" autoLine="0" autoPict="0" altText="">
                <anchor moveWithCells="1">
                  <from>
                    <xdr:col>1</xdr:col>
                    <xdr:colOff>0</xdr:colOff>
                    <xdr:row>23</xdr:row>
                    <xdr:rowOff>0</xdr:rowOff>
                  </from>
                  <to>
                    <xdr:col>1</xdr:col>
                    <xdr:colOff>219075</xdr:colOff>
                    <xdr:row>24</xdr:row>
                    <xdr:rowOff>0</xdr:rowOff>
                  </to>
                </anchor>
              </controlPr>
            </control>
          </mc:Choice>
        </mc:AlternateContent>
        <mc:AlternateContent xmlns:mc="http://schemas.openxmlformats.org/markup-compatibility/2006">
          <mc:Choice Requires="x14">
            <control shapeId="80916" r:id="rId17" name="Check Box 20">
              <controlPr defaultSize="0" autoFill="0" autoLine="0" autoPict="0" altText="">
                <anchor moveWithCells="1">
                  <from>
                    <xdr:col>2</xdr:col>
                    <xdr:colOff>0</xdr:colOff>
                    <xdr:row>23</xdr:row>
                    <xdr:rowOff>0</xdr:rowOff>
                  </from>
                  <to>
                    <xdr:col>2</xdr:col>
                    <xdr:colOff>219075</xdr:colOff>
                    <xdr:row>24</xdr:row>
                    <xdr:rowOff>0</xdr:rowOff>
                  </to>
                </anchor>
              </controlPr>
            </control>
          </mc:Choice>
        </mc:AlternateContent>
        <mc:AlternateContent xmlns:mc="http://schemas.openxmlformats.org/markup-compatibility/2006">
          <mc:Choice Requires="x14">
            <control shapeId="80917" r:id="rId18" name="Check Box 21">
              <controlPr defaultSize="0" autoFill="0" autoLine="0" autoPict="0" altText="">
                <anchor moveWithCells="1">
                  <from>
                    <xdr:col>3</xdr:col>
                    <xdr:colOff>0</xdr:colOff>
                    <xdr:row>23</xdr:row>
                    <xdr:rowOff>0</xdr:rowOff>
                  </from>
                  <to>
                    <xdr:col>3</xdr:col>
                    <xdr:colOff>219075</xdr:colOff>
                    <xdr:row>24</xdr:row>
                    <xdr:rowOff>0</xdr:rowOff>
                  </to>
                </anchor>
              </controlPr>
            </control>
          </mc:Choice>
        </mc:AlternateContent>
        <mc:AlternateContent xmlns:mc="http://schemas.openxmlformats.org/markup-compatibility/2006">
          <mc:Choice Requires="x14">
            <control shapeId="80918" r:id="rId19" name="Check Box 22">
              <controlPr defaultSize="0" autoFill="0" autoLine="0" autoPict="0" altText="">
                <anchor moveWithCells="1">
                  <from>
                    <xdr:col>4</xdr:col>
                    <xdr:colOff>0</xdr:colOff>
                    <xdr:row>23</xdr:row>
                    <xdr:rowOff>0</xdr:rowOff>
                  </from>
                  <to>
                    <xdr:col>4</xdr:col>
                    <xdr:colOff>219075</xdr:colOff>
                    <xdr:row>24</xdr:row>
                    <xdr:rowOff>0</xdr:rowOff>
                  </to>
                </anchor>
              </controlPr>
            </control>
          </mc:Choice>
        </mc:AlternateContent>
        <mc:AlternateContent xmlns:mc="http://schemas.openxmlformats.org/markup-compatibility/2006">
          <mc:Choice Requires="x14">
            <control shapeId="80919" r:id="rId20" name="Check Box 23">
              <controlPr defaultSize="0" autoFill="0" autoLine="0" autoPict="0" altText="">
                <anchor moveWithCells="1">
                  <from>
                    <xdr:col>5</xdr:col>
                    <xdr:colOff>0</xdr:colOff>
                    <xdr:row>23</xdr:row>
                    <xdr:rowOff>0</xdr:rowOff>
                  </from>
                  <to>
                    <xdr:col>5</xdr:col>
                    <xdr:colOff>219075</xdr:colOff>
                    <xdr:row>24</xdr:row>
                    <xdr:rowOff>0</xdr:rowOff>
                  </to>
                </anchor>
              </controlPr>
            </control>
          </mc:Choice>
        </mc:AlternateContent>
        <mc:AlternateContent xmlns:mc="http://schemas.openxmlformats.org/markup-compatibility/2006">
          <mc:Choice Requires="x14">
            <control shapeId="80920" r:id="rId21" name="Check Box 24">
              <controlPr defaultSize="0" autoFill="0" autoLine="0" autoPict="0" altText="">
                <anchor moveWithCells="1">
                  <from>
                    <xdr:col>6</xdr:col>
                    <xdr:colOff>0</xdr:colOff>
                    <xdr:row>23</xdr:row>
                    <xdr:rowOff>0</xdr:rowOff>
                  </from>
                  <to>
                    <xdr:col>6</xdr:col>
                    <xdr:colOff>219075</xdr:colOff>
                    <xdr:row>24</xdr:row>
                    <xdr:rowOff>0</xdr:rowOff>
                  </to>
                </anchor>
              </controlPr>
            </control>
          </mc:Choice>
        </mc:AlternateContent>
        <mc:AlternateContent xmlns:mc="http://schemas.openxmlformats.org/markup-compatibility/2006">
          <mc:Choice Requires="x14">
            <control shapeId="80921" r:id="rId22" name="Kontrollkästchen 2">
              <controlPr defaultSize="0" autoFill="0" autoLine="0" autoPict="0" altText="">
                <anchor moveWithCells="1">
                  <from>
                    <xdr:col>1</xdr:col>
                    <xdr:colOff>0</xdr:colOff>
                    <xdr:row>25</xdr:row>
                    <xdr:rowOff>0</xdr:rowOff>
                  </from>
                  <to>
                    <xdr:col>1</xdr:col>
                    <xdr:colOff>219075</xdr:colOff>
                    <xdr:row>26</xdr:row>
                    <xdr:rowOff>0</xdr:rowOff>
                  </to>
                </anchor>
              </controlPr>
            </control>
          </mc:Choice>
        </mc:AlternateContent>
        <mc:AlternateContent xmlns:mc="http://schemas.openxmlformats.org/markup-compatibility/2006">
          <mc:Choice Requires="x14">
            <control shapeId="80922" r:id="rId23" name="Check Box 26">
              <controlPr defaultSize="0" autoFill="0" autoLine="0" autoPict="0" altText="">
                <anchor moveWithCells="1">
                  <from>
                    <xdr:col>2</xdr:col>
                    <xdr:colOff>0</xdr:colOff>
                    <xdr:row>25</xdr:row>
                    <xdr:rowOff>0</xdr:rowOff>
                  </from>
                  <to>
                    <xdr:col>2</xdr:col>
                    <xdr:colOff>219075</xdr:colOff>
                    <xdr:row>26</xdr:row>
                    <xdr:rowOff>0</xdr:rowOff>
                  </to>
                </anchor>
              </controlPr>
            </control>
          </mc:Choice>
        </mc:AlternateContent>
        <mc:AlternateContent xmlns:mc="http://schemas.openxmlformats.org/markup-compatibility/2006">
          <mc:Choice Requires="x14">
            <control shapeId="80923" r:id="rId24" name="Check Box 27">
              <controlPr defaultSize="0" autoFill="0" autoLine="0" autoPict="0" altText="">
                <anchor moveWithCells="1">
                  <from>
                    <xdr:col>3</xdr:col>
                    <xdr:colOff>0</xdr:colOff>
                    <xdr:row>25</xdr:row>
                    <xdr:rowOff>0</xdr:rowOff>
                  </from>
                  <to>
                    <xdr:col>3</xdr:col>
                    <xdr:colOff>219075</xdr:colOff>
                    <xdr:row>26</xdr:row>
                    <xdr:rowOff>0</xdr:rowOff>
                  </to>
                </anchor>
              </controlPr>
            </control>
          </mc:Choice>
        </mc:AlternateContent>
        <mc:AlternateContent xmlns:mc="http://schemas.openxmlformats.org/markup-compatibility/2006">
          <mc:Choice Requires="x14">
            <control shapeId="80924" r:id="rId25" name="Check Box 28">
              <controlPr defaultSize="0" autoFill="0" autoLine="0" autoPict="0" altText="">
                <anchor moveWithCells="1">
                  <from>
                    <xdr:col>4</xdr:col>
                    <xdr:colOff>0</xdr:colOff>
                    <xdr:row>25</xdr:row>
                    <xdr:rowOff>0</xdr:rowOff>
                  </from>
                  <to>
                    <xdr:col>4</xdr:col>
                    <xdr:colOff>219075</xdr:colOff>
                    <xdr:row>26</xdr:row>
                    <xdr:rowOff>0</xdr:rowOff>
                  </to>
                </anchor>
              </controlPr>
            </control>
          </mc:Choice>
        </mc:AlternateContent>
        <mc:AlternateContent xmlns:mc="http://schemas.openxmlformats.org/markup-compatibility/2006">
          <mc:Choice Requires="x14">
            <control shapeId="80925" r:id="rId26" name="Check Box 29">
              <controlPr defaultSize="0" autoFill="0" autoLine="0" autoPict="0" altText="">
                <anchor moveWithCells="1">
                  <from>
                    <xdr:col>5</xdr:col>
                    <xdr:colOff>0</xdr:colOff>
                    <xdr:row>25</xdr:row>
                    <xdr:rowOff>0</xdr:rowOff>
                  </from>
                  <to>
                    <xdr:col>5</xdr:col>
                    <xdr:colOff>219075</xdr:colOff>
                    <xdr:row>26</xdr:row>
                    <xdr:rowOff>0</xdr:rowOff>
                  </to>
                </anchor>
              </controlPr>
            </control>
          </mc:Choice>
        </mc:AlternateContent>
        <mc:AlternateContent xmlns:mc="http://schemas.openxmlformats.org/markup-compatibility/2006">
          <mc:Choice Requires="x14">
            <control shapeId="80926" r:id="rId27" name="Check Box 30">
              <controlPr defaultSize="0" autoFill="0" autoLine="0" autoPict="0" altText="">
                <anchor moveWithCells="1">
                  <from>
                    <xdr:col>6</xdr:col>
                    <xdr:colOff>0</xdr:colOff>
                    <xdr:row>25</xdr:row>
                    <xdr:rowOff>0</xdr:rowOff>
                  </from>
                  <to>
                    <xdr:col>6</xdr:col>
                    <xdr:colOff>219075</xdr:colOff>
                    <xdr:row>26</xdr:row>
                    <xdr:rowOff>0</xdr:rowOff>
                  </to>
                </anchor>
              </controlPr>
            </control>
          </mc:Choice>
        </mc:AlternateContent>
        <mc:AlternateContent xmlns:mc="http://schemas.openxmlformats.org/markup-compatibility/2006">
          <mc:Choice Requires="x14">
            <control shapeId="80927" r:id="rId28" name="Kontrollkästchen 2">
              <controlPr defaultSize="0" autoFill="0" autoLine="0" autoPict="0" altText="">
                <anchor moveWithCells="1">
                  <from>
                    <xdr:col>1</xdr:col>
                    <xdr:colOff>0</xdr:colOff>
                    <xdr:row>27</xdr:row>
                    <xdr:rowOff>0</xdr:rowOff>
                  </from>
                  <to>
                    <xdr:col>1</xdr:col>
                    <xdr:colOff>219075</xdr:colOff>
                    <xdr:row>28</xdr:row>
                    <xdr:rowOff>0</xdr:rowOff>
                  </to>
                </anchor>
              </controlPr>
            </control>
          </mc:Choice>
        </mc:AlternateContent>
        <mc:AlternateContent xmlns:mc="http://schemas.openxmlformats.org/markup-compatibility/2006">
          <mc:Choice Requires="x14">
            <control shapeId="80928" r:id="rId29" name="Check Box 32">
              <controlPr defaultSize="0" autoFill="0" autoLine="0" autoPict="0" altText="">
                <anchor moveWithCells="1">
                  <from>
                    <xdr:col>2</xdr:col>
                    <xdr:colOff>0</xdr:colOff>
                    <xdr:row>27</xdr:row>
                    <xdr:rowOff>0</xdr:rowOff>
                  </from>
                  <to>
                    <xdr:col>2</xdr:col>
                    <xdr:colOff>219075</xdr:colOff>
                    <xdr:row>28</xdr:row>
                    <xdr:rowOff>0</xdr:rowOff>
                  </to>
                </anchor>
              </controlPr>
            </control>
          </mc:Choice>
        </mc:AlternateContent>
        <mc:AlternateContent xmlns:mc="http://schemas.openxmlformats.org/markup-compatibility/2006">
          <mc:Choice Requires="x14">
            <control shapeId="80929" r:id="rId30" name="Check Box 33">
              <controlPr defaultSize="0" autoFill="0" autoLine="0" autoPict="0" altText="">
                <anchor moveWithCells="1">
                  <from>
                    <xdr:col>3</xdr:col>
                    <xdr:colOff>0</xdr:colOff>
                    <xdr:row>27</xdr:row>
                    <xdr:rowOff>0</xdr:rowOff>
                  </from>
                  <to>
                    <xdr:col>3</xdr:col>
                    <xdr:colOff>219075</xdr:colOff>
                    <xdr:row>28</xdr:row>
                    <xdr:rowOff>0</xdr:rowOff>
                  </to>
                </anchor>
              </controlPr>
            </control>
          </mc:Choice>
        </mc:AlternateContent>
        <mc:AlternateContent xmlns:mc="http://schemas.openxmlformats.org/markup-compatibility/2006">
          <mc:Choice Requires="x14">
            <control shapeId="80930" r:id="rId31" name="Check Box 34">
              <controlPr defaultSize="0" autoFill="0" autoLine="0" autoPict="0" altText="">
                <anchor moveWithCells="1">
                  <from>
                    <xdr:col>4</xdr:col>
                    <xdr:colOff>0</xdr:colOff>
                    <xdr:row>27</xdr:row>
                    <xdr:rowOff>0</xdr:rowOff>
                  </from>
                  <to>
                    <xdr:col>4</xdr:col>
                    <xdr:colOff>219075</xdr:colOff>
                    <xdr:row>28</xdr:row>
                    <xdr:rowOff>0</xdr:rowOff>
                  </to>
                </anchor>
              </controlPr>
            </control>
          </mc:Choice>
        </mc:AlternateContent>
        <mc:AlternateContent xmlns:mc="http://schemas.openxmlformats.org/markup-compatibility/2006">
          <mc:Choice Requires="x14">
            <control shapeId="80931" r:id="rId32" name="Check Box 35">
              <controlPr defaultSize="0" autoFill="0" autoLine="0" autoPict="0" altText="">
                <anchor moveWithCells="1">
                  <from>
                    <xdr:col>5</xdr:col>
                    <xdr:colOff>0</xdr:colOff>
                    <xdr:row>27</xdr:row>
                    <xdr:rowOff>0</xdr:rowOff>
                  </from>
                  <to>
                    <xdr:col>5</xdr:col>
                    <xdr:colOff>219075</xdr:colOff>
                    <xdr:row>28</xdr:row>
                    <xdr:rowOff>0</xdr:rowOff>
                  </to>
                </anchor>
              </controlPr>
            </control>
          </mc:Choice>
        </mc:AlternateContent>
        <mc:AlternateContent xmlns:mc="http://schemas.openxmlformats.org/markup-compatibility/2006">
          <mc:Choice Requires="x14">
            <control shapeId="80932" r:id="rId33" name="Check Box 36">
              <controlPr defaultSize="0" autoFill="0" autoLine="0" autoPict="0" altText="">
                <anchor moveWithCells="1">
                  <from>
                    <xdr:col>6</xdr:col>
                    <xdr:colOff>0</xdr:colOff>
                    <xdr:row>27</xdr:row>
                    <xdr:rowOff>0</xdr:rowOff>
                  </from>
                  <to>
                    <xdr:col>6</xdr:col>
                    <xdr:colOff>219075</xdr:colOff>
                    <xdr:row>28</xdr:row>
                    <xdr:rowOff>0</xdr:rowOff>
                  </to>
                </anchor>
              </controlPr>
            </control>
          </mc:Choice>
        </mc:AlternateContent>
        <mc:AlternateContent xmlns:mc="http://schemas.openxmlformats.org/markup-compatibility/2006">
          <mc:Choice Requires="x14">
            <control shapeId="80933" r:id="rId34" name="Kontrollkästchen 2">
              <controlPr defaultSize="0" autoFill="0" autoLine="0" autoPict="0" altText="">
                <anchor moveWithCells="1">
                  <from>
                    <xdr:col>1</xdr:col>
                    <xdr:colOff>0</xdr:colOff>
                    <xdr:row>29</xdr:row>
                    <xdr:rowOff>0</xdr:rowOff>
                  </from>
                  <to>
                    <xdr:col>1</xdr:col>
                    <xdr:colOff>219075</xdr:colOff>
                    <xdr:row>30</xdr:row>
                    <xdr:rowOff>0</xdr:rowOff>
                  </to>
                </anchor>
              </controlPr>
            </control>
          </mc:Choice>
        </mc:AlternateContent>
        <mc:AlternateContent xmlns:mc="http://schemas.openxmlformats.org/markup-compatibility/2006">
          <mc:Choice Requires="x14">
            <control shapeId="80934" r:id="rId35" name="Check Box 38">
              <controlPr defaultSize="0" autoFill="0" autoLine="0" autoPict="0" altText="">
                <anchor moveWithCells="1">
                  <from>
                    <xdr:col>2</xdr:col>
                    <xdr:colOff>0</xdr:colOff>
                    <xdr:row>29</xdr:row>
                    <xdr:rowOff>0</xdr:rowOff>
                  </from>
                  <to>
                    <xdr:col>2</xdr:col>
                    <xdr:colOff>219075</xdr:colOff>
                    <xdr:row>30</xdr:row>
                    <xdr:rowOff>0</xdr:rowOff>
                  </to>
                </anchor>
              </controlPr>
            </control>
          </mc:Choice>
        </mc:AlternateContent>
        <mc:AlternateContent xmlns:mc="http://schemas.openxmlformats.org/markup-compatibility/2006">
          <mc:Choice Requires="x14">
            <control shapeId="80935" r:id="rId36" name="Check Box 39">
              <controlPr defaultSize="0" autoFill="0" autoLine="0" autoPict="0" altText="">
                <anchor moveWithCells="1">
                  <from>
                    <xdr:col>3</xdr:col>
                    <xdr:colOff>0</xdr:colOff>
                    <xdr:row>29</xdr:row>
                    <xdr:rowOff>0</xdr:rowOff>
                  </from>
                  <to>
                    <xdr:col>3</xdr:col>
                    <xdr:colOff>219075</xdr:colOff>
                    <xdr:row>30</xdr:row>
                    <xdr:rowOff>0</xdr:rowOff>
                  </to>
                </anchor>
              </controlPr>
            </control>
          </mc:Choice>
        </mc:AlternateContent>
        <mc:AlternateContent xmlns:mc="http://schemas.openxmlformats.org/markup-compatibility/2006">
          <mc:Choice Requires="x14">
            <control shapeId="80936" r:id="rId37" name="Check Box 40">
              <controlPr defaultSize="0" autoFill="0" autoLine="0" autoPict="0" altText="">
                <anchor moveWithCells="1">
                  <from>
                    <xdr:col>4</xdr:col>
                    <xdr:colOff>0</xdr:colOff>
                    <xdr:row>29</xdr:row>
                    <xdr:rowOff>0</xdr:rowOff>
                  </from>
                  <to>
                    <xdr:col>4</xdr:col>
                    <xdr:colOff>219075</xdr:colOff>
                    <xdr:row>30</xdr:row>
                    <xdr:rowOff>0</xdr:rowOff>
                  </to>
                </anchor>
              </controlPr>
            </control>
          </mc:Choice>
        </mc:AlternateContent>
        <mc:AlternateContent xmlns:mc="http://schemas.openxmlformats.org/markup-compatibility/2006">
          <mc:Choice Requires="x14">
            <control shapeId="80937" r:id="rId38" name="Check Box 41">
              <controlPr defaultSize="0" autoFill="0" autoLine="0" autoPict="0" altText="">
                <anchor moveWithCells="1">
                  <from>
                    <xdr:col>5</xdr:col>
                    <xdr:colOff>0</xdr:colOff>
                    <xdr:row>29</xdr:row>
                    <xdr:rowOff>0</xdr:rowOff>
                  </from>
                  <to>
                    <xdr:col>5</xdr:col>
                    <xdr:colOff>219075</xdr:colOff>
                    <xdr:row>30</xdr:row>
                    <xdr:rowOff>0</xdr:rowOff>
                  </to>
                </anchor>
              </controlPr>
            </control>
          </mc:Choice>
        </mc:AlternateContent>
        <mc:AlternateContent xmlns:mc="http://schemas.openxmlformats.org/markup-compatibility/2006">
          <mc:Choice Requires="x14">
            <control shapeId="80938" r:id="rId39" name="Check Box 42">
              <controlPr defaultSize="0" autoFill="0" autoLine="0" autoPict="0" altText="">
                <anchor moveWithCells="1">
                  <from>
                    <xdr:col>6</xdr:col>
                    <xdr:colOff>0</xdr:colOff>
                    <xdr:row>29</xdr:row>
                    <xdr:rowOff>0</xdr:rowOff>
                  </from>
                  <to>
                    <xdr:col>6</xdr:col>
                    <xdr:colOff>219075</xdr:colOff>
                    <xdr:row>30</xdr:row>
                    <xdr:rowOff>0</xdr:rowOff>
                  </to>
                </anchor>
              </controlPr>
            </control>
          </mc:Choice>
        </mc:AlternateContent>
        <mc:AlternateContent xmlns:mc="http://schemas.openxmlformats.org/markup-compatibility/2006">
          <mc:Choice Requires="x14">
            <control shapeId="80946" r:id="rId40" name="Kontrollkästchen 2">
              <controlPr defaultSize="0" autoFill="0" autoLine="0" autoPict="0" altText="">
                <anchor moveWithCells="1">
                  <from>
                    <xdr:col>1</xdr:col>
                    <xdr:colOff>0</xdr:colOff>
                    <xdr:row>19</xdr:row>
                    <xdr:rowOff>0</xdr:rowOff>
                  </from>
                  <to>
                    <xdr:col>1</xdr:col>
                    <xdr:colOff>219075</xdr:colOff>
                    <xdr:row>20</xdr:row>
                    <xdr:rowOff>0</xdr:rowOff>
                  </to>
                </anchor>
              </controlPr>
            </control>
          </mc:Choice>
        </mc:AlternateContent>
        <mc:AlternateContent xmlns:mc="http://schemas.openxmlformats.org/markup-compatibility/2006">
          <mc:Choice Requires="x14">
            <control shapeId="80947" r:id="rId41" name="Check Box 51">
              <controlPr defaultSize="0" autoFill="0" autoLine="0" autoPict="0" altText="">
                <anchor moveWithCells="1">
                  <from>
                    <xdr:col>2</xdr:col>
                    <xdr:colOff>0</xdr:colOff>
                    <xdr:row>19</xdr:row>
                    <xdr:rowOff>0</xdr:rowOff>
                  </from>
                  <to>
                    <xdr:col>2</xdr:col>
                    <xdr:colOff>219075</xdr:colOff>
                    <xdr:row>20</xdr:row>
                    <xdr:rowOff>0</xdr:rowOff>
                  </to>
                </anchor>
              </controlPr>
            </control>
          </mc:Choice>
        </mc:AlternateContent>
        <mc:AlternateContent xmlns:mc="http://schemas.openxmlformats.org/markup-compatibility/2006">
          <mc:Choice Requires="x14">
            <control shapeId="80948" r:id="rId42" name="Check Box 52">
              <controlPr defaultSize="0" autoFill="0" autoLine="0" autoPict="0" altText="">
                <anchor moveWithCells="1">
                  <from>
                    <xdr:col>3</xdr:col>
                    <xdr:colOff>0</xdr:colOff>
                    <xdr:row>19</xdr:row>
                    <xdr:rowOff>0</xdr:rowOff>
                  </from>
                  <to>
                    <xdr:col>3</xdr:col>
                    <xdr:colOff>219075</xdr:colOff>
                    <xdr:row>20</xdr:row>
                    <xdr:rowOff>0</xdr:rowOff>
                  </to>
                </anchor>
              </controlPr>
            </control>
          </mc:Choice>
        </mc:AlternateContent>
        <mc:AlternateContent xmlns:mc="http://schemas.openxmlformats.org/markup-compatibility/2006">
          <mc:Choice Requires="x14">
            <control shapeId="80949" r:id="rId43" name="Check Box 53">
              <controlPr defaultSize="0" autoFill="0" autoLine="0" autoPict="0" altText="">
                <anchor moveWithCells="1">
                  <from>
                    <xdr:col>4</xdr:col>
                    <xdr:colOff>0</xdr:colOff>
                    <xdr:row>19</xdr:row>
                    <xdr:rowOff>0</xdr:rowOff>
                  </from>
                  <to>
                    <xdr:col>4</xdr:col>
                    <xdr:colOff>219075</xdr:colOff>
                    <xdr:row>20</xdr:row>
                    <xdr:rowOff>0</xdr:rowOff>
                  </to>
                </anchor>
              </controlPr>
            </control>
          </mc:Choice>
        </mc:AlternateContent>
        <mc:AlternateContent xmlns:mc="http://schemas.openxmlformats.org/markup-compatibility/2006">
          <mc:Choice Requires="x14">
            <control shapeId="80950" r:id="rId44" name="Check Box 54">
              <controlPr defaultSize="0" autoFill="0" autoLine="0" autoPict="0" altText="">
                <anchor moveWithCells="1">
                  <from>
                    <xdr:col>5</xdr:col>
                    <xdr:colOff>0</xdr:colOff>
                    <xdr:row>19</xdr:row>
                    <xdr:rowOff>0</xdr:rowOff>
                  </from>
                  <to>
                    <xdr:col>5</xdr:col>
                    <xdr:colOff>219075</xdr:colOff>
                    <xdr:row>20</xdr:row>
                    <xdr:rowOff>0</xdr:rowOff>
                  </to>
                </anchor>
              </controlPr>
            </control>
          </mc:Choice>
        </mc:AlternateContent>
        <mc:AlternateContent xmlns:mc="http://schemas.openxmlformats.org/markup-compatibility/2006">
          <mc:Choice Requires="x14">
            <control shapeId="80951" r:id="rId45" name="Check Box 55">
              <controlPr defaultSize="0" autoFill="0" autoLine="0" autoPict="0" altText="">
                <anchor moveWithCells="1">
                  <from>
                    <xdr:col>6</xdr:col>
                    <xdr:colOff>0</xdr:colOff>
                    <xdr:row>19</xdr:row>
                    <xdr:rowOff>0</xdr:rowOff>
                  </from>
                  <to>
                    <xdr:col>6</xdr:col>
                    <xdr:colOff>219075</xdr:colOff>
                    <xdr:row>20</xdr:row>
                    <xdr:rowOff>0</xdr:rowOff>
                  </to>
                </anchor>
              </controlPr>
            </control>
          </mc:Choice>
        </mc:AlternateContent>
        <mc:AlternateContent xmlns:mc="http://schemas.openxmlformats.org/markup-compatibility/2006">
          <mc:Choice Requires="x14">
            <control shapeId="80967" r:id="rId46" name="Check Box 71">
              <controlPr defaultSize="0" autoFill="0" autoLine="0" autoPict="0" altText="">
                <anchor moveWithCells="1">
                  <from>
                    <xdr:col>1</xdr:col>
                    <xdr:colOff>0</xdr:colOff>
                    <xdr:row>31</xdr:row>
                    <xdr:rowOff>0</xdr:rowOff>
                  </from>
                  <to>
                    <xdr:col>1</xdr:col>
                    <xdr:colOff>219075</xdr:colOff>
                    <xdr:row>32</xdr:row>
                    <xdr:rowOff>0</xdr:rowOff>
                  </to>
                </anchor>
              </controlPr>
            </control>
          </mc:Choice>
        </mc:AlternateContent>
        <mc:AlternateContent xmlns:mc="http://schemas.openxmlformats.org/markup-compatibility/2006">
          <mc:Choice Requires="x14">
            <control shapeId="80968" r:id="rId47" name="Check Box 72">
              <controlPr defaultSize="0" autoFill="0" autoLine="0" autoPict="0" altText="">
                <anchor moveWithCells="1">
                  <from>
                    <xdr:col>2</xdr:col>
                    <xdr:colOff>0</xdr:colOff>
                    <xdr:row>31</xdr:row>
                    <xdr:rowOff>0</xdr:rowOff>
                  </from>
                  <to>
                    <xdr:col>2</xdr:col>
                    <xdr:colOff>219075</xdr:colOff>
                    <xdr:row>32</xdr:row>
                    <xdr:rowOff>0</xdr:rowOff>
                  </to>
                </anchor>
              </controlPr>
            </control>
          </mc:Choice>
        </mc:AlternateContent>
        <mc:AlternateContent xmlns:mc="http://schemas.openxmlformats.org/markup-compatibility/2006">
          <mc:Choice Requires="x14">
            <control shapeId="80969" r:id="rId48" name="Check Box 73">
              <controlPr defaultSize="0" autoFill="0" autoLine="0" autoPict="0" altText="">
                <anchor moveWithCells="1">
                  <from>
                    <xdr:col>3</xdr:col>
                    <xdr:colOff>0</xdr:colOff>
                    <xdr:row>31</xdr:row>
                    <xdr:rowOff>0</xdr:rowOff>
                  </from>
                  <to>
                    <xdr:col>3</xdr:col>
                    <xdr:colOff>219075</xdr:colOff>
                    <xdr:row>32</xdr:row>
                    <xdr:rowOff>0</xdr:rowOff>
                  </to>
                </anchor>
              </controlPr>
            </control>
          </mc:Choice>
        </mc:AlternateContent>
        <mc:AlternateContent xmlns:mc="http://schemas.openxmlformats.org/markup-compatibility/2006">
          <mc:Choice Requires="x14">
            <control shapeId="80970" r:id="rId49" name="Check Box 74">
              <controlPr defaultSize="0" autoFill="0" autoLine="0" autoPict="0" altText="">
                <anchor moveWithCells="1">
                  <from>
                    <xdr:col>4</xdr:col>
                    <xdr:colOff>0</xdr:colOff>
                    <xdr:row>31</xdr:row>
                    <xdr:rowOff>0</xdr:rowOff>
                  </from>
                  <to>
                    <xdr:col>4</xdr:col>
                    <xdr:colOff>219075</xdr:colOff>
                    <xdr:row>32</xdr:row>
                    <xdr:rowOff>0</xdr:rowOff>
                  </to>
                </anchor>
              </controlPr>
            </control>
          </mc:Choice>
        </mc:AlternateContent>
        <mc:AlternateContent xmlns:mc="http://schemas.openxmlformats.org/markup-compatibility/2006">
          <mc:Choice Requires="x14">
            <control shapeId="80971" r:id="rId50" name="Check Box 75">
              <controlPr defaultSize="0" autoFill="0" autoLine="0" autoPict="0" altText="">
                <anchor moveWithCells="1">
                  <from>
                    <xdr:col>5</xdr:col>
                    <xdr:colOff>0</xdr:colOff>
                    <xdr:row>31</xdr:row>
                    <xdr:rowOff>0</xdr:rowOff>
                  </from>
                  <to>
                    <xdr:col>5</xdr:col>
                    <xdr:colOff>219075</xdr:colOff>
                    <xdr:row>32</xdr:row>
                    <xdr:rowOff>0</xdr:rowOff>
                  </to>
                </anchor>
              </controlPr>
            </control>
          </mc:Choice>
        </mc:AlternateContent>
        <mc:AlternateContent xmlns:mc="http://schemas.openxmlformats.org/markup-compatibility/2006">
          <mc:Choice Requires="x14">
            <control shapeId="80972" r:id="rId51" name="Check Box 76">
              <controlPr defaultSize="0" autoFill="0" autoLine="0" autoPict="0" altText="">
                <anchor moveWithCells="1">
                  <from>
                    <xdr:col>6</xdr:col>
                    <xdr:colOff>0</xdr:colOff>
                    <xdr:row>31</xdr:row>
                    <xdr:rowOff>0</xdr:rowOff>
                  </from>
                  <to>
                    <xdr:col>6</xdr:col>
                    <xdr:colOff>219075</xdr:colOff>
                    <xdr:row>32</xdr:row>
                    <xdr:rowOff>0</xdr:rowOff>
                  </to>
                </anchor>
              </controlPr>
            </control>
          </mc:Choice>
        </mc:AlternateContent>
        <mc:AlternateContent xmlns:mc="http://schemas.openxmlformats.org/markup-compatibility/2006">
          <mc:Choice Requires="x14">
            <control shapeId="80998" r:id="rId52" name="Check Box 102">
              <controlPr defaultSize="0" autoFill="0" autoLine="0" autoPict="0" altText="">
                <anchor moveWithCells="1">
                  <from>
                    <xdr:col>2</xdr:col>
                    <xdr:colOff>0</xdr:colOff>
                    <xdr:row>79</xdr:row>
                    <xdr:rowOff>0</xdr:rowOff>
                  </from>
                  <to>
                    <xdr:col>2</xdr:col>
                    <xdr:colOff>219075</xdr:colOff>
                    <xdr:row>80</xdr:row>
                    <xdr:rowOff>0</xdr:rowOff>
                  </to>
                </anchor>
              </controlPr>
            </control>
          </mc:Choice>
        </mc:AlternateContent>
        <mc:AlternateContent xmlns:mc="http://schemas.openxmlformats.org/markup-compatibility/2006">
          <mc:Choice Requires="x14">
            <control shapeId="80999" r:id="rId53" name="Check Box 103">
              <controlPr defaultSize="0" autoFill="0" autoLine="0" autoPict="0" altText="">
                <anchor moveWithCells="1">
                  <from>
                    <xdr:col>3</xdr:col>
                    <xdr:colOff>0</xdr:colOff>
                    <xdr:row>81</xdr:row>
                    <xdr:rowOff>0</xdr:rowOff>
                  </from>
                  <to>
                    <xdr:col>3</xdr:col>
                    <xdr:colOff>219075</xdr:colOff>
                    <xdr:row>82</xdr:row>
                    <xdr:rowOff>0</xdr:rowOff>
                  </to>
                </anchor>
              </controlPr>
            </control>
          </mc:Choice>
        </mc:AlternateContent>
        <mc:AlternateContent xmlns:mc="http://schemas.openxmlformats.org/markup-compatibility/2006">
          <mc:Choice Requires="x14">
            <control shapeId="81003" r:id="rId54" name="Check Box 107">
              <controlPr defaultSize="0" autoFill="0" autoLine="0" autoPict="0" altText="">
                <anchor moveWithCells="1">
                  <from>
                    <xdr:col>1</xdr:col>
                    <xdr:colOff>0</xdr:colOff>
                    <xdr:row>63</xdr:row>
                    <xdr:rowOff>0</xdr:rowOff>
                  </from>
                  <to>
                    <xdr:col>1</xdr:col>
                    <xdr:colOff>219075</xdr:colOff>
                    <xdr:row>64</xdr:row>
                    <xdr:rowOff>0</xdr:rowOff>
                  </to>
                </anchor>
              </controlPr>
            </control>
          </mc:Choice>
        </mc:AlternateContent>
        <mc:AlternateContent xmlns:mc="http://schemas.openxmlformats.org/markup-compatibility/2006">
          <mc:Choice Requires="x14">
            <control shapeId="81004" r:id="rId55" name="Check Box 108">
              <controlPr defaultSize="0" autoFill="0" autoLine="0" autoPict="0" altText="">
                <anchor moveWithCells="1">
                  <from>
                    <xdr:col>2</xdr:col>
                    <xdr:colOff>0</xdr:colOff>
                    <xdr:row>65</xdr:row>
                    <xdr:rowOff>0</xdr:rowOff>
                  </from>
                  <to>
                    <xdr:col>2</xdr:col>
                    <xdr:colOff>219075</xdr:colOff>
                    <xdr:row>66</xdr:row>
                    <xdr:rowOff>0</xdr:rowOff>
                  </to>
                </anchor>
              </controlPr>
            </control>
          </mc:Choice>
        </mc:AlternateContent>
        <mc:AlternateContent xmlns:mc="http://schemas.openxmlformats.org/markup-compatibility/2006">
          <mc:Choice Requires="x14">
            <control shapeId="81005" r:id="rId56" name="Check Box 109">
              <controlPr defaultSize="0" autoFill="0" autoLine="0" autoPict="0" altText="">
                <anchor moveWithCells="1">
                  <from>
                    <xdr:col>3</xdr:col>
                    <xdr:colOff>0</xdr:colOff>
                    <xdr:row>67</xdr:row>
                    <xdr:rowOff>0</xdr:rowOff>
                  </from>
                  <to>
                    <xdr:col>3</xdr:col>
                    <xdr:colOff>219075</xdr:colOff>
                    <xdr:row>68</xdr:row>
                    <xdr:rowOff>0</xdr:rowOff>
                  </to>
                </anchor>
              </controlPr>
            </control>
          </mc:Choice>
        </mc:AlternateContent>
        <mc:AlternateContent xmlns:mc="http://schemas.openxmlformats.org/markup-compatibility/2006">
          <mc:Choice Requires="x14">
            <control shapeId="81006" r:id="rId57" name="Check Box 110">
              <controlPr defaultSize="0" autoFill="0" autoLine="0" autoPict="0" altText="">
                <anchor moveWithCells="1">
                  <from>
                    <xdr:col>4</xdr:col>
                    <xdr:colOff>0</xdr:colOff>
                    <xdr:row>69</xdr:row>
                    <xdr:rowOff>0</xdr:rowOff>
                  </from>
                  <to>
                    <xdr:col>4</xdr:col>
                    <xdr:colOff>219075</xdr:colOff>
                    <xdr:row>70</xdr:row>
                    <xdr:rowOff>0</xdr:rowOff>
                  </to>
                </anchor>
              </controlPr>
            </control>
          </mc:Choice>
        </mc:AlternateContent>
        <mc:AlternateContent xmlns:mc="http://schemas.openxmlformats.org/markup-compatibility/2006">
          <mc:Choice Requires="x14">
            <control shapeId="81010" r:id="rId58" name="Check Box 114">
              <controlPr defaultSize="0" autoFill="0" autoLine="0" autoPict="0" altText="">
                <anchor moveWithCells="1">
                  <from>
                    <xdr:col>1</xdr:col>
                    <xdr:colOff>0</xdr:colOff>
                    <xdr:row>47</xdr:row>
                    <xdr:rowOff>0</xdr:rowOff>
                  </from>
                  <to>
                    <xdr:col>1</xdr:col>
                    <xdr:colOff>219075</xdr:colOff>
                    <xdr:row>48</xdr:row>
                    <xdr:rowOff>0</xdr:rowOff>
                  </to>
                </anchor>
              </controlPr>
            </control>
          </mc:Choice>
        </mc:AlternateContent>
        <mc:AlternateContent xmlns:mc="http://schemas.openxmlformats.org/markup-compatibility/2006">
          <mc:Choice Requires="x14">
            <control shapeId="81036" r:id="rId59" name="Check Box 140">
              <controlPr defaultSize="0" autoFill="0" autoLine="0" autoPict="0" altText="">
                <anchor moveWithCells="1">
                  <from>
                    <xdr:col>1</xdr:col>
                    <xdr:colOff>0</xdr:colOff>
                    <xdr:row>21</xdr:row>
                    <xdr:rowOff>0</xdr:rowOff>
                  </from>
                  <to>
                    <xdr:col>1</xdr:col>
                    <xdr:colOff>219075</xdr:colOff>
                    <xdr:row>22</xdr:row>
                    <xdr:rowOff>0</xdr:rowOff>
                  </to>
                </anchor>
              </controlPr>
            </control>
          </mc:Choice>
        </mc:AlternateContent>
        <mc:AlternateContent xmlns:mc="http://schemas.openxmlformats.org/markup-compatibility/2006">
          <mc:Choice Requires="x14">
            <control shapeId="81037" r:id="rId60" name="Check Box 141">
              <controlPr defaultSize="0" autoFill="0" autoLine="0" autoPict="0" altText="">
                <anchor moveWithCells="1">
                  <from>
                    <xdr:col>2</xdr:col>
                    <xdr:colOff>0</xdr:colOff>
                    <xdr:row>21</xdr:row>
                    <xdr:rowOff>0</xdr:rowOff>
                  </from>
                  <to>
                    <xdr:col>2</xdr:col>
                    <xdr:colOff>219075</xdr:colOff>
                    <xdr:row>22</xdr:row>
                    <xdr:rowOff>0</xdr:rowOff>
                  </to>
                </anchor>
              </controlPr>
            </control>
          </mc:Choice>
        </mc:AlternateContent>
        <mc:AlternateContent xmlns:mc="http://schemas.openxmlformats.org/markup-compatibility/2006">
          <mc:Choice Requires="x14">
            <control shapeId="81038" r:id="rId61" name="Check Box 142">
              <controlPr defaultSize="0" autoFill="0" autoLine="0" autoPict="0" altText="">
                <anchor moveWithCells="1">
                  <from>
                    <xdr:col>3</xdr:col>
                    <xdr:colOff>0</xdr:colOff>
                    <xdr:row>21</xdr:row>
                    <xdr:rowOff>0</xdr:rowOff>
                  </from>
                  <to>
                    <xdr:col>3</xdr:col>
                    <xdr:colOff>219075</xdr:colOff>
                    <xdr:row>22</xdr:row>
                    <xdr:rowOff>0</xdr:rowOff>
                  </to>
                </anchor>
              </controlPr>
            </control>
          </mc:Choice>
        </mc:AlternateContent>
        <mc:AlternateContent xmlns:mc="http://schemas.openxmlformats.org/markup-compatibility/2006">
          <mc:Choice Requires="x14">
            <control shapeId="81039" r:id="rId62" name="Check Box 143">
              <controlPr defaultSize="0" autoFill="0" autoLine="0" autoPict="0" altText="">
                <anchor moveWithCells="1">
                  <from>
                    <xdr:col>4</xdr:col>
                    <xdr:colOff>0</xdr:colOff>
                    <xdr:row>21</xdr:row>
                    <xdr:rowOff>0</xdr:rowOff>
                  </from>
                  <to>
                    <xdr:col>4</xdr:col>
                    <xdr:colOff>219075</xdr:colOff>
                    <xdr:row>22</xdr:row>
                    <xdr:rowOff>0</xdr:rowOff>
                  </to>
                </anchor>
              </controlPr>
            </control>
          </mc:Choice>
        </mc:AlternateContent>
        <mc:AlternateContent xmlns:mc="http://schemas.openxmlformats.org/markup-compatibility/2006">
          <mc:Choice Requires="x14">
            <control shapeId="81040" r:id="rId63" name="Check Box 144">
              <controlPr defaultSize="0" autoFill="0" autoLine="0" autoPict="0" altText="">
                <anchor moveWithCells="1">
                  <from>
                    <xdr:col>5</xdr:col>
                    <xdr:colOff>0</xdr:colOff>
                    <xdr:row>21</xdr:row>
                    <xdr:rowOff>0</xdr:rowOff>
                  </from>
                  <to>
                    <xdr:col>5</xdr:col>
                    <xdr:colOff>219075</xdr:colOff>
                    <xdr:row>22</xdr:row>
                    <xdr:rowOff>0</xdr:rowOff>
                  </to>
                </anchor>
              </controlPr>
            </control>
          </mc:Choice>
        </mc:AlternateContent>
        <mc:AlternateContent xmlns:mc="http://schemas.openxmlformats.org/markup-compatibility/2006">
          <mc:Choice Requires="x14">
            <control shapeId="81041" r:id="rId64" name="Check Box 145">
              <controlPr defaultSize="0" autoFill="0" autoLine="0" autoPict="0" altText="">
                <anchor moveWithCells="1">
                  <from>
                    <xdr:col>6</xdr:col>
                    <xdr:colOff>0</xdr:colOff>
                    <xdr:row>21</xdr:row>
                    <xdr:rowOff>0</xdr:rowOff>
                  </from>
                  <to>
                    <xdr:col>6</xdr:col>
                    <xdr:colOff>219075</xdr:colOff>
                    <xdr:row>22</xdr:row>
                    <xdr:rowOff>0</xdr:rowOff>
                  </to>
                </anchor>
              </controlPr>
            </control>
          </mc:Choice>
        </mc:AlternateContent>
        <mc:AlternateContent xmlns:mc="http://schemas.openxmlformats.org/markup-compatibility/2006">
          <mc:Choice Requires="x14">
            <control shapeId="81042" r:id="rId65" name="Check Box 146">
              <controlPr defaultSize="0" autoFill="0" autoLine="0" autoPict="0" altText="">
                <anchor moveWithCells="1">
                  <from>
                    <xdr:col>2</xdr:col>
                    <xdr:colOff>0</xdr:colOff>
                    <xdr:row>49</xdr:row>
                    <xdr:rowOff>0</xdr:rowOff>
                  </from>
                  <to>
                    <xdr:col>2</xdr:col>
                    <xdr:colOff>219075</xdr:colOff>
                    <xdr:row>50</xdr:row>
                    <xdr:rowOff>0</xdr:rowOff>
                  </to>
                </anchor>
              </controlPr>
            </control>
          </mc:Choice>
        </mc:AlternateContent>
        <mc:AlternateContent xmlns:mc="http://schemas.openxmlformats.org/markup-compatibility/2006">
          <mc:Choice Requires="x14">
            <control shapeId="81043" r:id="rId66" name="Check Box 147">
              <controlPr defaultSize="0" autoFill="0" autoLine="0" autoPict="0" altText="">
                <anchor moveWithCells="1">
                  <from>
                    <xdr:col>3</xdr:col>
                    <xdr:colOff>0</xdr:colOff>
                    <xdr:row>51</xdr:row>
                    <xdr:rowOff>0</xdr:rowOff>
                  </from>
                  <to>
                    <xdr:col>3</xdr:col>
                    <xdr:colOff>219075</xdr:colOff>
                    <xdr:row>52</xdr:row>
                    <xdr:rowOff>0</xdr:rowOff>
                  </to>
                </anchor>
              </controlPr>
            </control>
          </mc:Choice>
        </mc:AlternateContent>
        <mc:AlternateContent xmlns:mc="http://schemas.openxmlformats.org/markup-compatibility/2006">
          <mc:Choice Requires="x14">
            <control shapeId="81044" r:id="rId67" name="Check Box 148">
              <controlPr defaultSize="0" autoFill="0" autoLine="0" autoPict="0" altText="">
                <anchor moveWithCells="1">
                  <from>
                    <xdr:col>4</xdr:col>
                    <xdr:colOff>0</xdr:colOff>
                    <xdr:row>53</xdr:row>
                    <xdr:rowOff>0</xdr:rowOff>
                  </from>
                  <to>
                    <xdr:col>4</xdr:col>
                    <xdr:colOff>219075</xdr:colOff>
                    <xdr:row>54</xdr:row>
                    <xdr:rowOff>0</xdr:rowOff>
                  </to>
                </anchor>
              </controlPr>
            </control>
          </mc:Choice>
        </mc:AlternateContent>
        <mc:AlternateContent xmlns:mc="http://schemas.openxmlformats.org/markup-compatibility/2006">
          <mc:Choice Requires="x14">
            <control shapeId="81045" r:id="rId68" name="Check Box 149">
              <controlPr defaultSize="0" autoFill="0" autoLine="0" autoPict="0" altText="">
                <anchor moveWithCells="1">
                  <from>
                    <xdr:col>5</xdr:col>
                    <xdr:colOff>0</xdr:colOff>
                    <xdr:row>71</xdr:row>
                    <xdr:rowOff>0</xdr:rowOff>
                  </from>
                  <to>
                    <xdr:col>5</xdr:col>
                    <xdr:colOff>219075</xdr:colOff>
                    <xdr:row>72</xdr:row>
                    <xdr:rowOff>0</xdr:rowOff>
                  </to>
                </anchor>
              </controlPr>
            </control>
          </mc:Choice>
        </mc:AlternateContent>
        <mc:AlternateContent xmlns:mc="http://schemas.openxmlformats.org/markup-compatibility/2006">
          <mc:Choice Requires="x14">
            <control shapeId="81046" r:id="rId69" name="Check Box 150">
              <controlPr defaultSize="0" autoFill="0" autoLine="0" autoPict="0" altText="">
                <anchor moveWithCells="1">
                  <from>
                    <xdr:col>5</xdr:col>
                    <xdr:colOff>0</xdr:colOff>
                    <xdr:row>55</xdr:row>
                    <xdr:rowOff>0</xdr:rowOff>
                  </from>
                  <to>
                    <xdr:col>5</xdr:col>
                    <xdr:colOff>219075</xdr:colOff>
                    <xdr:row>56</xdr:row>
                    <xdr:rowOff>0</xdr:rowOff>
                  </to>
                </anchor>
              </controlPr>
            </control>
          </mc:Choice>
        </mc:AlternateContent>
        <mc:AlternateContent xmlns:mc="http://schemas.openxmlformats.org/markup-compatibility/2006">
          <mc:Choice Requires="x14">
            <control shapeId="81048" r:id="rId70" name="Check Box 152">
              <controlPr defaultSize="0" autoFill="0" autoLine="0" autoPict="0" altText="">
                <anchor moveWithCells="1">
                  <from>
                    <xdr:col>6</xdr:col>
                    <xdr:colOff>0</xdr:colOff>
                    <xdr:row>57</xdr:row>
                    <xdr:rowOff>0</xdr:rowOff>
                  </from>
                  <to>
                    <xdr:col>6</xdr:col>
                    <xdr:colOff>219075</xdr:colOff>
                    <xdr:row>58</xdr:row>
                    <xdr:rowOff>0</xdr:rowOff>
                  </to>
                </anchor>
              </controlPr>
            </control>
          </mc:Choice>
        </mc:AlternateContent>
        <mc:AlternateContent xmlns:mc="http://schemas.openxmlformats.org/markup-compatibility/2006">
          <mc:Choice Requires="x14">
            <control shapeId="81049" r:id="rId71" name="Check Box 153">
              <controlPr defaultSize="0" autoFill="0" autoLine="0" autoPict="0" altText="">
                <anchor moveWithCells="1">
                  <from>
                    <xdr:col>6</xdr:col>
                    <xdr:colOff>0</xdr:colOff>
                    <xdr:row>73</xdr:row>
                    <xdr:rowOff>0</xdr:rowOff>
                  </from>
                  <to>
                    <xdr:col>6</xdr:col>
                    <xdr:colOff>219075</xdr:colOff>
                    <xdr:row>74</xdr:row>
                    <xdr:rowOff>0</xdr:rowOff>
                  </to>
                </anchor>
              </controlPr>
            </control>
          </mc:Choice>
        </mc:AlternateContent>
        <mc:AlternateContent xmlns:mc="http://schemas.openxmlformats.org/markup-compatibility/2006">
          <mc:Choice Requires="x14">
            <control shapeId="81050" r:id="rId72" name="Check Box 154">
              <controlPr defaultSize="0" autoFill="0" autoLine="0" autoPict="0" altText="">
                <anchor moveWithCells="1">
                  <from>
                    <xdr:col>1</xdr:col>
                    <xdr:colOff>0</xdr:colOff>
                    <xdr:row>77</xdr:row>
                    <xdr:rowOff>0</xdr:rowOff>
                  </from>
                  <to>
                    <xdr:col>1</xdr:col>
                    <xdr:colOff>219075</xdr:colOff>
                    <xdr:row>78</xdr:row>
                    <xdr:rowOff>0</xdr:rowOff>
                  </to>
                </anchor>
              </controlPr>
            </control>
          </mc:Choice>
        </mc:AlternateContent>
        <mc:AlternateContent xmlns:mc="http://schemas.openxmlformats.org/markup-compatibility/2006">
          <mc:Choice Requires="x14">
            <control shapeId="81051" r:id="rId73" name="Check Box 155">
              <controlPr defaultSize="0" autoFill="0" autoLine="0" autoPict="0" altText="">
                <anchor moveWithCells="1">
                  <from>
                    <xdr:col>4</xdr:col>
                    <xdr:colOff>0</xdr:colOff>
                    <xdr:row>83</xdr:row>
                    <xdr:rowOff>0</xdr:rowOff>
                  </from>
                  <to>
                    <xdr:col>4</xdr:col>
                    <xdr:colOff>219075</xdr:colOff>
                    <xdr:row>84</xdr:row>
                    <xdr:rowOff>0</xdr:rowOff>
                  </to>
                </anchor>
              </controlPr>
            </control>
          </mc:Choice>
        </mc:AlternateContent>
        <mc:AlternateContent xmlns:mc="http://schemas.openxmlformats.org/markup-compatibility/2006">
          <mc:Choice Requires="x14">
            <control shapeId="81052" r:id="rId74" name="Check Box 156">
              <controlPr defaultSize="0" autoFill="0" autoLine="0" autoPict="0" altText="">
                <anchor moveWithCells="1">
                  <from>
                    <xdr:col>5</xdr:col>
                    <xdr:colOff>0</xdr:colOff>
                    <xdr:row>85</xdr:row>
                    <xdr:rowOff>0</xdr:rowOff>
                  </from>
                  <to>
                    <xdr:col>5</xdr:col>
                    <xdr:colOff>219075</xdr:colOff>
                    <xdr:row>86</xdr:row>
                    <xdr:rowOff>0</xdr:rowOff>
                  </to>
                </anchor>
              </controlPr>
            </control>
          </mc:Choice>
        </mc:AlternateContent>
        <mc:AlternateContent xmlns:mc="http://schemas.openxmlformats.org/markup-compatibility/2006">
          <mc:Choice Requires="x14">
            <control shapeId="81053" r:id="rId75" name="Check Box 157">
              <controlPr defaultSize="0" autoFill="0" autoLine="0" autoPict="0" altText="">
                <anchor moveWithCells="1">
                  <from>
                    <xdr:col>6</xdr:col>
                    <xdr:colOff>0</xdr:colOff>
                    <xdr:row>87</xdr:row>
                    <xdr:rowOff>0</xdr:rowOff>
                  </from>
                  <to>
                    <xdr:col>6</xdr:col>
                    <xdr:colOff>219075</xdr:colOff>
                    <xdr:row>88</xdr:row>
                    <xdr:rowOff>0</xdr:rowOff>
                  </to>
                </anchor>
              </controlPr>
            </control>
          </mc:Choice>
        </mc:AlternateContent>
        <mc:AlternateContent xmlns:mc="http://schemas.openxmlformats.org/markup-compatibility/2006">
          <mc:Choice Requires="x14">
            <control shapeId="81054" r:id="rId76" name="Check Box 158">
              <controlPr defaultSize="0" autoFill="0" autoLine="0" autoPict="0" altText="">
                <anchor moveWithCells="1">
                  <from>
                    <xdr:col>2</xdr:col>
                    <xdr:colOff>0</xdr:colOff>
                    <xdr:row>96</xdr:row>
                    <xdr:rowOff>0</xdr:rowOff>
                  </from>
                  <to>
                    <xdr:col>2</xdr:col>
                    <xdr:colOff>219075</xdr:colOff>
                    <xdr:row>97</xdr:row>
                    <xdr:rowOff>0</xdr:rowOff>
                  </to>
                </anchor>
              </controlPr>
            </control>
          </mc:Choice>
        </mc:AlternateContent>
        <mc:AlternateContent xmlns:mc="http://schemas.openxmlformats.org/markup-compatibility/2006">
          <mc:Choice Requires="x14">
            <control shapeId="81055" r:id="rId77" name="Check Box 159">
              <controlPr defaultSize="0" autoFill="0" autoLine="0" autoPict="0" altText="">
                <anchor moveWithCells="1">
                  <from>
                    <xdr:col>3</xdr:col>
                    <xdr:colOff>0</xdr:colOff>
                    <xdr:row>98</xdr:row>
                    <xdr:rowOff>0</xdr:rowOff>
                  </from>
                  <to>
                    <xdr:col>3</xdr:col>
                    <xdr:colOff>219075</xdr:colOff>
                    <xdr:row>99</xdr:row>
                    <xdr:rowOff>0</xdr:rowOff>
                  </to>
                </anchor>
              </controlPr>
            </control>
          </mc:Choice>
        </mc:AlternateContent>
        <mc:AlternateContent xmlns:mc="http://schemas.openxmlformats.org/markup-compatibility/2006">
          <mc:Choice Requires="x14">
            <control shapeId="81056" r:id="rId78" name="Check Box 160">
              <controlPr defaultSize="0" autoFill="0" autoLine="0" autoPict="0" altText="">
                <anchor moveWithCells="1">
                  <from>
                    <xdr:col>1</xdr:col>
                    <xdr:colOff>0</xdr:colOff>
                    <xdr:row>94</xdr:row>
                    <xdr:rowOff>0</xdr:rowOff>
                  </from>
                  <to>
                    <xdr:col>1</xdr:col>
                    <xdr:colOff>219075</xdr:colOff>
                    <xdr:row>95</xdr:row>
                    <xdr:rowOff>0</xdr:rowOff>
                  </to>
                </anchor>
              </controlPr>
            </control>
          </mc:Choice>
        </mc:AlternateContent>
        <mc:AlternateContent xmlns:mc="http://schemas.openxmlformats.org/markup-compatibility/2006">
          <mc:Choice Requires="x14">
            <control shapeId="81057" r:id="rId79" name="Check Box 161">
              <controlPr defaultSize="0" autoFill="0" autoLine="0" autoPict="0" altText="">
                <anchor moveWithCells="1">
                  <from>
                    <xdr:col>4</xdr:col>
                    <xdr:colOff>0</xdr:colOff>
                    <xdr:row>100</xdr:row>
                    <xdr:rowOff>0</xdr:rowOff>
                  </from>
                  <to>
                    <xdr:col>4</xdr:col>
                    <xdr:colOff>219075</xdr:colOff>
                    <xdr:row>101</xdr:row>
                    <xdr:rowOff>0</xdr:rowOff>
                  </to>
                </anchor>
              </controlPr>
            </control>
          </mc:Choice>
        </mc:AlternateContent>
        <mc:AlternateContent xmlns:mc="http://schemas.openxmlformats.org/markup-compatibility/2006">
          <mc:Choice Requires="x14">
            <control shapeId="81058" r:id="rId80" name="Check Box 162">
              <controlPr defaultSize="0" autoFill="0" autoLine="0" autoPict="0" altText="">
                <anchor moveWithCells="1">
                  <from>
                    <xdr:col>5</xdr:col>
                    <xdr:colOff>0</xdr:colOff>
                    <xdr:row>102</xdr:row>
                    <xdr:rowOff>0</xdr:rowOff>
                  </from>
                  <to>
                    <xdr:col>5</xdr:col>
                    <xdr:colOff>219075</xdr:colOff>
                    <xdr:row>103</xdr:row>
                    <xdr:rowOff>0</xdr:rowOff>
                  </to>
                </anchor>
              </controlPr>
            </control>
          </mc:Choice>
        </mc:AlternateContent>
        <mc:AlternateContent xmlns:mc="http://schemas.openxmlformats.org/markup-compatibility/2006">
          <mc:Choice Requires="x14">
            <control shapeId="81059" r:id="rId81" name="Check Box 163">
              <controlPr defaultSize="0" autoFill="0" autoLine="0" autoPict="0" altText="">
                <anchor moveWithCells="1">
                  <from>
                    <xdr:col>6</xdr:col>
                    <xdr:colOff>0</xdr:colOff>
                    <xdr:row>104</xdr:row>
                    <xdr:rowOff>0</xdr:rowOff>
                  </from>
                  <to>
                    <xdr:col>6</xdr:col>
                    <xdr:colOff>219075</xdr:colOff>
                    <xdr:row>105</xdr:row>
                    <xdr:rowOff>0</xdr:rowOff>
                  </to>
                </anchor>
              </controlPr>
            </control>
          </mc:Choice>
        </mc:AlternateContent>
        <mc:AlternateContent xmlns:mc="http://schemas.openxmlformats.org/markup-compatibility/2006">
          <mc:Choice Requires="x14">
            <control shapeId="81060" r:id="rId82" name="Check Box 164">
              <controlPr defaultSize="0" autoFill="0" autoLine="0" autoPict="0" altText="">
                <anchor moveWithCells="1">
                  <from>
                    <xdr:col>2</xdr:col>
                    <xdr:colOff>0</xdr:colOff>
                    <xdr:row>110</xdr:row>
                    <xdr:rowOff>0</xdr:rowOff>
                  </from>
                  <to>
                    <xdr:col>2</xdr:col>
                    <xdr:colOff>219075</xdr:colOff>
                    <xdr:row>111</xdr:row>
                    <xdr:rowOff>0</xdr:rowOff>
                  </to>
                </anchor>
              </controlPr>
            </control>
          </mc:Choice>
        </mc:AlternateContent>
        <mc:AlternateContent xmlns:mc="http://schemas.openxmlformats.org/markup-compatibility/2006">
          <mc:Choice Requires="x14">
            <control shapeId="81061" r:id="rId83" name="Check Box 165">
              <controlPr defaultSize="0" autoFill="0" autoLine="0" autoPict="0" altText="">
                <anchor moveWithCells="1">
                  <from>
                    <xdr:col>3</xdr:col>
                    <xdr:colOff>0</xdr:colOff>
                    <xdr:row>112</xdr:row>
                    <xdr:rowOff>0</xdr:rowOff>
                  </from>
                  <to>
                    <xdr:col>3</xdr:col>
                    <xdr:colOff>219075</xdr:colOff>
                    <xdr:row>113</xdr:row>
                    <xdr:rowOff>0</xdr:rowOff>
                  </to>
                </anchor>
              </controlPr>
            </control>
          </mc:Choice>
        </mc:AlternateContent>
        <mc:AlternateContent xmlns:mc="http://schemas.openxmlformats.org/markup-compatibility/2006">
          <mc:Choice Requires="x14">
            <control shapeId="81062" r:id="rId84" name="Check Box 166">
              <controlPr defaultSize="0" autoFill="0" autoLine="0" autoPict="0" altText="">
                <anchor moveWithCells="1">
                  <from>
                    <xdr:col>1</xdr:col>
                    <xdr:colOff>0</xdr:colOff>
                    <xdr:row>108</xdr:row>
                    <xdr:rowOff>0</xdr:rowOff>
                  </from>
                  <to>
                    <xdr:col>1</xdr:col>
                    <xdr:colOff>219075</xdr:colOff>
                    <xdr:row>109</xdr:row>
                    <xdr:rowOff>0</xdr:rowOff>
                  </to>
                </anchor>
              </controlPr>
            </control>
          </mc:Choice>
        </mc:AlternateContent>
        <mc:AlternateContent xmlns:mc="http://schemas.openxmlformats.org/markup-compatibility/2006">
          <mc:Choice Requires="x14">
            <control shapeId="81063" r:id="rId85" name="Check Box 167">
              <controlPr defaultSize="0" autoFill="0" autoLine="0" autoPict="0" altText="">
                <anchor moveWithCells="1">
                  <from>
                    <xdr:col>4</xdr:col>
                    <xdr:colOff>0</xdr:colOff>
                    <xdr:row>114</xdr:row>
                    <xdr:rowOff>0</xdr:rowOff>
                  </from>
                  <to>
                    <xdr:col>4</xdr:col>
                    <xdr:colOff>219075</xdr:colOff>
                    <xdr:row>115</xdr:row>
                    <xdr:rowOff>0</xdr:rowOff>
                  </to>
                </anchor>
              </controlPr>
            </control>
          </mc:Choice>
        </mc:AlternateContent>
        <mc:AlternateContent xmlns:mc="http://schemas.openxmlformats.org/markup-compatibility/2006">
          <mc:Choice Requires="x14">
            <control shapeId="81064" r:id="rId86" name="Check Box 168">
              <controlPr defaultSize="0" autoFill="0" autoLine="0" autoPict="0" altText="">
                <anchor moveWithCells="1">
                  <from>
                    <xdr:col>5</xdr:col>
                    <xdr:colOff>0</xdr:colOff>
                    <xdr:row>116</xdr:row>
                    <xdr:rowOff>0</xdr:rowOff>
                  </from>
                  <to>
                    <xdr:col>5</xdr:col>
                    <xdr:colOff>219075</xdr:colOff>
                    <xdr:row>117</xdr:row>
                    <xdr:rowOff>0</xdr:rowOff>
                  </to>
                </anchor>
              </controlPr>
            </control>
          </mc:Choice>
        </mc:AlternateContent>
        <mc:AlternateContent xmlns:mc="http://schemas.openxmlformats.org/markup-compatibility/2006">
          <mc:Choice Requires="x14">
            <control shapeId="81065" r:id="rId87" name="Check Box 169">
              <controlPr defaultSize="0" autoFill="0" autoLine="0" autoPict="0" altText="">
                <anchor moveWithCells="1">
                  <from>
                    <xdr:col>6</xdr:col>
                    <xdr:colOff>0</xdr:colOff>
                    <xdr:row>118</xdr:row>
                    <xdr:rowOff>0</xdr:rowOff>
                  </from>
                  <to>
                    <xdr:col>6</xdr:col>
                    <xdr:colOff>219075</xdr:colOff>
                    <xdr:row>119</xdr:row>
                    <xdr:rowOff>0</xdr:rowOff>
                  </to>
                </anchor>
              </controlPr>
            </control>
          </mc:Choice>
        </mc:AlternateContent>
        <mc:AlternateContent xmlns:mc="http://schemas.openxmlformats.org/markup-compatibility/2006">
          <mc:Choice Requires="x14">
            <control shapeId="81066" r:id="rId88" name="Check Box 170">
              <controlPr defaultSize="0" autoFill="0" autoLine="0" autoPict="0" altText="">
                <anchor moveWithCells="1">
                  <from>
                    <xdr:col>2</xdr:col>
                    <xdr:colOff>0</xdr:colOff>
                    <xdr:row>124</xdr:row>
                    <xdr:rowOff>0</xdr:rowOff>
                  </from>
                  <to>
                    <xdr:col>2</xdr:col>
                    <xdr:colOff>219075</xdr:colOff>
                    <xdr:row>125</xdr:row>
                    <xdr:rowOff>0</xdr:rowOff>
                  </to>
                </anchor>
              </controlPr>
            </control>
          </mc:Choice>
        </mc:AlternateContent>
        <mc:AlternateContent xmlns:mc="http://schemas.openxmlformats.org/markup-compatibility/2006">
          <mc:Choice Requires="x14">
            <control shapeId="81067" r:id="rId89" name="Check Box 171">
              <controlPr defaultSize="0" autoFill="0" autoLine="0" autoPict="0" altText="">
                <anchor moveWithCells="1">
                  <from>
                    <xdr:col>3</xdr:col>
                    <xdr:colOff>0</xdr:colOff>
                    <xdr:row>126</xdr:row>
                    <xdr:rowOff>0</xdr:rowOff>
                  </from>
                  <to>
                    <xdr:col>3</xdr:col>
                    <xdr:colOff>219075</xdr:colOff>
                    <xdr:row>127</xdr:row>
                    <xdr:rowOff>0</xdr:rowOff>
                  </to>
                </anchor>
              </controlPr>
            </control>
          </mc:Choice>
        </mc:AlternateContent>
        <mc:AlternateContent xmlns:mc="http://schemas.openxmlformats.org/markup-compatibility/2006">
          <mc:Choice Requires="x14">
            <control shapeId="81068" r:id="rId90" name="Check Box 172">
              <controlPr defaultSize="0" autoFill="0" autoLine="0" autoPict="0" altText="">
                <anchor moveWithCells="1">
                  <from>
                    <xdr:col>1</xdr:col>
                    <xdr:colOff>0</xdr:colOff>
                    <xdr:row>122</xdr:row>
                    <xdr:rowOff>0</xdr:rowOff>
                  </from>
                  <to>
                    <xdr:col>1</xdr:col>
                    <xdr:colOff>219075</xdr:colOff>
                    <xdr:row>123</xdr:row>
                    <xdr:rowOff>0</xdr:rowOff>
                  </to>
                </anchor>
              </controlPr>
            </control>
          </mc:Choice>
        </mc:AlternateContent>
        <mc:AlternateContent xmlns:mc="http://schemas.openxmlformats.org/markup-compatibility/2006">
          <mc:Choice Requires="x14">
            <control shapeId="81069" r:id="rId91" name="Check Box 173">
              <controlPr defaultSize="0" autoFill="0" autoLine="0" autoPict="0" altText="">
                <anchor moveWithCells="1">
                  <from>
                    <xdr:col>4</xdr:col>
                    <xdr:colOff>0</xdr:colOff>
                    <xdr:row>128</xdr:row>
                    <xdr:rowOff>0</xdr:rowOff>
                  </from>
                  <to>
                    <xdr:col>4</xdr:col>
                    <xdr:colOff>219075</xdr:colOff>
                    <xdr:row>129</xdr:row>
                    <xdr:rowOff>0</xdr:rowOff>
                  </to>
                </anchor>
              </controlPr>
            </control>
          </mc:Choice>
        </mc:AlternateContent>
        <mc:AlternateContent xmlns:mc="http://schemas.openxmlformats.org/markup-compatibility/2006">
          <mc:Choice Requires="x14">
            <control shapeId="81070" r:id="rId92" name="Check Box 174">
              <controlPr defaultSize="0" autoFill="0" autoLine="0" autoPict="0" altText="">
                <anchor moveWithCells="1">
                  <from>
                    <xdr:col>5</xdr:col>
                    <xdr:colOff>0</xdr:colOff>
                    <xdr:row>130</xdr:row>
                    <xdr:rowOff>0</xdr:rowOff>
                  </from>
                  <to>
                    <xdr:col>5</xdr:col>
                    <xdr:colOff>219075</xdr:colOff>
                    <xdr:row>131</xdr:row>
                    <xdr:rowOff>0</xdr:rowOff>
                  </to>
                </anchor>
              </controlPr>
            </control>
          </mc:Choice>
        </mc:AlternateContent>
        <mc:AlternateContent xmlns:mc="http://schemas.openxmlformats.org/markup-compatibility/2006">
          <mc:Choice Requires="x14">
            <control shapeId="81071" r:id="rId93" name="Check Box 175">
              <controlPr defaultSize="0" autoFill="0" autoLine="0" autoPict="0" altText="">
                <anchor moveWithCells="1">
                  <from>
                    <xdr:col>6</xdr:col>
                    <xdr:colOff>0</xdr:colOff>
                    <xdr:row>132</xdr:row>
                    <xdr:rowOff>0</xdr:rowOff>
                  </from>
                  <to>
                    <xdr:col>6</xdr:col>
                    <xdr:colOff>219075</xdr:colOff>
                    <xdr:row>133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621" id="{1A782EEA-3D8D-42F1-972D-A72B763359A3}">
            <xm:f>NOT(Projektgrundlagen!$I$24)</xm:f>
            <x14:dxf>
              <font>
                <strike/>
                <color theme="0" tint="-0.14996795556505021"/>
              </font>
              <fill>
                <patternFill>
                  <bgColor theme="0"/>
                </patternFill>
              </fill>
            </x14:dxf>
          </x14:cfRule>
          <xm:sqref>B48</xm:sqref>
        </x14:conditionalFormatting>
        <x14:conditionalFormatting xmlns:xm="http://schemas.microsoft.com/office/excel/2006/main">
          <x14:cfRule type="expression" priority="674" id="{7DD4638A-D27A-4A52-92DF-7F4348415C0A}">
            <xm:f>NOT(Projektgrundlagen!$I$24)</xm:f>
            <x14:dxf>
              <font>
                <strike/>
                <color theme="0" tint="-0.14996795556505021"/>
              </font>
              <fill>
                <patternFill>
                  <bgColor theme="0"/>
                </patternFill>
              </fill>
            </x14:dxf>
          </x14:cfRule>
          <xm:sqref>B64</xm:sqref>
        </x14:conditionalFormatting>
        <x14:conditionalFormatting xmlns:xm="http://schemas.microsoft.com/office/excel/2006/main">
          <x14:cfRule type="expression" priority="338" id="{03B7682A-2B15-4961-AA7B-CEE26EBB1C74}">
            <xm:f>NOT(Projektgrundlagen!$I$24)</xm:f>
            <x14:dxf>
              <font>
                <strike/>
                <color theme="0" tint="-0.14996795556505021"/>
              </font>
              <fill>
                <patternFill>
                  <bgColor theme="0"/>
                </patternFill>
              </fill>
            </x14:dxf>
          </x14:cfRule>
          <xm:sqref>B78</xm:sqref>
        </x14:conditionalFormatting>
        <x14:conditionalFormatting xmlns:xm="http://schemas.microsoft.com/office/excel/2006/main">
          <x14:cfRule type="expression" priority="294" id="{A9D66779-88EF-4FA3-B80F-7A0D1E6F9621}">
            <xm:f>NOT(Projektgrundlagen!$I$24)</xm:f>
            <x14:dxf>
              <font>
                <strike/>
                <color theme="0" tint="-0.14996795556505021"/>
              </font>
              <fill>
                <patternFill>
                  <bgColor theme="0"/>
                </patternFill>
              </fill>
            </x14:dxf>
          </x14:cfRule>
          <xm:sqref>B95</xm:sqref>
        </x14:conditionalFormatting>
        <x14:conditionalFormatting xmlns:xm="http://schemas.microsoft.com/office/excel/2006/main">
          <x14:cfRule type="expression" priority="250" id="{ECC239A8-6EC3-4C22-90F6-9DBB66390A61}">
            <xm:f>NOT(Projektgrundlagen!$I$24)</xm:f>
            <x14:dxf>
              <font>
                <strike/>
                <color theme="0" tint="-0.14996795556505021"/>
              </font>
              <fill>
                <patternFill>
                  <bgColor theme="0"/>
                </patternFill>
              </fill>
            </x14:dxf>
          </x14:cfRule>
          <xm:sqref>B109</xm:sqref>
        </x14:conditionalFormatting>
        <x14:conditionalFormatting xmlns:xm="http://schemas.microsoft.com/office/excel/2006/main">
          <x14:cfRule type="expression" priority="201" id="{ACD43864-823C-41CD-AE0B-6F72B9BA8776}">
            <xm:f>NOT(Projektgrundlagen!$I$24)</xm:f>
            <x14:dxf>
              <font>
                <strike/>
                <color theme="0" tint="-0.14996795556505021"/>
              </font>
              <fill>
                <patternFill>
                  <bgColor theme="0"/>
                </patternFill>
              </fill>
            </x14:dxf>
          </x14:cfRule>
          <xm:sqref>B123</xm:sqref>
        </x14:conditionalFormatting>
        <x14:conditionalFormatting xmlns:xm="http://schemas.microsoft.com/office/excel/2006/main">
          <x14:cfRule type="expression" priority="181" id="{2190DF9B-51B9-441D-B846-23DBB095E8DC}">
            <xm:f>NOT(Projektgrundlagen!$I$24)</xm:f>
            <x14:dxf>
              <font>
                <strike/>
                <color theme="0" tint="-0.14996795556505021"/>
              </font>
              <fill>
                <patternFill>
                  <bgColor theme="0"/>
                </patternFill>
              </fill>
            </x14:dxf>
          </x14:cfRule>
          <xm:sqref>B16:H16</xm:sqref>
        </x14:conditionalFormatting>
        <x14:conditionalFormatting xmlns:xm="http://schemas.microsoft.com/office/excel/2006/main">
          <x14:cfRule type="expression" priority="1033" id="{068D9473-F1AA-48F1-9603-4FDBD3F23721}">
            <xm:f>NOT(Projektgrundlagen!$I$24)</xm:f>
            <x14:dxf>
              <font>
                <strike/>
                <color theme="0" tint="-0.14996795556505021"/>
              </font>
              <fill>
                <patternFill>
                  <bgColor theme="0"/>
                </patternFill>
              </fill>
            </x14:dxf>
          </x14:cfRule>
          <xm:sqref>B18:H18</xm:sqref>
        </x14:conditionalFormatting>
        <x14:conditionalFormatting xmlns:xm="http://schemas.microsoft.com/office/excel/2006/main">
          <x14:cfRule type="expression" priority="975" id="{B91015D8-39E0-4EF9-A0CF-7289A35AF966}">
            <xm:f>NOT(Projektgrundlagen!$I$24)</xm:f>
            <x14:dxf>
              <font>
                <strike/>
                <color theme="0" tint="-0.14996795556505021"/>
              </font>
              <fill>
                <patternFill>
                  <bgColor theme="0"/>
                </patternFill>
              </fill>
            </x14:dxf>
          </x14:cfRule>
          <xm:sqref>B20:H20</xm:sqref>
        </x14:conditionalFormatting>
        <x14:conditionalFormatting xmlns:xm="http://schemas.microsoft.com/office/excel/2006/main">
          <x14:cfRule type="expression" priority="1025" id="{8AC25467-9845-4B93-B69F-F538EC3C8DB0}">
            <xm:f>NOT(Projektgrundlagen!$I$24)</xm:f>
            <x14:dxf>
              <font>
                <strike/>
                <color theme="0" tint="-0.14996795556505021"/>
              </font>
              <fill>
                <patternFill>
                  <bgColor theme="0"/>
                </patternFill>
              </fill>
            </x14:dxf>
          </x14:cfRule>
          <xm:sqref>B22:H22</xm:sqref>
        </x14:conditionalFormatting>
        <x14:conditionalFormatting xmlns:xm="http://schemas.microsoft.com/office/excel/2006/main">
          <x14:cfRule type="expression" priority="526" id="{10B49A7F-3885-49EE-BBFE-998BD9896064}">
            <xm:f>NOT(Projektgrundlagen!$I$24)</xm:f>
            <x14:dxf>
              <font>
                <strike/>
                <color theme="0" tint="-0.14996795556505021"/>
              </font>
              <fill>
                <patternFill>
                  <bgColor theme="0"/>
                </patternFill>
              </fill>
            </x14:dxf>
          </x14:cfRule>
          <xm:sqref>B24:H24</xm:sqref>
        </x14:conditionalFormatting>
        <x14:conditionalFormatting xmlns:xm="http://schemas.microsoft.com/office/excel/2006/main">
          <x14:cfRule type="expression" priority="525" id="{3E23F393-18E7-449A-9287-A3ED0F876663}">
            <xm:f>NOT(Projektgrundlagen!$I$24)</xm:f>
            <x14:dxf>
              <font>
                <strike/>
                <color theme="0" tint="-0.14996795556505021"/>
              </font>
              <fill>
                <patternFill>
                  <bgColor theme="0"/>
                </patternFill>
              </fill>
            </x14:dxf>
          </x14:cfRule>
          <xm:sqref>B26:H26</xm:sqref>
        </x14:conditionalFormatting>
        <x14:conditionalFormatting xmlns:xm="http://schemas.microsoft.com/office/excel/2006/main">
          <x14:cfRule type="expression" priority="524" id="{38FBDB1E-84D9-4788-BC8F-A1D9194C9908}">
            <xm:f>NOT(Projektgrundlagen!$I$24)</xm:f>
            <x14:dxf>
              <font>
                <strike/>
                <color theme="0" tint="-0.14996795556505021"/>
              </font>
              <fill>
                <patternFill>
                  <bgColor theme="0"/>
                </patternFill>
              </fill>
            </x14:dxf>
          </x14:cfRule>
          <xm:sqref>B28:H28</xm:sqref>
        </x14:conditionalFormatting>
        <x14:conditionalFormatting xmlns:xm="http://schemas.microsoft.com/office/excel/2006/main">
          <x14:cfRule type="expression" priority="523" id="{89AE8CD9-A7E7-472D-A714-A8DF933FC817}">
            <xm:f>NOT(Projektgrundlagen!$I$24)</xm:f>
            <x14:dxf>
              <font>
                <strike/>
                <color theme="0" tint="-0.14996795556505021"/>
              </font>
              <fill>
                <patternFill>
                  <bgColor theme="0"/>
                </patternFill>
              </fill>
            </x14:dxf>
          </x14:cfRule>
          <xm:sqref>B30:H30</xm:sqref>
        </x14:conditionalFormatting>
        <x14:conditionalFormatting xmlns:xm="http://schemas.microsoft.com/office/excel/2006/main">
          <x14:cfRule type="expression" priority="870" id="{98953343-5BA9-4738-8B8E-546DED6AF9F2}">
            <xm:f>NOT(Projektgrundlagen!$I$24)</xm:f>
            <x14:dxf>
              <font>
                <strike/>
                <color theme="0" tint="-0.14996795556505021"/>
              </font>
              <fill>
                <patternFill>
                  <bgColor theme="0"/>
                </patternFill>
              </fill>
            </x14:dxf>
          </x14:cfRule>
          <xm:sqref>B32:H32</xm:sqref>
        </x14:conditionalFormatting>
        <x14:conditionalFormatting xmlns:xm="http://schemas.microsoft.com/office/excel/2006/main">
          <x14:cfRule type="expression" priority="395" id="{E8FDDC6D-4C68-42A0-8697-6A5F62A60033}">
            <xm:f>NOT(Projektgrundlagen!$I$24)</xm:f>
            <x14:dxf>
              <font>
                <strike/>
                <color theme="0" tint="-0.14996795556505021"/>
              </font>
              <fill>
                <patternFill>
                  <bgColor theme="0"/>
                </patternFill>
              </fill>
            </x14:dxf>
          </x14:cfRule>
          <xm:sqref>C50</xm:sqref>
        </x14:conditionalFormatting>
        <x14:conditionalFormatting xmlns:xm="http://schemas.microsoft.com/office/excel/2006/main">
          <x14:cfRule type="expression" priority="1053" id="{FF4C8D7A-09FA-460F-A818-04AB44B44FB6}">
            <xm:f>NOT(Projektgrundlagen!$I$24)</xm:f>
            <x14:dxf>
              <font>
                <strike/>
                <color theme="0" tint="-0.14996795556505021"/>
              </font>
              <fill>
                <patternFill>
                  <bgColor theme="0"/>
                </patternFill>
              </fill>
            </x14:dxf>
          </x14:cfRule>
          <xm:sqref>C66 C80</xm:sqref>
        </x14:conditionalFormatting>
        <x14:conditionalFormatting xmlns:xm="http://schemas.microsoft.com/office/excel/2006/main">
          <x14:cfRule type="expression" priority="310" id="{19E46047-2033-41DC-BCF5-F7C060D5D35F}">
            <xm:f>NOT(Projektgrundlagen!$I$24)</xm:f>
            <x14:dxf>
              <font>
                <strike/>
                <color theme="0" tint="-0.14996795556505021"/>
              </font>
              <fill>
                <patternFill>
                  <bgColor theme="0"/>
                </patternFill>
              </fill>
            </x14:dxf>
          </x14:cfRule>
          <xm:sqref>C97</xm:sqref>
        </x14:conditionalFormatting>
        <x14:conditionalFormatting xmlns:xm="http://schemas.microsoft.com/office/excel/2006/main">
          <x14:cfRule type="expression" priority="266" id="{3E7ED11E-E3FC-4230-B3AC-EFB8D8406985}">
            <xm:f>NOT(Projektgrundlagen!$I$24)</xm:f>
            <x14:dxf>
              <font>
                <strike/>
                <color theme="0" tint="-0.14996795556505021"/>
              </font>
              <fill>
                <patternFill>
                  <bgColor theme="0"/>
                </patternFill>
              </fill>
            </x14:dxf>
          </x14:cfRule>
          <xm:sqref>C111</xm:sqref>
        </x14:conditionalFormatting>
        <x14:conditionalFormatting xmlns:xm="http://schemas.microsoft.com/office/excel/2006/main">
          <x14:cfRule type="expression" priority="217" id="{5166B148-49FD-4C69-9130-96A61D6B737F}">
            <xm:f>NOT(Projektgrundlagen!$I$24)</xm:f>
            <x14:dxf>
              <font>
                <strike/>
                <color theme="0" tint="-0.14996795556505021"/>
              </font>
              <fill>
                <patternFill>
                  <bgColor theme="0"/>
                </patternFill>
              </fill>
            </x14:dxf>
          </x14:cfRule>
          <xm:sqref>C125</xm:sqref>
        </x14:conditionalFormatting>
        <x14:conditionalFormatting xmlns:xm="http://schemas.microsoft.com/office/excel/2006/main">
          <x14:cfRule type="expression" priority="969" id="{42A9B1C3-26CB-441E-8D3D-CADADB93160D}">
            <xm:f>NOT(Projektgrundlagen!$I$21)</xm:f>
            <x14:dxf>
              <font>
                <strike/>
                <color theme="0" tint="-0.14996795556505021"/>
              </font>
              <fill>
                <patternFill>
                  <bgColor theme="0"/>
                </patternFill>
              </fill>
            </x14:dxf>
          </x14:cfRule>
          <xm:sqref>C49:G49 C65:G65</xm:sqref>
        </x14:conditionalFormatting>
        <x14:conditionalFormatting xmlns:xm="http://schemas.microsoft.com/office/excel/2006/main">
          <x14:cfRule type="expression" priority="340" id="{00D62756-AC28-4546-AAA0-52BC56BDE176}">
            <xm:f>NOT(Projektgrundlagen!$I$21)</xm:f>
            <x14:dxf>
              <font>
                <strike/>
                <color theme="0" tint="-0.14996795556505021"/>
              </font>
              <fill>
                <patternFill>
                  <bgColor theme="0"/>
                </patternFill>
              </fill>
            </x14:dxf>
          </x14:cfRule>
          <xm:sqref>C79:G79</xm:sqref>
        </x14:conditionalFormatting>
        <x14:conditionalFormatting xmlns:xm="http://schemas.microsoft.com/office/excel/2006/main">
          <x14:cfRule type="expression" priority="296" id="{CDE76264-4C34-4ECF-9DA1-D0F4076FFFF4}">
            <xm:f>NOT(Projektgrundlagen!$I$21)</xm:f>
            <x14:dxf>
              <font>
                <strike/>
                <color theme="0" tint="-0.14996795556505021"/>
              </font>
              <fill>
                <patternFill>
                  <bgColor theme="0"/>
                </patternFill>
              </fill>
            </x14:dxf>
          </x14:cfRule>
          <xm:sqref>C96:G96</xm:sqref>
        </x14:conditionalFormatting>
        <x14:conditionalFormatting xmlns:xm="http://schemas.microsoft.com/office/excel/2006/main">
          <x14:cfRule type="expression" priority="252" id="{DDFC17A0-2127-482C-B347-7A217F67548B}">
            <xm:f>NOT(Projektgrundlagen!$I$21)</xm:f>
            <x14:dxf>
              <font>
                <strike/>
                <color theme="0" tint="-0.14996795556505021"/>
              </font>
              <fill>
                <patternFill>
                  <bgColor theme="0"/>
                </patternFill>
              </fill>
            </x14:dxf>
          </x14:cfRule>
          <xm:sqref>C110:G110</xm:sqref>
        </x14:conditionalFormatting>
        <x14:conditionalFormatting xmlns:xm="http://schemas.microsoft.com/office/excel/2006/main">
          <x14:cfRule type="expression" priority="203" id="{737A00B9-8293-44F7-A307-8311BBBA612E}">
            <xm:f>NOT(Projektgrundlagen!$I$21)</xm:f>
            <x14:dxf>
              <font>
                <strike/>
                <color theme="0" tint="-0.14996795556505021"/>
              </font>
              <fill>
                <patternFill>
                  <bgColor theme="0"/>
                </patternFill>
              </fill>
            </x14:dxf>
          </x14:cfRule>
          <xm:sqref>C124:G124</xm:sqref>
        </x14:conditionalFormatting>
        <x14:conditionalFormatting xmlns:xm="http://schemas.microsoft.com/office/excel/2006/main">
          <x14:cfRule type="expression" priority="391" id="{55DE60C9-83E4-45DC-A075-86B48B65D60D}">
            <xm:f>NOT(Projektgrundlagen!$I$24)</xm:f>
            <x14:dxf>
              <font>
                <strike/>
                <color theme="0" tint="-0.14996795556505021"/>
              </font>
              <fill>
                <patternFill>
                  <bgColor theme="0"/>
                </patternFill>
              </fill>
            </x14:dxf>
          </x14:cfRule>
          <xm:sqref>D52</xm:sqref>
        </x14:conditionalFormatting>
        <x14:conditionalFormatting xmlns:xm="http://schemas.microsoft.com/office/excel/2006/main">
          <x14:cfRule type="expression" priority="672" id="{A589579F-45F6-43AB-AFBC-8AE2B27EDF03}">
            <xm:f>NOT(Projektgrundlagen!$I$24)</xm:f>
            <x14:dxf>
              <font>
                <strike/>
                <color theme="0" tint="-0.14996795556505021"/>
              </font>
              <fill>
                <patternFill>
                  <bgColor theme="0"/>
                </patternFill>
              </fill>
            </x14:dxf>
          </x14:cfRule>
          <xm:sqref>D68</xm:sqref>
        </x14:conditionalFormatting>
        <x14:conditionalFormatting xmlns:xm="http://schemas.microsoft.com/office/excel/2006/main">
          <x14:cfRule type="expression" priority="712" id="{A2E09DF5-2F20-4556-8A76-CC6229EB7ACA}">
            <xm:f>NOT(Projektgrundlagen!$I$24)</xm:f>
            <x14:dxf>
              <font>
                <strike/>
                <color theme="0" tint="-0.14996795556505021"/>
              </font>
              <fill>
                <patternFill>
                  <bgColor theme="0"/>
                </patternFill>
              </fill>
            </x14:dxf>
          </x14:cfRule>
          <xm:sqref>D82</xm:sqref>
        </x14:conditionalFormatting>
        <x14:conditionalFormatting xmlns:xm="http://schemas.microsoft.com/office/excel/2006/main">
          <x14:cfRule type="expression" priority="307" id="{87A4409C-E5B9-4A08-99EE-B6A6CC2AAE56}">
            <xm:f>NOT(Projektgrundlagen!$I$24)</xm:f>
            <x14:dxf>
              <font>
                <strike/>
                <color theme="0" tint="-0.14996795556505021"/>
              </font>
              <fill>
                <patternFill>
                  <bgColor theme="0"/>
                </patternFill>
              </fill>
            </x14:dxf>
          </x14:cfRule>
          <xm:sqref>D99</xm:sqref>
        </x14:conditionalFormatting>
        <x14:conditionalFormatting xmlns:xm="http://schemas.microsoft.com/office/excel/2006/main">
          <x14:cfRule type="expression" priority="263" id="{5FBF6D43-B3A4-4051-B4F0-431FD9A0F6C6}">
            <xm:f>NOT(Projektgrundlagen!$I$24)</xm:f>
            <x14:dxf>
              <font>
                <strike/>
                <color theme="0" tint="-0.14996795556505021"/>
              </font>
              <fill>
                <patternFill>
                  <bgColor theme="0"/>
                </patternFill>
              </fill>
            </x14:dxf>
          </x14:cfRule>
          <xm:sqref>D113</xm:sqref>
        </x14:conditionalFormatting>
        <x14:conditionalFormatting xmlns:xm="http://schemas.microsoft.com/office/excel/2006/main">
          <x14:cfRule type="expression" priority="214" id="{F48C73AB-7B45-4F81-AA69-2E9DB49AE7B2}">
            <xm:f>NOT(Projektgrundlagen!$I$24)</xm:f>
            <x14:dxf>
              <font>
                <strike/>
                <color theme="0" tint="-0.14996795556505021"/>
              </font>
              <fill>
                <patternFill>
                  <bgColor theme="0"/>
                </patternFill>
              </fill>
            </x14:dxf>
          </x14:cfRule>
          <xm:sqref>D127</xm:sqref>
        </x14:conditionalFormatting>
        <x14:conditionalFormatting xmlns:xm="http://schemas.microsoft.com/office/excel/2006/main">
          <x14:cfRule type="expression" priority="380" id="{BCEECA96-C232-4CA5-8642-D682F9B6190C}">
            <xm:f>NOT(Projektgrundlagen!$I$24)</xm:f>
            <x14:dxf>
              <font>
                <strike/>
                <color theme="0" tint="-0.14996795556505021"/>
              </font>
              <fill>
                <patternFill>
                  <bgColor theme="0"/>
                </patternFill>
              </fill>
            </x14:dxf>
          </x14:cfRule>
          <xm:sqref>E54</xm:sqref>
        </x14:conditionalFormatting>
        <x14:conditionalFormatting xmlns:xm="http://schemas.microsoft.com/office/excel/2006/main">
          <x14:cfRule type="expression" priority="359" id="{D7DCD583-6446-42D0-9B98-B5F867834353}">
            <xm:f>NOT(Projektgrundlagen!$I$24)</xm:f>
            <x14:dxf>
              <font>
                <strike/>
                <color theme="0" tint="-0.14996795556505021"/>
              </font>
              <fill>
                <patternFill>
                  <bgColor theme="0"/>
                </patternFill>
              </fill>
            </x14:dxf>
          </x14:cfRule>
          <xm:sqref>E58</xm:sqref>
        </x14:conditionalFormatting>
        <x14:conditionalFormatting xmlns:xm="http://schemas.microsoft.com/office/excel/2006/main">
          <x14:cfRule type="expression" priority="653" id="{17F1EA5C-7A51-4995-B945-61506CD2CF88}">
            <xm:f>NOT(Projektgrundlagen!$I$24)</xm:f>
            <x14:dxf>
              <font>
                <strike/>
                <color theme="0" tint="-0.14996795556505021"/>
              </font>
              <fill>
                <patternFill>
                  <bgColor theme="0"/>
                </patternFill>
              </fill>
            </x14:dxf>
          </x14:cfRule>
          <xm:sqref>E70</xm:sqref>
        </x14:conditionalFormatting>
        <x14:conditionalFormatting xmlns:xm="http://schemas.microsoft.com/office/excel/2006/main">
          <x14:cfRule type="expression" priority="347" id="{4E650703-C4AC-4936-A978-BC96048C60EE}">
            <xm:f>NOT(Projektgrundlagen!$I$24)</xm:f>
            <x14:dxf>
              <font>
                <strike/>
                <color theme="0" tint="-0.14996795556505021"/>
              </font>
              <fill>
                <patternFill>
                  <bgColor theme="0"/>
                </patternFill>
              </fill>
            </x14:dxf>
          </x14:cfRule>
          <xm:sqref>E74</xm:sqref>
        </x14:conditionalFormatting>
        <x14:conditionalFormatting xmlns:xm="http://schemas.microsoft.com/office/excel/2006/main">
          <x14:cfRule type="expression" priority="331" id="{E6144C8D-C631-45F1-8F74-30206C4A5304}">
            <xm:f>NOT(Projektgrundlagen!$I$24)</xm:f>
            <x14:dxf>
              <font>
                <strike/>
                <color theme="0" tint="-0.14996795556505021"/>
              </font>
              <fill>
                <patternFill>
                  <bgColor theme="0"/>
                </patternFill>
              </fill>
            </x14:dxf>
          </x14:cfRule>
          <xm:sqref>E84</xm:sqref>
        </x14:conditionalFormatting>
        <x14:conditionalFormatting xmlns:xm="http://schemas.microsoft.com/office/excel/2006/main">
          <x14:cfRule type="expression" priority="317" id="{D821C295-31CF-4487-9022-614F4708BA66}">
            <xm:f>NOT(Projektgrundlagen!$I$24)</xm:f>
            <x14:dxf>
              <font>
                <strike/>
                <color theme="0" tint="-0.14996795556505021"/>
              </font>
              <fill>
                <patternFill>
                  <bgColor theme="0"/>
                </patternFill>
              </fill>
            </x14:dxf>
          </x14:cfRule>
          <xm:sqref>E88</xm:sqref>
        </x14:conditionalFormatting>
        <x14:conditionalFormatting xmlns:xm="http://schemas.microsoft.com/office/excel/2006/main">
          <x14:cfRule type="expression" priority="287" id="{F2290882-22E3-464E-AEFA-ECA309CA3130}">
            <xm:f>NOT(Projektgrundlagen!$I$24)</xm:f>
            <x14:dxf>
              <font>
                <strike/>
                <color theme="0" tint="-0.14996795556505021"/>
              </font>
              <fill>
                <patternFill>
                  <bgColor theme="0"/>
                </patternFill>
              </fill>
            </x14:dxf>
          </x14:cfRule>
          <xm:sqref>E101</xm:sqref>
        </x14:conditionalFormatting>
        <x14:conditionalFormatting xmlns:xm="http://schemas.microsoft.com/office/excel/2006/main">
          <x14:cfRule type="expression" priority="273" id="{96CC428D-5DC0-455D-B60A-B81E9A59F195}">
            <xm:f>NOT(Projektgrundlagen!$I$24)</xm:f>
            <x14:dxf>
              <font>
                <strike/>
                <color theme="0" tint="-0.14996795556505021"/>
              </font>
              <fill>
                <patternFill>
                  <bgColor theme="0"/>
                </patternFill>
              </fill>
            </x14:dxf>
          </x14:cfRule>
          <xm:sqref>E105</xm:sqref>
        </x14:conditionalFormatting>
        <x14:conditionalFormatting xmlns:xm="http://schemas.microsoft.com/office/excel/2006/main">
          <x14:cfRule type="expression" priority="243" id="{1B2780F0-AA5F-4E14-9424-00C9D691C78C}">
            <xm:f>NOT(Projektgrundlagen!$I$24)</xm:f>
            <x14:dxf>
              <font>
                <strike/>
                <color theme="0" tint="-0.14996795556505021"/>
              </font>
              <fill>
                <patternFill>
                  <bgColor theme="0"/>
                </patternFill>
              </fill>
            </x14:dxf>
          </x14:cfRule>
          <xm:sqref>E115</xm:sqref>
        </x14:conditionalFormatting>
        <x14:conditionalFormatting xmlns:xm="http://schemas.microsoft.com/office/excel/2006/main">
          <x14:cfRule type="expression" priority="194" id="{87861C8C-201A-48F8-A537-DC0B1E39EB8E}">
            <xm:f>NOT(Projektgrundlagen!$I$24)</xm:f>
            <x14:dxf>
              <font>
                <strike/>
                <color theme="0" tint="-0.14996795556505021"/>
              </font>
              <fill>
                <patternFill>
                  <bgColor theme="0"/>
                </patternFill>
              </fill>
            </x14:dxf>
          </x14:cfRule>
          <xm:sqref>E129</xm:sqref>
        </x14:conditionalFormatting>
        <x14:conditionalFormatting xmlns:xm="http://schemas.microsoft.com/office/excel/2006/main">
          <x14:cfRule type="expression" priority="365" id="{913A798B-C768-425F-95D5-87AF86A4B376}">
            <xm:f>NOT(Projektgrundlagen!$I$24)</xm:f>
            <x14:dxf>
              <font>
                <strike/>
                <color theme="0" tint="-0.14996795556505021"/>
              </font>
              <fill>
                <patternFill>
                  <bgColor theme="0"/>
                </patternFill>
              </fill>
            </x14:dxf>
          </x14:cfRule>
          <xm:sqref>F56</xm:sqref>
        </x14:conditionalFormatting>
        <x14:conditionalFormatting xmlns:xm="http://schemas.microsoft.com/office/excel/2006/main">
          <x14:cfRule type="expression" priority="374" id="{7DD15B93-37F9-426D-B3B9-B0A7CD8ED6D1}">
            <xm:f>NOT(Projektgrundlagen!$I$24)</xm:f>
            <x14:dxf>
              <font>
                <strike/>
                <color theme="0" tint="-0.14996795556505021"/>
              </font>
              <fill>
                <patternFill>
                  <bgColor theme="0"/>
                </patternFill>
              </fill>
            </x14:dxf>
          </x14:cfRule>
          <xm:sqref>F72</xm:sqref>
        </x14:conditionalFormatting>
        <x14:conditionalFormatting xmlns:xm="http://schemas.microsoft.com/office/excel/2006/main">
          <x14:cfRule type="expression" priority="325" id="{D3858D2D-9434-46F3-AAB5-D83AFC3A9AF5}">
            <xm:f>NOT(Projektgrundlagen!$I$24)</xm:f>
            <x14:dxf>
              <font>
                <strike/>
                <color theme="0" tint="-0.14996795556505021"/>
              </font>
              <fill>
                <patternFill>
                  <bgColor theme="0"/>
                </patternFill>
              </fill>
            </x14:dxf>
          </x14:cfRule>
          <xm:sqref>F86</xm:sqref>
        </x14:conditionalFormatting>
        <x14:conditionalFormatting xmlns:xm="http://schemas.microsoft.com/office/excel/2006/main">
          <x14:cfRule type="expression" priority="281" id="{1EC3D74B-21DB-4C22-A6A1-B04196FEF446}">
            <xm:f>NOT(Projektgrundlagen!$I$24)</xm:f>
            <x14:dxf>
              <font>
                <strike/>
                <color theme="0" tint="-0.14996795556505021"/>
              </font>
              <fill>
                <patternFill>
                  <bgColor theme="0"/>
                </patternFill>
              </fill>
            </x14:dxf>
          </x14:cfRule>
          <xm:sqref>F103</xm:sqref>
        </x14:conditionalFormatting>
        <x14:conditionalFormatting xmlns:xm="http://schemas.microsoft.com/office/excel/2006/main">
          <x14:cfRule type="expression" priority="237" id="{520A4616-50A0-4D66-9331-DBCA0F3B25A4}">
            <xm:f>NOT(Projektgrundlagen!$I$24)</xm:f>
            <x14:dxf>
              <font>
                <strike/>
                <color theme="0" tint="-0.14996795556505021"/>
              </font>
              <fill>
                <patternFill>
                  <bgColor theme="0"/>
                </patternFill>
              </fill>
            </x14:dxf>
          </x14:cfRule>
          <xm:sqref>F117</xm:sqref>
        </x14:conditionalFormatting>
        <x14:conditionalFormatting xmlns:xm="http://schemas.microsoft.com/office/excel/2006/main">
          <x14:cfRule type="expression" priority="188" id="{2BC96B53-65E4-41D7-B39A-8785DDA3841F}">
            <xm:f>NOT(Projektgrundlagen!$I$24)</xm:f>
            <x14:dxf>
              <font>
                <strike/>
                <color theme="0" tint="-0.14996795556505021"/>
              </font>
              <fill>
                <patternFill>
                  <bgColor theme="0"/>
                </patternFill>
              </fill>
            </x14:dxf>
          </x14:cfRule>
          <xm:sqref>F131</xm:sqref>
        </x14:conditionalFormatting>
        <x14:conditionalFormatting xmlns:xm="http://schemas.microsoft.com/office/excel/2006/main">
          <x14:cfRule type="expression" priority="353" id="{EEB6E4FF-FE56-42EE-B9B4-84803C3937F9}">
            <xm:f>NOT(Projektgrundlagen!$I$24)</xm:f>
            <x14:dxf>
              <font>
                <strike/>
                <color theme="0" tint="-0.14996795556505021"/>
              </font>
              <fill>
                <patternFill>
                  <bgColor theme="0"/>
                </patternFill>
              </fill>
            </x14:dxf>
          </x14:cfRule>
          <xm:sqref>G58</xm:sqref>
        </x14:conditionalFormatting>
        <x14:conditionalFormatting xmlns:xm="http://schemas.microsoft.com/office/excel/2006/main">
          <x14:cfRule type="expression" priority="343" id="{B8B720BD-7872-4408-B789-6191E2B37C4D}">
            <xm:f>NOT(Projektgrundlagen!$I$24)</xm:f>
            <x14:dxf>
              <font>
                <strike/>
                <color theme="0" tint="-0.14996795556505021"/>
              </font>
              <fill>
                <patternFill>
                  <bgColor theme="0"/>
                </patternFill>
              </fill>
            </x14:dxf>
          </x14:cfRule>
          <xm:sqref>G74</xm:sqref>
        </x14:conditionalFormatting>
        <x14:conditionalFormatting xmlns:xm="http://schemas.microsoft.com/office/excel/2006/main">
          <x14:cfRule type="expression" priority="313" id="{54F27FAD-870E-4C4F-A2B8-B8CA984B549E}">
            <xm:f>NOT(Projektgrundlagen!$I$24)</xm:f>
            <x14:dxf>
              <font>
                <strike/>
                <color theme="0" tint="-0.14996795556505021"/>
              </font>
              <fill>
                <patternFill>
                  <bgColor theme="0"/>
                </patternFill>
              </fill>
            </x14:dxf>
          </x14:cfRule>
          <xm:sqref>G88</xm:sqref>
        </x14:conditionalFormatting>
        <x14:conditionalFormatting xmlns:xm="http://schemas.microsoft.com/office/excel/2006/main">
          <x14:cfRule type="expression" priority="269" id="{9BBC6287-D277-4868-83CC-650A774929A8}">
            <xm:f>NOT(Projektgrundlagen!$I$24)</xm:f>
            <x14:dxf>
              <font>
                <strike/>
                <color theme="0" tint="-0.14996795556505021"/>
              </font>
              <fill>
                <patternFill>
                  <bgColor theme="0"/>
                </patternFill>
              </fill>
            </x14:dxf>
          </x14:cfRule>
          <xm:sqref>G105</xm:sqref>
        </x14:conditionalFormatting>
        <x14:conditionalFormatting xmlns:xm="http://schemas.microsoft.com/office/excel/2006/main">
          <x14:cfRule type="expression" priority="768" id="{9078E65F-0643-4433-AFBE-C32FA952463D}">
            <xm:f>NOT(Projektgrundlagen!$I$24)</xm:f>
            <x14:dxf>
              <font>
                <strike/>
                <color theme="0" tint="-0.14996795556505021"/>
              </font>
              <fill>
                <patternFill>
                  <bgColor theme="0"/>
                </patternFill>
              </fill>
            </x14:dxf>
          </x14:cfRule>
          <xm:sqref>G119</xm:sqref>
        </x14:conditionalFormatting>
        <x14:conditionalFormatting xmlns:xm="http://schemas.microsoft.com/office/excel/2006/main">
          <x14:cfRule type="expression" priority="224" id="{BA0C79E4-3421-4C73-889C-E5C69B307704}">
            <xm:f>NOT(Projektgrundlagen!$I$24)</xm:f>
            <x14:dxf>
              <font>
                <strike/>
                <color theme="0" tint="-0.14996795556505021"/>
              </font>
              <fill>
                <patternFill>
                  <bgColor theme="0"/>
                </patternFill>
              </fill>
            </x14:dxf>
          </x14:cfRule>
          <xm:sqref>G133</xm:sqref>
        </x14:conditionalFormatting>
        <x14:conditionalFormatting xmlns:xm="http://schemas.microsoft.com/office/excel/2006/main">
          <x14:cfRule type="expression" priority="472" id="{900355F5-4BD0-47B7-9639-F1B8D8837AF0}">
            <xm:f>NOT(Projektgrundlagen!$I$24)</xm:f>
            <x14:dxf>
              <font>
                <strike/>
                <color theme="0" tint="-0.14996795556505021"/>
              </font>
              <fill>
                <patternFill>
                  <bgColor theme="0"/>
                </patternFill>
              </fill>
            </x14:dxf>
          </x14:cfRule>
          <xm:sqref>H44</xm:sqref>
        </x14:conditionalFormatting>
        <x14:conditionalFormatting xmlns:xm="http://schemas.microsoft.com/office/excel/2006/main">
          <x14:cfRule type="expression" priority="629" id="{24F25807-E227-48B6-9266-F5B91384642C}">
            <xm:f>NOT(Projektgrundlagen!$I$24)</xm:f>
            <x14:dxf>
              <font>
                <strike/>
                <color theme="0" tint="-0.14996795556505021"/>
              </font>
              <fill>
                <patternFill>
                  <bgColor theme="0"/>
                </patternFill>
              </fill>
            </x14:dxf>
          </x14:cfRule>
          <xm:sqref>H46</xm:sqref>
        </x14:conditionalFormatting>
        <x14:conditionalFormatting xmlns:xm="http://schemas.microsoft.com/office/excel/2006/main">
          <x14:cfRule type="expression" priority="630" id="{8922EF80-76D5-4D5F-A30F-7CE86A010EF7}">
            <xm:f>NOT(Projektgrundlagen!$I$24)</xm:f>
            <x14:dxf>
              <font>
                <strike/>
                <color theme="0" tint="-0.14996795556505021"/>
              </font>
              <fill>
                <patternFill>
                  <bgColor theme="0"/>
                </patternFill>
              </fill>
            </x14:dxf>
          </x14:cfRule>
          <xm:sqref>H60</xm:sqref>
        </x14:conditionalFormatting>
        <x14:conditionalFormatting xmlns:xm="http://schemas.microsoft.com/office/excel/2006/main">
          <x14:cfRule type="expression" priority="631" id="{22C95E5D-DBFA-4135-A814-18F1CAF24189}">
            <xm:f>NOT(Projektgrundlagen!$I$24)</xm:f>
            <x14:dxf>
              <font>
                <strike/>
                <color theme="0" tint="-0.14996795556505021"/>
              </font>
              <fill>
                <patternFill>
                  <bgColor theme="0"/>
                </patternFill>
              </fill>
            </x14:dxf>
          </x14:cfRule>
          <xm:sqref>H62</xm:sqref>
        </x14:conditionalFormatting>
        <x14:conditionalFormatting xmlns:xm="http://schemas.microsoft.com/office/excel/2006/main">
          <x14:cfRule type="expression" priority="632" id="{D2A92436-9E18-4EAB-9D17-BAD6774B35BC}">
            <xm:f>NOT(Projektgrundlagen!$I$24)</xm:f>
            <x14:dxf>
              <font>
                <strike/>
                <color theme="0" tint="-0.14996795556505021"/>
              </font>
              <fill>
                <patternFill>
                  <bgColor theme="0"/>
                </patternFill>
              </fill>
            </x14:dxf>
          </x14:cfRule>
          <xm:sqref>H76</xm:sqref>
        </x14:conditionalFormatting>
        <x14:conditionalFormatting xmlns:xm="http://schemas.microsoft.com/office/excel/2006/main">
          <x14:cfRule type="expression" priority="803" id="{C7FF6400-AE94-4BCE-8C73-FF18C9B43B6F}">
            <xm:f>NOT(Projektgrundlagen!$I$24)</xm:f>
            <x14:dxf>
              <font>
                <strike/>
                <color theme="0" tint="-0.14996795556505021"/>
              </font>
              <fill>
                <patternFill>
                  <bgColor theme="0"/>
                </patternFill>
              </fill>
            </x14:dxf>
          </x14:cfRule>
          <xm:sqref>H93</xm:sqref>
        </x14:conditionalFormatting>
        <x14:conditionalFormatting xmlns:xm="http://schemas.microsoft.com/office/excel/2006/main">
          <x14:cfRule type="expression" priority="804" id="{DDF441CC-33FD-46FE-99ED-4F7FFB984156}">
            <xm:f>NOT(Projektgrundlagen!$I$24)</xm:f>
            <x14:dxf>
              <font>
                <strike/>
                <color theme="0" tint="-0.14996795556505021"/>
              </font>
              <fill>
                <patternFill>
                  <bgColor theme="0"/>
                </patternFill>
              </fill>
            </x14:dxf>
          </x14:cfRule>
          <xm:sqref>H107</xm:sqref>
        </x14:conditionalFormatting>
        <x14:conditionalFormatting xmlns:xm="http://schemas.microsoft.com/office/excel/2006/main">
          <x14:cfRule type="expression" priority="944" id="{74930D93-72A5-434D-AF3D-4878EB699EFA}">
            <xm:f>NOT(Projektgrundlagen!$I$24)</xm:f>
            <x14:dxf>
              <font>
                <strike/>
                <color theme="0" tint="-0.14996795556505021"/>
              </font>
              <fill>
                <patternFill>
                  <bgColor theme="0"/>
                </patternFill>
              </fill>
            </x14:dxf>
          </x14:cfRule>
          <xm:sqref>H121</xm:sqref>
        </x14:conditionalFormatting>
        <x14:conditionalFormatting xmlns:xm="http://schemas.microsoft.com/office/excel/2006/main">
          <x14:cfRule type="expression" priority="802" id="{30AE03EB-9039-4EFC-B411-3DA3063A71AE}">
            <xm:f>NOT(Projektgrundlagen!$I$24)</xm:f>
            <x14:dxf>
              <font>
                <strike/>
                <color theme="0" tint="-0.14996795556505021"/>
              </font>
              <fill>
                <patternFill>
                  <bgColor theme="0"/>
                </patternFill>
              </fill>
            </x14:dxf>
          </x14:cfRule>
          <xm:sqref>H90:I90</xm:sqref>
        </x14:conditionalFormatting>
        <x14:conditionalFormatting xmlns:xm="http://schemas.microsoft.com/office/excel/2006/main">
          <x14:cfRule type="expression" priority="459" id="{5947A2CD-2A2A-4191-B91A-040E6547A4A4}">
            <xm:f>NOT(Projektgrundlagen!$I$24)</xm:f>
            <x14:dxf>
              <font>
                <strike/>
                <color theme="0" tint="-0.14996795556505021"/>
              </font>
              <fill>
                <patternFill>
                  <bgColor theme="0"/>
                </patternFill>
              </fill>
            </x14:dxf>
          </x14:cfRule>
          <xm:sqref>I16:I33</xm:sqref>
        </x14:conditionalFormatting>
        <x14:conditionalFormatting xmlns:xm="http://schemas.microsoft.com/office/excel/2006/main">
          <x14:cfRule type="expression" priority="91" id="{E369ADA7-BBCB-4DF6-A4AE-7A748982D7C9}">
            <xm:f>NOT(Projektgrundlagen!$I$24)</xm:f>
            <x14:dxf>
              <font>
                <strike/>
                <color theme="0" tint="-0.14996795556505021"/>
              </font>
              <fill>
                <patternFill>
                  <bgColor theme="0"/>
                </patternFill>
              </fill>
            </x14:dxf>
          </x14:cfRule>
          <xm:sqref>I44:I89</xm:sqref>
        </x14:conditionalFormatting>
        <x14:conditionalFormatting xmlns:xm="http://schemas.microsoft.com/office/excel/2006/main">
          <x14:cfRule type="expression" priority="61" id="{1C1ECE42-C11C-47C6-8FC8-51AD4B4A1EE8}">
            <xm:f>NOT(Projektgrundlagen!$I$24)</xm:f>
            <x14:dxf>
              <font>
                <strike/>
                <color theme="0" tint="-0.14996795556505021"/>
              </font>
              <fill>
                <patternFill>
                  <bgColor theme="0"/>
                </patternFill>
              </fill>
            </x14:dxf>
          </x14:cfRule>
          <xm:sqref>I91:I106</xm:sqref>
        </x14:conditionalFormatting>
        <x14:conditionalFormatting xmlns:xm="http://schemas.microsoft.com/office/excel/2006/main">
          <x14:cfRule type="expression" priority="229" id="{1EABE713-E3B6-4463-87DA-52B70AEC09F3}">
            <xm:f>NOT(Projektgrundlagen!$I$24)</xm:f>
            <x14:dxf>
              <font>
                <strike/>
                <color theme="0" tint="-0.14996795556505021"/>
              </font>
              <fill>
                <patternFill>
                  <bgColor theme="0"/>
                </patternFill>
              </fill>
            </x14:dxf>
          </x14:cfRule>
          <xm:sqref>I107:I108</xm:sqref>
        </x14:conditionalFormatting>
        <x14:conditionalFormatting xmlns:xm="http://schemas.microsoft.com/office/excel/2006/main">
          <x14:cfRule type="expression" priority="31" id="{3252CBD1-DB47-457C-AC6B-F93ECC9744FA}">
            <xm:f>NOT(Projektgrundlagen!$I$24)</xm:f>
            <x14:dxf>
              <font>
                <strike/>
                <color theme="0" tint="-0.14996795556505021"/>
              </font>
              <fill>
                <patternFill>
                  <bgColor theme="0"/>
                </patternFill>
              </fill>
            </x14:dxf>
          </x14:cfRule>
          <xm:sqref>I109:I120</xm:sqref>
        </x14:conditionalFormatting>
        <x14:conditionalFormatting xmlns:xm="http://schemas.microsoft.com/office/excel/2006/main">
          <x14:cfRule type="expression" priority="226" id="{F798ED0B-788E-4554-B9D5-4AD360626C15}">
            <xm:f>NOT(Projektgrundlagen!$I$24)</xm:f>
            <x14:dxf>
              <font>
                <strike/>
                <color theme="0" tint="-0.14996795556505021"/>
              </font>
              <fill>
                <patternFill>
                  <bgColor theme="0"/>
                </patternFill>
              </fill>
            </x14:dxf>
          </x14:cfRule>
          <xm:sqref>I121:I122</xm:sqref>
        </x14:conditionalFormatting>
        <x14:conditionalFormatting xmlns:xm="http://schemas.microsoft.com/office/excel/2006/main">
          <x14:cfRule type="expression" priority="1" id="{F643649F-2F1A-4671-833D-ED992A5DCF5B}">
            <xm:f>NOT(Projektgrundlagen!$I$24)</xm:f>
            <x14:dxf>
              <font>
                <strike/>
                <color theme="0" tint="-0.14996795556505021"/>
              </font>
              <fill>
                <patternFill>
                  <bgColor theme="0"/>
                </patternFill>
              </fill>
            </x14:dxf>
          </x14:cfRule>
          <xm:sqref>I123:I134</xm:sqref>
        </x14:conditionalFormatting>
        <x14:conditionalFormatting xmlns:xm="http://schemas.microsoft.com/office/excel/2006/main">
          <x14:cfRule type="expression" priority="579" id="{BC58CC4F-3C1F-4AED-B200-02A866C7DC00}">
            <xm:f>NOT(Projektgrundlagen!$I$21)</xm:f>
            <x14:dxf>
              <font>
                <strike/>
                <color theme="0" tint="-0.14996795556505021"/>
              </font>
              <fill>
                <patternFill>
                  <bgColor theme="0"/>
                </patternFill>
              </fill>
            </x14:dxf>
          </x14:cfRule>
          <xm:sqref>M45</xm:sqref>
        </x14:conditionalFormatting>
        <x14:conditionalFormatting xmlns:xm="http://schemas.microsoft.com/office/excel/2006/main">
          <x14:cfRule type="expression" priority="610" id="{E78E036E-83F2-4091-8679-27A129E9593C}">
            <xm:f>NOT(Projektgrundlagen!$I$21)</xm:f>
            <x14:dxf>
              <font>
                <strike/>
                <color theme="0" tint="-0.14996795556505021"/>
              </font>
              <fill>
                <patternFill>
                  <bgColor theme="0"/>
                </patternFill>
              </fill>
            </x14:dxf>
          </x14:cfRule>
          <xm:sqref>M49</xm:sqref>
        </x14:conditionalFormatting>
        <x14:conditionalFormatting xmlns:xm="http://schemas.microsoft.com/office/excel/2006/main">
          <x14:cfRule type="expression" priority="385" id="{1DDF4559-EEE2-4AF9-AE1F-AD218DACDD3E}">
            <xm:f>NOT(Projektgrundlagen!$I$21)</xm:f>
            <x14:dxf>
              <font>
                <strike/>
                <color theme="0" tint="-0.14996795556505021"/>
              </font>
              <fill>
                <patternFill>
                  <bgColor theme="0"/>
                </patternFill>
              </fill>
            </x14:dxf>
          </x14:cfRule>
          <xm:sqref>M51</xm:sqref>
        </x14:conditionalFormatting>
        <x14:conditionalFormatting xmlns:xm="http://schemas.microsoft.com/office/excel/2006/main">
          <x14:cfRule type="expression" priority="383" id="{7D249EAB-BE34-4FAD-955D-CF4EA096CAD0}">
            <xm:f>NOT(Projektgrundlagen!$I$21)</xm:f>
            <x14:dxf>
              <font>
                <strike/>
                <color theme="0" tint="-0.14996795556505021"/>
              </font>
              <fill>
                <patternFill>
                  <bgColor theme="0"/>
                </patternFill>
              </fill>
            </x14:dxf>
          </x14:cfRule>
          <xm:sqref>M53</xm:sqref>
        </x14:conditionalFormatting>
        <x14:conditionalFormatting xmlns:xm="http://schemas.microsoft.com/office/excel/2006/main">
          <x14:cfRule type="expression" priority="376" id="{929C32EE-19BD-43FB-A2F2-E342BD384AB8}">
            <xm:f>NOT(Projektgrundlagen!$I$21)</xm:f>
            <x14:dxf>
              <font>
                <strike/>
                <color theme="0" tint="-0.14996795556505021"/>
              </font>
              <fill>
                <patternFill>
                  <bgColor theme="0"/>
                </patternFill>
              </fill>
            </x14:dxf>
          </x14:cfRule>
          <xm:sqref>M55</xm:sqref>
        </x14:conditionalFormatting>
        <x14:conditionalFormatting xmlns:xm="http://schemas.microsoft.com/office/excel/2006/main">
          <x14:cfRule type="expression" priority="361" id="{CB4469CE-D0A0-49C3-9CAF-9BA9C9862E24}">
            <xm:f>NOT(Projektgrundlagen!$I$21)</xm:f>
            <x14:dxf>
              <font>
                <strike/>
                <color theme="0" tint="-0.14996795556505021"/>
              </font>
              <fill>
                <patternFill>
                  <bgColor theme="0"/>
                </patternFill>
              </fill>
            </x14:dxf>
          </x14:cfRule>
          <xm:sqref>M57</xm:sqref>
        </x14:conditionalFormatting>
        <x14:conditionalFormatting xmlns:xm="http://schemas.microsoft.com/office/excel/2006/main">
          <x14:cfRule type="expression" priority="355" id="{D66F0A3C-9A25-41D1-8A2D-3691ACF5770C}">
            <xm:f>NOT(Projektgrundlagen!$I$21)</xm:f>
            <x14:dxf>
              <font>
                <strike/>
                <color theme="0" tint="-0.14996795556505021"/>
              </font>
              <fill>
                <patternFill>
                  <bgColor theme="0"/>
                </patternFill>
              </fill>
            </x14:dxf>
          </x14:cfRule>
          <xm:sqref>M59</xm:sqref>
        </x14:conditionalFormatting>
        <x14:conditionalFormatting xmlns:xm="http://schemas.microsoft.com/office/excel/2006/main">
          <x14:cfRule type="expression" priority="663" id="{4D2A21D7-8613-4F50-ABB8-F0C536F6276B}">
            <xm:f>NOT(Projektgrundlagen!$I$21)</xm:f>
            <x14:dxf>
              <font>
                <strike/>
                <color theme="0" tint="-0.14996795556505021"/>
              </font>
              <fill>
                <patternFill>
                  <bgColor theme="0"/>
                </patternFill>
              </fill>
            </x14:dxf>
          </x14:cfRule>
          <xm:sqref>M65</xm:sqref>
        </x14:conditionalFormatting>
        <x14:conditionalFormatting xmlns:xm="http://schemas.microsoft.com/office/excel/2006/main">
          <x14:cfRule type="expression" priority="661" id="{183FA330-FF90-4647-9C77-96A78605AB73}">
            <xm:f>NOT(Projektgrundlagen!$I$21)</xm:f>
            <x14:dxf>
              <font>
                <strike/>
                <color theme="0" tint="-0.14996795556505021"/>
              </font>
              <fill>
                <patternFill>
                  <bgColor theme="0"/>
                </patternFill>
              </fill>
            </x14:dxf>
          </x14:cfRule>
          <xm:sqref>M67</xm:sqref>
        </x14:conditionalFormatting>
        <x14:conditionalFormatting xmlns:xm="http://schemas.microsoft.com/office/excel/2006/main">
          <x14:cfRule type="expression" priority="659" id="{5DB6E4F0-BCF0-4062-8450-B5F02091274A}">
            <xm:f>NOT(Projektgrundlagen!$I$21)</xm:f>
            <x14:dxf>
              <font>
                <strike/>
                <color theme="0" tint="-0.14996795556505021"/>
              </font>
              <fill>
                <patternFill>
                  <bgColor theme="0"/>
                </patternFill>
              </fill>
            </x14:dxf>
          </x14:cfRule>
          <xm:sqref>M69</xm:sqref>
        </x14:conditionalFormatting>
        <x14:conditionalFormatting xmlns:xm="http://schemas.microsoft.com/office/excel/2006/main">
          <x14:cfRule type="expression" priority="646" id="{0F9FC94C-1AD6-49C6-853D-3261157604E5}">
            <xm:f>NOT(Projektgrundlagen!$I$21)</xm:f>
            <x14:dxf>
              <font>
                <strike/>
                <color theme="0" tint="-0.14996795556505021"/>
              </font>
              <fill>
                <patternFill>
                  <bgColor theme="0"/>
                </patternFill>
              </fill>
            </x14:dxf>
          </x14:cfRule>
          <xm:sqref>M71</xm:sqref>
        </x14:conditionalFormatting>
        <x14:conditionalFormatting xmlns:xm="http://schemas.microsoft.com/office/excel/2006/main">
          <x14:cfRule type="expression" priority="370" id="{116B8D9F-74DF-46A7-886A-7E9C075CFFD3}">
            <xm:f>NOT(Projektgrundlagen!$I$21)</xm:f>
            <x14:dxf>
              <font>
                <strike/>
                <color theme="0" tint="-0.14996795556505021"/>
              </font>
              <fill>
                <patternFill>
                  <bgColor theme="0"/>
                </patternFill>
              </fill>
            </x14:dxf>
          </x14:cfRule>
          <xm:sqref>M73</xm:sqref>
        </x14:conditionalFormatting>
        <x14:conditionalFormatting xmlns:xm="http://schemas.microsoft.com/office/excel/2006/main">
          <x14:cfRule type="expression" priority="345" id="{76F496C1-DA78-43C1-B7F6-D8B7116F4AC5}">
            <xm:f>NOT(Projektgrundlagen!$I$21)</xm:f>
            <x14:dxf>
              <font>
                <strike/>
                <color theme="0" tint="-0.14996795556505021"/>
              </font>
              <fill>
                <patternFill>
                  <bgColor theme="0"/>
                </patternFill>
              </fill>
            </x14:dxf>
          </x14:cfRule>
          <xm:sqref>M75</xm:sqref>
        </x14:conditionalFormatting>
        <x14:conditionalFormatting xmlns:xm="http://schemas.microsoft.com/office/excel/2006/main">
          <x14:cfRule type="expression" priority="334" id="{9949CB71-29AB-4264-94BD-2F4FA3E4AC26}">
            <xm:f>NOT(Projektgrundlagen!$I$21)</xm:f>
            <x14:dxf>
              <font>
                <strike/>
                <color theme="0" tint="-0.14996795556505021"/>
              </font>
              <fill>
                <patternFill>
                  <bgColor theme="0"/>
                </patternFill>
              </fill>
            </x14:dxf>
          </x14:cfRule>
          <xm:sqref>M79</xm:sqref>
        </x14:conditionalFormatting>
        <x14:conditionalFormatting xmlns:xm="http://schemas.microsoft.com/office/excel/2006/main">
          <x14:cfRule type="expression" priority="702" id="{B59E5DE3-D18D-4F27-ABCA-CDFC88EC7E46}">
            <xm:f>NOT(Projektgrundlagen!$I$21)</xm:f>
            <x14:dxf>
              <font>
                <strike/>
                <color theme="0" tint="-0.14996795556505021"/>
              </font>
              <fill>
                <patternFill>
                  <bgColor theme="0"/>
                </patternFill>
              </fill>
            </x14:dxf>
          </x14:cfRule>
          <xm:sqref>M81</xm:sqref>
        </x14:conditionalFormatting>
        <x14:conditionalFormatting xmlns:xm="http://schemas.microsoft.com/office/excel/2006/main">
          <x14:cfRule type="expression" priority="700" id="{284B92B0-1D66-44ED-8AF4-EF2A6838DDB3}">
            <xm:f>NOT(Projektgrundlagen!$I$21)</xm:f>
            <x14:dxf>
              <font>
                <strike/>
                <color theme="0" tint="-0.14996795556505021"/>
              </font>
              <fill>
                <patternFill>
                  <bgColor theme="0"/>
                </patternFill>
              </fill>
            </x14:dxf>
          </x14:cfRule>
          <xm:sqref>M83</xm:sqref>
        </x14:conditionalFormatting>
        <x14:conditionalFormatting xmlns:xm="http://schemas.microsoft.com/office/excel/2006/main">
          <x14:cfRule type="expression" priority="327" id="{6FEDBED5-0553-483F-94A6-9D00EFDAAB6C}">
            <xm:f>NOT(Projektgrundlagen!$I$21)</xm:f>
            <x14:dxf>
              <font>
                <strike/>
                <color theme="0" tint="-0.14996795556505021"/>
              </font>
              <fill>
                <patternFill>
                  <bgColor theme="0"/>
                </patternFill>
              </fill>
            </x14:dxf>
          </x14:cfRule>
          <xm:sqref>M85</xm:sqref>
        </x14:conditionalFormatting>
        <x14:conditionalFormatting xmlns:xm="http://schemas.microsoft.com/office/excel/2006/main">
          <x14:cfRule type="expression" priority="321" id="{C59CFD6F-82D3-4662-B2C0-22E88DA98E8B}">
            <xm:f>NOT(Projektgrundlagen!$I$21)</xm:f>
            <x14:dxf>
              <font>
                <strike/>
                <color theme="0" tint="-0.14996795556505021"/>
              </font>
              <fill>
                <patternFill>
                  <bgColor theme="0"/>
                </patternFill>
              </fill>
            </x14:dxf>
          </x14:cfRule>
          <xm:sqref>M87</xm:sqref>
        </x14:conditionalFormatting>
        <x14:conditionalFormatting xmlns:xm="http://schemas.microsoft.com/office/excel/2006/main">
          <x14:cfRule type="expression" priority="315" id="{2CF44FE5-1AB3-4C8A-8843-512C24D368BA}">
            <xm:f>NOT(Projektgrundlagen!$I$21)</xm:f>
            <x14:dxf>
              <font>
                <strike/>
                <color theme="0" tint="-0.14996795556505021"/>
              </font>
              <fill>
                <patternFill>
                  <bgColor theme="0"/>
                </patternFill>
              </fill>
            </x14:dxf>
          </x14:cfRule>
          <xm:sqref>M89</xm:sqref>
        </x14:conditionalFormatting>
        <x14:conditionalFormatting xmlns:xm="http://schemas.microsoft.com/office/excel/2006/main">
          <x14:cfRule type="expression" priority="290" id="{5F666372-7BCF-4807-8558-3C28419A7A2F}">
            <xm:f>NOT(Projektgrundlagen!$I$21)</xm:f>
            <x14:dxf>
              <font>
                <strike/>
                <color theme="0" tint="-0.14996795556505021"/>
              </font>
              <fill>
                <patternFill>
                  <bgColor theme="0"/>
                </patternFill>
              </fill>
            </x14:dxf>
          </x14:cfRule>
          <xm:sqref>M96</xm:sqref>
        </x14:conditionalFormatting>
        <x14:conditionalFormatting xmlns:xm="http://schemas.microsoft.com/office/excel/2006/main">
          <x14:cfRule type="expression" priority="301" id="{7EC2CA57-09E7-4D44-ACA6-0B830B1071DA}">
            <xm:f>NOT(Projektgrundlagen!$I$21)</xm:f>
            <x14:dxf>
              <font>
                <strike/>
                <color theme="0" tint="-0.14996795556505021"/>
              </font>
              <fill>
                <patternFill>
                  <bgColor theme="0"/>
                </patternFill>
              </fill>
            </x14:dxf>
          </x14:cfRule>
          <xm:sqref>M98</xm:sqref>
        </x14:conditionalFormatting>
        <x14:conditionalFormatting xmlns:xm="http://schemas.microsoft.com/office/excel/2006/main">
          <x14:cfRule type="expression" priority="299" id="{94FEE030-B6D5-4C0A-896A-285F7C37CC7A}">
            <xm:f>NOT(Projektgrundlagen!$I$21)</xm:f>
            <x14:dxf>
              <font>
                <strike/>
                <color theme="0" tint="-0.14996795556505021"/>
              </font>
              <fill>
                <patternFill>
                  <bgColor theme="0"/>
                </patternFill>
              </fill>
            </x14:dxf>
          </x14:cfRule>
          <xm:sqref>M100</xm:sqref>
        </x14:conditionalFormatting>
        <x14:conditionalFormatting xmlns:xm="http://schemas.microsoft.com/office/excel/2006/main">
          <x14:cfRule type="expression" priority="283" id="{8803985D-3091-4EF0-BF5D-C6DA47B0C2C6}">
            <xm:f>NOT(Projektgrundlagen!$I$21)</xm:f>
            <x14:dxf>
              <font>
                <strike/>
                <color theme="0" tint="-0.14996795556505021"/>
              </font>
              <fill>
                <patternFill>
                  <bgColor theme="0"/>
                </patternFill>
              </fill>
            </x14:dxf>
          </x14:cfRule>
          <xm:sqref>M102</xm:sqref>
        </x14:conditionalFormatting>
        <x14:conditionalFormatting xmlns:xm="http://schemas.microsoft.com/office/excel/2006/main">
          <x14:cfRule type="expression" priority="277" id="{88F21832-4E06-406A-BB3B-225F1967CB7A}">
            <xm:f>NOT(Projektgrundlagen!$I$21)</xm:f>
            <x14:dxf>
              <font>
                <strike/>
                <color theme="0" tint="-0.14996795556505021"/>
              </font>
              <fill>
                <patternFill>
                  <bgColor theme="0"/>
                </patternFill>
              </fill>
            </x14:dxf>
          </x14:cfRule>
          <xm:sqref>M104</xm:sqref>
        </x14:conditionalFormatting>
        <x14:conditionalFormatting xmlns:xm="http://schemas.microsoft.com/office/excel/2006/main">
          <x14:cfRule type="expression" priority="271" id="{BA72C42A-B63E-4702-853D-DB0D5E9C758D}">
            <xm:f>NOT(Projektgrundlagen!$I$21)</xm:f>
            <x14:dxf>
              <font>
                <strike/>
                <color theme="0" tint="-0.14996795556505021"/>
              </font>
              <fill>
                <patternFill>
                  <bgColor theme="0"/>
                </patternFill>
              </fill>
            </x14:dxf>
          </x14:cfRule>
          <xm:sqref>M106</xm:sqref>
        </x14:conditionalFormatting>
        <x14:conditionalFormatting xmlns:xm="http://schemas.microsoft.com/office/excel/2006/main">
          <x14:cfRule type="expression" priority="806" id="{5DA4EFDA-E671-4828-B886-A5D87B825C88}">
            <xm:f>NOT(Projektgrundlagen!$I$21)</xm:f>
            <x14:dxf>
              <font>
                <strike/>
                <color theme="0" tint="-0.14996795556505021"/>
              </font>
              <fill>
                <patternFill>
                  <bgColor theme="0"/>
                </patternFill>
              </fill>
            </x14:dxf>
          </x14:cfRule>
          <xm:sqref>M108</xm:sqref>
        </x14:conditionalFormatting>
        <x14:conditionalFormatting xmlns:xm="http://schemas.microsoft.com/office/excel/2006/main">
          <x14:cfRule type="expression" priority="246" id="{FDC9F45D-289A-4166-B146-E5734A682682}">
            <xm:f>NOT(Projektgrundlagen!$I$21)</xm:f>
            <x14:dxf>
              <font>
                <strike/>
                <color theme="0" tint="-0.14996795556505021"/>
              </font>
              <fill>
                <patternFill>
                  <bgColor theme="0"/>
                </patternFill>
              </fill>
            </x14:dxf>
          </x14:cfRule>
          <xm:sqref>M110</xm:sqref>
        </x14:conditionalFormatting>
        <x14:conditionalFormatting xmlns:xm="http://schemas.microsoft.com/office/excel/2006/main">
          <x14:cfRule type="expression" priority="257" id="{6057E563-5DCB-4F66-A3F7-A8701836C6E1}">
            <xm:f>NOT(Projektgrundlagen!$I$21)</xm:f>
            <x14:dxf>
              <font>
                <strike/>
                <color theme="0" tint="-0.14996795556505021"/>
              </font>
              <fill>
                <patternFill>
                  <bgColor theme="0"/>
                </patternFill>
              </fill>
            </x14:dxf>
          </x14:cfRule>
          <xm:sqref>M112</xm:sqref>
        </x14:conditionalFormatting>
        <x14:conditionalFormatting xmlns:xm="http://schemas.microsoft.com/office/excel/2006/main">
          <x14:cfRule type="expression" priority="255" id="{8540440E-E9D6-4F15-85F9-DEE6CC02C28A}">
            <xm:f>NOT(Projektgrundlagen!$I$21)</xm:f>
            <x14:dxf>
              <font>
                <strike/>
                <color theme="0" tint="-0.14996795556505021"/>
              </font>
              <fill>
                <patternFill>
                  <bgColor theme="0"/>
                </patternFill>
              </fill>
            </x14:dxf>
          </x14:cfRule>
          <xm:sqref>M114</xm:sqref>
        </x14:conditionalFormatting>
        <x14:conditionalFormatting xmlns:xm="http://schemas.microsoft.com/office/excel/2006/main">
          <x14:cfRule type="expression" priority="239" id="{6D5416AA-9B1E-458B-9142-1B88521AF690}">
            <xm:f>NOT(Projektgrundlagen!$I$21)</xm:f>
            <x14:dxf>
              <font>
                <strike/>
                <color theme="0" tint="-0.14996795556505021"/>
              </font>
              <fill>
                <patternFill>
                  <bgColor theme="0"/>
                </patternFill>
              </fill>
            </x14:dxf>
          </x14:cfRule>
          <xm:sqref>M116</xm:sqref>
        </x14:conditionalFormatting>
        <x14:conditionalFormatting xmlns:xm="http://schemas.microsoft.com/office/excel/2006/main">
          <x14:cfRule type="expression" priority="233" id="{320BBABF-BA96-4D8C-9F92-63873DAE8054}">
            <xm:f>NOT(Projektgrundlagen!$I$21)</xm:f>
            <x14:dxf>
              <font>
                <strike/>
                <color theme="0" tint="-0.14996795556505021"/>
              </font>
              <fill>
                <patternFill>
                  <bgColor theme="0"/>
                </patternFill>
              </fill>
            </x14:dxf>
          </x14:cfRule>
          <xm:sqref>M118</xm:sqref>
        </x14:conditionalFormatting>
        <x14:conditionalFormatting xmlns:xm="http://schemas.microsoft.com/office/excel/2006/main">
          <x14:cfRule type="expression" priority="764" id="{0D439D5C-B06B-4D84-97D6-F5E28CCECE90}">
            <xm:f>NOT(Projektgrundlagen!$I$21)</xm:f>
            <x14:dxf>
              <font>
                <strike/>
                <color theme="0" tint="-0.14996795556505021"/>
              </font>
              <fill>
                <patternFill>
                  <bgColor theme="0"/>
                </patternFill>
              </fill>
            </x14:dxf>
          </x14:cfRule>
          <xm:sqref>M120:M121</xm:sqref>
        </x14:conditionalFormatting>
        <x14:conditionalFormatting xmlns:xm="http://schemas.microsoft.com/office/excel/2006/main">
          <x14:cfRule type="expression" priority="197" id="{230F30AD-9454-4AA5-832A-4E138B331026}">
            <xm:f>NOT(Projektgrundlagen!$I$21)</xm:f>
            <x14:dxf>
              <font>
                <strike/>
                <color theme="0" tint="-0.14996795556505021"/>
              </font>
              <fill>
                <patternFill>
                  <bgColor theme="0"/>
                </patternFill>
              </fill>
            </x14:dxf>
          </x14:cfRule>
          <xm:sqref>M124</xm:sqref>
        </x14:conditionalFormatting>
        <x14:conditionalFormatting xmlns:xm="http://schemas.microsoft.com/office/excel/2006/main">
          <x14:cfRule type="expression" priority="208" id="{04930DCF-0702-4298-AD23-C0EACAF351BA}">
            <xm:f>NOT(Projektgrundlagen!$I$21)</xm:f>
            <x14:dxf>
              <font>
                <strike/>
                <color theme="0" tint="-0.14996795556505021"/>
              </font>
              <fill>
                <patternFill>
                  <bgColor theme="0"/>
                </patternFill>
              </fill>
            </x14:dxf>
          </x14:cfRule>
          <xm:sqref>M126</xm:sqref>
        </x14:conditionalFormatting>
        <x14:conditionalFormatting xmlns:xm="http://schemas.microsoft.com/office/excel/2006/main">
          <x14:cfRule type="expression" priority="206" id="{74B8E074-A08E-4DD6-BD6A-FBAEB47C6172}">
            <xm:f>NOT(Projektgrundlagen!$I$21)</xm:f>
            <x14:dxf>
              <font>
                <strike/>
                <color theme="0" tint="-0.14996795556505021"/>
              </font>
              <fill>
                <patternFill>
                  <bgColor theme="0"/>
                </patternFill>
              </fill>
            </x14:dxf>
          </x14:cfRule>
          <xm:sqref>M128</xm:sqref>
        </x14:conditionalFormatting>
        <x14:conditionalFormatting xmlns:xm="http://schemas.microsoft.com/office/excel/2006/main">
          <x14:cfRule type="expression" priority="190" id="{06F0C7E3-D1D1-4D57-96B9-4EC12FFC7685}">
            <xm:f>NOT(Projektgrundlagen!$I$21)</xm:f>
            <x14:dxf>
              <font>
                <strike/>
                <color theme="0" tint="-0.14996795556505021"/>
              </font>
              <fill>
                <patternFill>
                  <bgColor theme="0"/>
                </patternFill>
              </fill>
            </x14:dxf>
          </x14:cfRule>
          <xm:sqref>M130</xm:sqref>
        </x14:conditionalFormatting>
        <x14:conditionalFormatting xmlns:xm="http://schemas.microsoft.com/office/excel/2006/main">
          <x14:cfRule type="expression" priority="184" id="{0E638D65-E0F8-402F-AC35-BB5417A0F7C6}">
            <xm:f>NOT(Projektgrundlagen!$I$21)</xm:f>
            <x14:dxf>
              <font>
                <strike/>
                <color theme="0" tint="-0.14996795556505021"/>
              </font>
              <fill>
                <patternFill>
                  <bgColor theme="0"/>
                </patternFill>
              </fill>
            </x14:dxf>
          </x14:cfRule>
          <xm:sqref>M132</xm:sqref>
        </x14:conditionalFormatting>
        <x14:conditionalFormatting xmlns:xm="http://schemas.microsoft.com/office/excel/2006/main">
          <x14:cfRule type="expression" priority="220" id="{B2B8C151-346F-4719-B35C-DD52758D3E6B}">
            <xm:f>NOT(Projektgrundlagen!$I$21)</xm:f>
            <x14:dxf>
              <font>
                <strike/>
                <color theme="0" tint="-0.14996795556505021"/>
              </font>
              <fill>
                <patternFill>
                  <bgColor theme="0"/>
                </patternFill>
              </fill>
            </x14:dxf>
          </x14:cfRule>
          <xm:sqref>M134</xm:sqref>
        </x14:conditionalFormatting>
        <x14:conditionalFormatting xmlns:xm="http://schemas.microsoft.com/office/excel/2006/main">
          <x14:cfRule type="expression" priority="7129" id="{98F330C3-490B-4301-A4A0-9BAE2BC7638A}">
            <xm:f>Projektgrundlagen!$I$23</xm:f>
            <x14:dxf>
              <fill>
                <patternFill>
                  <bgColor theme="7" tint="0.79998168889431442"/>
                </patternFill>
              </fill>
            </x14:dxf>
          </x14:cfRule>
          <x14:cfRule type="expression" priority="7130" id="{E1DA7E0B-5C07-4F3E-AA43-B24A8AFCD212}">
            <xm:f>Projektgrundlagen!$I$22</xm:f>
            <x14:dxf>
              <fill>
                <patternFill>
                  <bgColor theme="9" tint="0.79998168889431442"/>
                </patternFill>
              </fill>
            </x14:dxf>
          </x14:cfRule>
          <x14:cfRule type="expression" priority="7131" id="{15BDBFE4-2EF4-4B77-88B0-D8B8747F38BC}">
            <xm:f>Projektgrundlagen!$I$21</xm:f>
            <x14:dxf>
              <fill>
                <patternFill>
                  <bgColor theme="6" tint="0.79998168889431442"/>
                </patternFill>
              </fill>
            </x14:dxf>
          </x14:cfRule>
          <xm:sqref>N2:N8 B10:M11</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tabColor theme="3" tint="0.79998168889431442"/>
    <pageSetUpPr fitToPage="1"/>
  </sheetPr>
  <dimension ref="A1:V893"/>
  <sheetViews>
    <sheetView showGridLines="0" topLeftCell="B1" zoomScaleNormal="100" workbookViewId="0">
      <selection activeCell="I74" sqref="I74:L74"/>
    </sheetView>
  </sheetViews>
  <sheetFormatPr baseColWidth="10" defaultColWidth="0" defaultRowHeight="0" customHeight="1" zeroHeight="1"/>
  <cols>
    <col min="1" max="1" width="5.5703125" style="192" customWidth="1"/>
    <col min="2" max="7" width="3.42578125" style="86" customWidth="1"/>
    <col min="8" max="8" width="4.42578125" style="86" customWidth="1"/>
    <col min="9" max="9" width="47.140625" style="86" customWidth="1"/>
    <col min="10" max="11" width="7.42578125" style="86" customWidth="1"/>
    <col min="12" max="12" width="8.5703125" style="86" customWidth="1"/>
    <col min="13" max="13" width="12.5703125" style="87" customWidth="1"/>
    <col min="14" max="14" width="2.5703125" style="82" customWidth="1"/>
    <col min="15" max="15" width="11.42578125" style="505" hidden="1" customWidth="1"/>
    <col min="16" max="16384" width="10.5703125" style="83" hidden="1"/>
  </cols>
  <sheetData>
    <row r="1" spans="1:18" ht="16.5"/>
    <row r="2" spans="1:18" s="54" customFormat="1" ht="16.5" customHeight="1">
      <c r="A2" s="173"/>
      <c r="B2" s="641" t="str">
        <f>IF(Projektgrundlagen!B2="","",Projektgrundlagen!B2)</f>
        <v>Projektsteuerung / Projektmanagement</v>
      </c>
      <c r="C2" s="641"/>
      <c r="D2" s="641"/>
      <c r="E2" s="641"/>
      <c r="F2" s="641"/>
      <c r="G2" s="641"/>
      <c r="H2" s="641"/>
      <c r="I2" s="641"/>
      <c r="J2" s="716" t="str">
        <f>IF(Projektgrundlagen!F2="","",Projektgrundlagen!F2)</f>
        <v>VII.27.4</v>
      </c>
      <c r="K2" s="717"/>
      <c r="L2" s="717" t="s">
        <v>358</v>
      </c>
      <c r="M2" s="718"/>
      <c r="N2" s="694" t="s">
        <v>1390</v>
      </c>
      <c r="O2" s="507" t="s">
        <v>5</v>
      </c>
      <c r="R2" s="79" t="s">
        <v>43</v>
      </c>
    </row>
    <row r="3" spans="1:18" s="54" customFormat="1" ht="16.5">
      <c r="A3" s="173"/>
      <c r="B3" s="643" t="s">
        <v>877</v>
      </c>
      <c r="C3" s="643"/>
      <c r="D3" s="643"/>
      <c r="E3" s="643"/>
      <c r="F3" s="643"/>
      <c r="G3" s="643"/>
      <c r="H3" s="643"/>
      <c r="I3" s="643"/>
      <c r="J3" s="695" t="str">
        <f>IF(Projektgrundlagen!F3="","",Projektgrundlagen!F3)</f>
        <v>Vertragsnr.:</v>
      </c>
      <c r="K3" s="696"/>
      <c r="L3" s="697" t="str">
        <f>IF(Projektgrundlagen!G3="","",Projektgrundlagen!G3)</f>
        <v>000.738.308</v>
      </c>
      <c r="M3" s="698"/>
      <c r="N3" s="694"/>
      <c r="O3" s="508"/>
      <c r="R3" s="1" t="str">
        <f ca="1">MID(CELL("dateiname",A2),FIND("]",CELL("dateiname",A2))+1,255)</f>
        <v>D3_C Kosten_Finanz_Lstg</v>
      </c>
    </row>
    <row r="4" spans="1:18" s="54" customFormat="1" ht="7.5" customHeight="1">
      <c r="A4" s="173"/>
      <c r="B4" s="152"/>
      <c r="C4" s="152"/>
      <c r="D4" s="152"/>
      <c r="E4" s="152"/>
      <c r="F4" s="152"/>
      <c r="G4" s="152"/>
      <c r="H4" s="152"/>
      <c r="I4" s="152"/>
      <c r="J4" s="147"/>
      <c r="K4" s="147"/>
      <c r="L4" s="71"/>
      <c r="M4" s="71"/>
      <c r="N4" s="694"/>
      <c r="O4" s="508"/>
    </row>
    <row r="5" spans="1:18" s="54" customFormat="1" ht="16.5">
      <c r="A5" s="173"/>
      <c r="B5" s="699" t="str">
        <f>IF(Projektgrundlagen!B5="","",Projektgrundlagen!B5)</f>
        <v>Maßnahmennr:</v>
      </c>
      <c r="C5" s="700"/>
      <c r="D5" s="700"/>
      <c r="E5" s="700"/>
      <c r="F5" s="700"/>
      <c r="G5" s="700"/>
      <c r="H5" s="467"/>
      <c r="I5" s="470" t="str">
        <f>IF(Projektgrundlagen!E5="","",Projektgrundlagen!E5)</f>
        <v>07002 E 0002</v>
      </c>
      <c r="J5" s="701" t="str">
        <f>IF(Projektgrundlagen!F5="","",Projektgrundlagen!F5)</f>
        <v>Vergabenr.:</v>
      </c>
      <c r="K5" s="701"/>
      <c r="L5" s="702" t="str">
        <f>IF(Projektgrundlagen!G5="","",Projektgrundlagen!G5)</f>
        <v>25-105605</v>
      </c>
      <c r="M5" s="703"/>
      <c r="N5" s="694"/>
      <c r="O5" s="508"/>
    </row>
    <row r="6" spans="1:18" s="54" customFormat="1" ht="16.5">
      <c r="A6" s="173"/>
      <c r="B6" s="704" t="str">
        <f>IF(Projektgrundlagen!B6="","",Projektgrundlagen!B6)</f>
        <v>Maßnahme:</v>
      </c>
      <c r="C6" s="705"/>
      <c r="D6" s="705"/>
      <c r="E6" s="705"/>
      <c r="F6" s="705"/>
      <c r="G6" s="705"/>
      <c r="H6" s="468"/>
      <c r="I6" s="706" t="str">
        <f>IF(Projektgrundlagen!E6="","",Projektgrundlagen!E6)</f>
        <v>Neubau Eich- und Beschussamt Fürstenfeldbruck</v>
      </c>
      <c r="J6" s="706"/>
      <c r="K6" s="706"/>
      <c r="L6" s="706"/>
      <c r="M6" s="707"/>
      <c r="N6" s="694"/>
      <c r="O6" s="508"/>
    </row>
    <row r="7" spans="1:18" s="54" customFormat="1" ht="16.5">
      <c r="A7" s="173"/>
      <c r="B7" s="708" t="str">
        <f>IF(Projektgrundlagen!B7="","",Projektgrundlagen!B7)</f>
        <v/>
      </c>
      <c r="C7" s="709"/>
      <c r="D7" s="709"/>
      <c r="E7" s="709"/>
      <c r="F7" s="709"/>
      <c r="G7" s="709"/>
      <c r="H7" s="469"/>
      <c r="I7" s="710" t="str">
        <f>IF(Projektgrundlagen!E7="","",Projektgrundlagen!E7)</f>
        <v/>
      </c>
      <c r="J7" s="710"/>
      <c r="K7" s="710"/>
      <c r="L7" s="710"/>
      <c r="M7" s="711"/>
      <c r="N7" s="694"/>
      <c r="O7" s="508"/>
    </row>
    <row r="8" spans="1:18" s="54" customFormat="1" ht="16.5">
      <c r="A8" s="173"/>
      <c r="B8" s="712" t="str">
        <f>IF(Projektgrundlagen!B8="","",Projektgrundlagen!B8)</f>
        <v>Bieter:</v>
      </c>
      <c r="C8" s="713"/>
      <c r="D8" s="713"/>
      <c r="E8" s="713"/>
      <c r="F8" s="713"/>
      <c r="G8" s="713"/>
      <c r="H8" s="466"/>
      <c r="I8" s="714" t="str">
        <f>IF(Projektgrundlagen!E8="","",Projektgrundlagen!E8)</f>
        <v/>
      </c>
      <c r="J8" s="714"/>
      <c r="K8" s="714"/>
      <c r="L8" s="714"/>
      <c r="M8" s="715"/>
      <c r="N8" s="694"/>
      <c r="O8" s="508"/>
    </row>
    <row r="9" spans="1:18" ht="16.5">
      <c r="B9" s="199"/>
      <c r="C9" s="343"/>
      <c r="D9" s="84"/>
      <c r="E9" s="84"/>
      <c r="F9" s="84"/>
      <c r="G9" s="84"/>
      <c r="H9" s="84"/>
      <c r="I9" s="85"/>
      <c r="J9" s="85"/>
      <c r="K9" s="85"/>
      <c r="L9" s="200"/>
      <c r="M9" s="91"/>
    </row>
    <row r="10" spans="1:18" s="54" customFormat="1" ht="16.5">
      <c r="A10" s="173"/>
      <c r="B10" s="426" t="s">
        <v>878</v>
      </c>
      <c r="C10" s="426"/>
      <c r="D10" s="426"/>
      <c r="E10" s="426"/>
      <c r="F10" s="426"/>
      <c r="G10" s="426"/>
      <c r="H10" s="426"/>
      <c r="I10" s="425"/>
      <c r="J10" s="498"/>
      <c r="K10" s="498"/>
      <c r="L10" s="499"/>
      <c r="M10" s="500" t="s">
        <v>799</v>
      </c>
      <c r="N10" s="52"/>
      <c r="O10" s="508"/>
    </row>
    <row r="11" spans="1:18" s="54" customFormat="1" ht="24">
      <c r="A11" s="173"/>
      <c r="B11" s="426" t="s">
        <v>506</v>
      </c>
      <c r="C11" s="426"/>
      <c r="D11" s="426"/>
      <c r="E11" s="426"/>
      <c r="F11" s="426"/>
      <c r="G11" s="426"/>
      <c r="H11" s="426"/>
      <c r="I11" s="425"/>
      <c r="J11" s="498"/>
      <c r="K11" s="498"/>
      <c r="L11" s="499"/>
      <c r="M11" s="424" t="s">
        <v>801</v>
      </c>
      <c r="N11" s="52"/>
      <c r="O11" s="508"/>
    </row>
    <row r="12" spans="1:18" ht="7.5" customHeight="1">
      <c r="B12" s="201"/>
      <c r="C12" s="344"/>
      <c r="D12" s="202"/>
      <c r="E12" s="202"/>
      <c r="F12" s="202"/>
      <c r="G12" s="202"/>
      <c r="H12" s="202"/>
      <c r="I12" s="203"/>
      <c r="J12" s="203"/>
      <c r="K12" s="203"/>
      <c r="L12" s="204"/>
      <c r="M12" s="127"/>
    </row>
    <row r="13" spans="1:18" ht="80.099999999999994" customHeight="1">
      <c r="B13" s="471" t="str">
        <f>'C1_A Organisation_Kom'!B13</f>
        <v>Projektstufe 1</v>
      </c>
      <c r="C13" s="471" t="str">
        <f>'C1_A Organisation_Kom'!C13</f>
        <v>Projektstufe 2a</v>
      </c>
      <c r="D13" s="471" t="str">
        <f>'C1_A Organisation_Kom'!D13</f>
        <v>Projektstufe 2b</v>
      </c>
      <c r="E13" s="471" t="str">
        <f>'C1_A Organisation_Kom'!E13</f>
        <v>Projektstufe 3</v>
      </c>
      <c r="F13" s="471" t="str">
        <f>'C1_A Organisation_Kom'!F13</f>
        <v>Projektstufe 4</v>
      </c>
      <c r="G13" s="471" t="str">
        <f>'C1_A Organisation_Kom'!G13</f>
        <v>Projektstufe 5</v>
      </c>
      <c r="H13" s="452"/>
      <c r="I13" s="684" t="str">
        <f>'C1_A Organisation_Kom'!I13</f>
        <v>Projektstufe 1    =   Projektvorbereitung (LPH 1)
Projektstufe 2 a =   Planung bis Abschluss LPH 2
Projektstufe 2 b =   Planung bis Abschluss LPH 4
Projektstufe 3    =   Ausführungsvorbereitung (LPH 5,6,7)
Projektstufe 4    =   Ausführung (LPH 8)
Projektstufe 5    =   Projektabschluss (LPH 8 
                               Planungs- und Bauleistungen sind abgenommen und schlussgerechnet)</v>
      </c>
      <c r="J13" s="684"/>
      <c r="K13" s="684"/>
      <c r="L13" s="684"/>
      <c r="M13" s="453"/>
    </row>
    <row r="14" spans="1:18" ht="7.5" customHeight="1">
      <c r="B14" s="199"/>
      <c r="C14" s="343"/>
      <c r="D14" s="84"/>
      <c r="E14" s="84"/>
      <c r="F14" s="84"/>
      <c r="G14" s="84"/>
      <c r="H14" s="84"/>
      <c r="I14" s="85"/>
      <c r="J14" s="85"/>
      <c r="K14" s="85"/>
      <c r="L14" s="200"/>
      <c r="M14" s="91"/>
    </row>
    <row r="15" spans="1:18" ht="22.5" customHeight="1">
      <c r="B15" s="501"/>
      <c r="C15" s="502"/>
      <c r="D15" s="502"/>
      <c r="E15" s="502"/>
      <c r="F15" s="502"/>
      <c r="G15" s="502"/>
      <c r="H15" s="528" t="str">
        <f>'C3_C Kosten_Finanz_Kom'!H15</f>
        <v>C</v>
      </c>
      <c r="I15" s="479" t="str">
        <f>'C3_C Kosten_Finanz_Kom'!I15</f>
        <v>Grundleistungen</v>
      </c>
      <c r="J15" s="465"/>
      <c r="K15" s="465"/>
      <c r="L15" s="434"/>
      <c r="M15" s="435"/>
      <c r="N15" s="89"/>
    </row>
    <row r="16" spans="1:18" ht="16.5">
      <c r="B16" s="39"/>
      <c r="C16" s="526"/>
      <c r="D16" s="526"/>
      <c r="E16" s="526"/>
      <c r="F16" s="526"/>
      <c r="G16" s="526"/>
      <c r="H16" s="565" t="str">
        <f>'C3_C Kosten_Finanz_Kom'!H16</f>
        <v>C.1</v>
      </c>
      <c r="I16" s="692" t="str">
        <f>'C3_C Kosten_Finanz_Kom'!I16</f>
        <v xml:space="preserve">Überprüfen des Kostenrahmens </v>
      </c>
      <c r="J16" s="692"/>
      <c r="K16" s="692"/>
      <c r="L16" s="759"/>
      <c r="M16" s="503"/>
      <c r="N16" s="89"/>
    </row>
    <row r="17" spans="2:20" ht="16.5">
      <c r="B17" s="70"/>
      <c r="C17" s="477"/>
      <c r="D17" s="473"/>
      <c r="E17" s="473"/>
      <c r="F17" s="473"/>
      <c r="G17" s="474"/>
      <c r="H17" s="166"/>
      <c r="I17" s="676" t="str">
        <f>'C3_C Kosten_Finanz_Kom'!I17</f>
        <v xml:space="preserve"> </v>
      </c>
      <c r="J17" s="676"/>
      <c r="K17" s="676"/>
      <c r="L17" s="676"/>
      <c r="M17" s="478"/>
      <c r="N17" s="89"/>
    </row>
    <row r="18" spans="2:20" ht="16.5">
      <c r="B18" s="39"/>
      <c r="C18" s="39"/>
      <c r="D18" s="39"/>
      <c r="E18" s="39"/>
      <c r="F18" s="39"/>
      <c r="G18" s="39"/>
      <c r="H18" s="566" t="str">
        <f>'C3_C Kosten_Finanz_Kom'!H32</f>
        <v>C.2</v>
      </c>
      <c r="I18" s="674" t="str">
        <f>'C3_C Kosten_Finanz_Kom'!I32</f>
        <v xml:space="preserve">Abstimmen (PS 1/LPH 1), Einrichten (PS 1-3/LPH 1-6) und Fortschreiben </v>
      </c>
      <c r="J18" s="674"/>
      <c r="K18" s="674"/>
      <c r="L18" s="749"/>
      <c r="M18" s="478"/>
      <c r="N18" s="89"/>
      <c r="P18" s="505"/>
      <c r="Q18" s="505"/>
      <c r="R18" s="505"/>
      <c r="S18" s="505"/>
      <c r="T18" s="505"/>
    </row>
    <row r="19" spans="2:20" ht="30" customHeight="1">
      <c r="B19" s="70"/>
      <c r="C19" s="477"/>
      <c r="D19" s="473"/>
      <c r="E19" s="473"/>
      <c r="F19" s="473"/>
      <c r="G19" s="474"/>
      <c r="H19" s="166"/>
      <c r="I19" s="676" t="str">
        <f>'C3_C Kosten_Finanz_Kom'!I33</f>
        <v>(PS 2-4/LPH 2-8) der projektspezifischen Kostenverfolgung inkl. Abschluss 
(PS 5/LPH 8) und Ermittlung von Kostenkennwerten</v>
      </c>
      <c r="J19" s="676"/>
      <c r="K19" s="676"/>
      <c r="L19" s="676"/>
      <c r="M19" s="478"/>
      <c r="N19" s="89"/>
    </row>
    <row r="20" spans="2:20" ht="16.5">
      <c r="B20" s="39"/>
      <c r="C20" s="39"/>
      <c r="D20" s="39"/>
      <c r="E20" s="39"/>
      <c r="F20" s="39"/>
      <c r="G20" s="39"/>
      <c r="H20" s="566" t="str">
        <f>'C3_C Kosten_Finanz_Kom'!H70</f>
        <v>C.3</v>
      </c>
      <c r="I20" s="674" t="str">
        <f>'C3_C Kosten_Finanz_Kom'!I70</f>
        <v xml:space="preserve">Prüfen und Freigabevorschläge bezüglich der Rechnungen der zu steuernden </v>
      </c>
      <c r="J20" s="674"/>
      <c r="K20" s="674"/>
      <c r="L20" s="749"/>
      <c r="M20" s="478"/>
      <c r="N20" s="89"/>
      <c r="P20" s="505"/>
      <c r="Q20" s="505"/>
      <c r="R20" s="505"/>
      <c r="S20" s="505"/>
      <c r="T20" s="505"/>
    </row>
    <row r="21" spans="2:20" ht="30" customHeight="1">
      <c r="B21" s="70"/>
      <c r="C21" s="477"/>
      <c r="D21" s="473"/>
      <c r="E21" s="473"/>
      <c r="F21" s="473"/>
      <c r="G21" s="474"/>
      <c r="H21" s="166"/>
      <c r="I21" s="676" t="str">
        <f>'C3_C Kosten_Finanz_Kom'!I71</f>
        <v>Planungsbeteiligten und sonstigen Projektbeteiligten wie Planer, Gutachter, Berater (außer bauausführenden Unternehmen) zur Zahlung</v>
      </c>
      <c r="J21" s="676"/>
      <c r="K21" s="676"/>
      <c r="L21" s="676"/>
      <c r="M21" s="478"/>
      <c r="N21" s="89"/>
    </row>
    <row r="22" spans="2:20" ht="16.5">
      <c r="B22" s="526"/>
      <c r="C22" s="39"/>
      <c r="D22" s="526"/>
      <c r="E22" s="526"/>
      <c r="F22" s="526"/>
      <c r="G22" s="526"/>
      <c r="H22" s="566" t="str">
        <f>'C3_C Kosten_Finanz_Kom'!H93</f>
        <v>C.4.1</v>
      </c>
      <c r="I22" s="674" t="str">
        <f>'C3_C Kosten_Finanz_Kom'!I93</f>
        <v xml:space="preserve">Überprüfen einer ersten Grobkostenschätzung der Objekt- und Fachplaner </v>
      </c>
      <c r="J22" s="674"/>
      <c r="K22" s="674"/>
      <c r="L22" s="749"/>
      <c r="M22" s="478"/>
      <c r="N22" s="89"/>
      <c r="O22" s="83"/>
      <c r="P22" s="505"/>
      <c r="Q22" s="505"/>
    </row>
    <row r="23" spans="2:20" ht="16.5">
      <c r="B23" s="70"/>
      <c r="C23" s="477"/>
      <c r="D23" s="473"/>
      <c r="E23" s="473"/>
      <c r="F23" s="473"/>
      <c r="G23" s="474"/>
      <c r="H23" s="166"/>
      <c r="I23" s="676" t="str">
        <f>'C3_C Kosten_Finanz_Kom'!I94</f>
        <v xml:space="preserve"> </v>
      </c>
      <c r="J23" s="676"/>
      <c r="K23" s="676"/>
      <c r="L23" s="676"/>
      <c r="M23" s="478"/>
      <c r="N23" s="89"/>
    </row>
    <row r="24" spans="2:20" ht="16.5">
      <c r="B24" s="526"/>
      <c r="C24" s="39"/>
      <c r="D24" s="39"/>
      <c r="E24" s="39"/>
      <c r="F24" s="39"/>
      <c r="G24" s="526"/>
      <c r="H24" s="566" t="str">
        <f>'C3_C Kosten_Finanz_Kom'!H111</f>
        <v>C.4.2</v>
      </c>
      <c r="I24" s="674" t="str">
        <f>'C3_C Kosten_Finanz_Kom'!I111</f>
        <v xml:space="preserve">Überprüfen der Kostenschätzung und –berechnung sowie des Kostenvoranschlages der </v>
      </c>
      <c r="J24" s="674"/>
      <c r="K24" s="674"/>
      <c r="L24" s="749"/>
      <c r="M24" s="478"/>
      <c r="N24" s="89"/>
      <c r="O24" s="83"/>
      <c r="P24" s="505"/>
    </row>
    <row r="25" spans="2:20" ht="54.95" customHeight="1">
      <c r="B25" s="70"/>
      <c r="C25" s="477"/>
      <c r="D25" s="473"/>
      <c r="E25" s="473"/>
      <c r="F25" s="473"/>
      <c r="G25" s="474"/>
      <c r="H25" s="166"/>
      <c r="I25" s="676" t="str">
        <f>'C3_C Kosten_Finanz_Kom'!I112</f>
        <v>Objekt- und Fachplaner sowie Veranlassen erforderlicher Anpassungsmaßnahmen. Mitwirken bei der Fortschreibung des Kostenrahmens für die Investitionskosten
Erstellen der Baunutzungskosten und bei Erfordernis eines Haushaltsnachtrages: Erstellung eines Kostenanschlages</v>
      </c>
      <c r="J25" s="676"/>
      <c r="K25" s="676"/>
      <c r="L25" s="676"/>
      <c r="M25" s="478"/>
      <c r="N25" s="89"/>
    </row>
    <row r="26" spans="2:20" ht="16.5">
      <c r="B26" s="526"/>
      <c r="C26" s="39"/>
      <c r="D26" s="39"/>
      <c r="E26" s="39"/>
      <c r="F26" s="39"/>
      <c r="G26" s="39"/>
      <c r="H26" s="566" t="str">
        <f>'C3_C Kosten_Finanz_Kom'!H173</f>
        <v>C.5</v>
      </c>
      <c r="I26" s="674" t="str">
        <f>'C3_C Kosten_Finanz_Kom'!I173</f>
        <v>Kostensteuerung zur Einhaltung der Kostenziele</v>
      </c>
      <c r="J26" s="674"/>
      <c r="K26" s="674"/>
      <c r="L26" s="749"/>
      <c r="M26" s="478"/>
      <c r="N26" s="89"/>
      <c r="O26" s="83"/>
      <c r="P26" s="505"/>
      <c r="Q26" s="505"/>
      <c r="R26" s="505"/>
      <c r="S26" s="505"/>
      <c r="T26" s="505"/>
    </row>
    <row r="27" spans="2:20" ht="16.5">
      <c r="B27" s="70"/>
      <c r="C27" s="477"/>
      <c r="D27" s="473"/>
      <c r="E27" s="473"/>
      <c r="F27" s="473"/>
      <c r="G27" s="474"/>
      <c r="H27" s="166"/>
      <c r="I27" s="676" t="str">
        <f>'C3_C Kosten_Finanz_Kom'!I174</f>
        <v xml:space="preserve"> </v>
      </c>
      <c r="J27" s="676"/>
      <c r="K27" s="676"/>
      <c r="L27" s="676"/>
      <c r="M27" s="478"/>
      <c r="N27" s="89"/>
    </row>
    <row r="28" spans="2:20" ht="16.5">
      <c r="B28" s="39"/>
      <c r="C28" s="39"/>
      <c r="D28" s="39"/>
      <c r="E28" s="39"/>
      <c r="F28" s="39"/>
      <c r="G28" s="39"/>
      <c r="H28" s="566" t="str">
        <f>'C3_C Kosten_Finanz_Kom'!H246</f>
        <v>C.6</v>
      </c>
      <c r="I28" s="674" t="str">
        <f>'C3_C Kosten_Finanz_Kom'!I246</f>
        <v>Planen und Fortschreiben der Planung von Mittelbedarf und Mittelabfluss</v>
      </c>
      <c r="J28" s="674"/>
      <c r="K28" s="674"/>
      <c r="L28" s="749"/>
      <c r="M28" s="478"/>
      <c r="N28" s="89"/>
      <c r="O28" s="83"/>
      <c r="P28" s="505"/>
      <c r="Q28" s="505"/>
      <c r="R28" s="505"/>
      <c r="S28" s="505"/>
    </row>
    <row r="29" spans="2:20" ht="16.5">
      <c r="B29" s="70"/>
      <c r="C29" s="477"/>
      <c r="D29" s="473"/>
      <c r="E29" s="473"/>
      <c r="F29" s="473"/>
      <c r="G29" s="474"/>
      <c r="H29" s="166"/>
      <c r="I29" s="676" t="str">
        <f>'C3_C Kosten_Finanz_Kom'!I247</f>
        <v xml:space="preserve"> </v>
      </c>
      <c r="J29" s="676"/>
      <c r="K29" s="676"/>
      <c r="L29" s="676"/>
      <c r="M29" s="478"/>
      <c r="N29" s="89"/>
    </row>
    <row r="30" spans="2:20" ht="16.5">
      <c r="B30" s="526"/>
      <c r="C30" s="526"/>
      <c r="D30" s="526"/>
      <c r="E30" s="39"/>
      <c r="F30" s="39"/>
      <c r="G30" s="526"/>
      <c r="H30" s="566" t="str">
        <f>'C3_C Kosten_Finanz_Kom'!H273</f>
        <v>C.7</v>
      </c>
      <c r="I30" s="674" t="str">
        <f>'C3_C Kosten_Finanz_Kom'!I273</f>
        <v>Überprüfen der Kostenkontrolle der Planer</v>
      </c>
      <c r="J30" s="674"/>
      <c r="K30" s="674"/>
      <c r="L30" s="749"/>
      <c r="M30" s="478"/>
      <c r="N30" s="89"/>
      <c r="O30" s="83"/>
      <c r="R30" s="505"/>
      <c r="S30" s="505"/>
    </row>
    <row r="31" spans="2:20" ht="16.5">
      <c r="B31" s="70"/>
      <c r="C31" s="477"/>
      <c r="D31" s="473"/>
      <c r="E31" s="473"/>
      <c r="F31" s="473"/>
      <c r="G31" s="474"/>
      <c r="H31" s="166"/>
      <c r="I31" s="676" t="str">
        <f>'C3_C Kosten_Finanz_Kom'!I274</f>
        <v xml:space="preserve"> </v>
      </c>
      <c r="J31" s="676"/>
      <c r="K31" s="676"/>
      <c r="L31" s="676"/>
      <c r="M31" s="478"/>
      <c r="N31" s="89"/>
    </row>
    <row r="32" spans="2:20" ht="16.5">
      <c r="B32" s="526"/>
      <c r="C32" s="526"/>
      <c r="D32" s="526"/>
      <c r="E32" s="526"/>
      <c r="F32" s="39"/>
      <c r="G32" s="526"/>
      <c r="H32" s="567" t="str">
        <f>'C3_C Kosten_Finanz_Kom'!H307</f>
        <v>C.8</v>
      </c>
      <c r="I32" s="674" t="str">
        <f>'C3_C Kosten_Finanz_Kom'!I307</f>
        <v xml:space="preserve">Überprüfen und Freigabevorschläge bzgl. der Rechnungsprüfung der </v>
      </c>
      <c r="J32" s="674"/>
      <c r="K32" s="674"/>
      <c r="L32" s="749"/>
      <c r="M32" s="478"/>
      <c r="N32" s="89"/>
      <c r="O32" s="83"/>
      <c r="S32" s="505"/>
    </row>
    <row r="33" spans="2:20" ht="16.5">
      <c r="B33" s="70"/>
      <c r="C33" s="477"/>
      <c r="D33" s="473"/>
      <c r="E33" s="473"/>
      <c r="F33" s="473"/>
      <c r="G33" s="474"/>
      <c r="H33" s="166"/>
      <c r="I33" s="676" t="str">
        <f>'C3_C Kosten_Finanz_Kom'!I308</f>
        <v>Objektüberwachung zur Zahlung der ausführenden Unternehmer</v>
      </c>
      <c r="J33" s="676"/>
      <c r="K33" s="676"/>
      <c r="L33" s="676"/>
      <c r="M33" s="478"/>
      <c r="N33" s="89"/>
    </row>
    <row r="34" spans="2:20" ht="16.5">
      <c r="B34" s="526"/>
      <c r="C34" s="526"/>
      <c r="D34" s="526"/>
      <c r="E34" s="526"/>
      <c r="F34" s="526"/>
      <c r="G34" s="39"/>
      <c r="H34" s="566" t="str">
        <f>'C3_C Kosten_Finanz_Kom'!H327</f>
        <v>C.9</v>
      </c>
      <c r="I34" s="674" t="str">
        <f>'C3_C Kosten_Finanz_Kom'!I327</f>
        <v xml:space="preserve">Überprüfen der Kostenfeststellung der Objekt- und Fachplaner </v>
      </c>
      <c r="J34" s="674"/>
      <c r="K34" s="674"/>
      <c r="L34" s="749"/>
      <c r="M34" s="478"/>
      <c r="N34" s="89"/>
      <c r="O34" s="83"/>
      <c r="T34" s="505"/>
    </row>
    <row r="35" spans="2:20" ht="16.5">
      <c r="B35" s="70"/>
      <c r="C35" s="477"/>
      <c r="D35" s="473"/>
      <c r="E35" s="473"/>
      <c r="F35" s="473"/>
      <c r="G35" s="474"/>
      <c r="H35" s="166"/>
      <c r="I35" s="676" t="str">
        <f>'C3_C Kosten_Finanz_Kom'!I328</f>
        <v xml:space="preserve"> </v>
      </c>
      <c r="J35" s="676"/>
      <c r="K35" s="676"/>
      <c r="L35" s="676"/>
      <c r="M35" s="478"/>
      <c r="N35" s="89"/>
    </row>
    <row r="36" spans="2:20" ht="16.5">
      <c r="B36" s="526"/>
      <c r="C36" s="526"/>
      <c r="D36" s="526"/>
      <c r="E36" s="526"/>
      <c r="F36" s="526"/>
      <c r="G36" s="39"/>
      <c r="H36" s="566" t="str">
        <f>'C3_C Kosten_Finanz_Kom'!H339</f>
        <v>C.10</v>
      </c>
      <c r="I36" s="674" t="str">
        <f>'C3_C Kosten_Finanz_Kom'!I339</f>
        <v xml:space="preserve">Überprüfen der Leistungen der Planungsbeteiligten bei der Freigabe von </v>
      </c>
      <c r="J36" s="674"/>
      <c r="K36" s="674"/>
      <c r="L36" s="749"/>
      <c r="M36" s="478"/>
      <c r="N36" s="89"/>
      <c r="O36" s="83"/>
      <c r="T36" s="505"/>
    </row>
    <row r="37" spans="2:20" ht="16.5">
      <c r="B37" s="70"/>
      <c r="C37" s="477"/>
      <c r="D37" s="473"/>
      <c r="E37" s="473"/>
      <c r="F37" s="473"/>
      <c r="G37" s="474"/>
      <c r="H37" s="166"/>
      <c r="I37" s="676" t="str">
        <f>'C3_C Kosten_Finanz_Kom'!I340</f>
        <v>Sicherheitsleistungen</v>
      </c>
      <c r="J37" s="676"/>
      <c r="K37" s="676"/>
      <c r="L37" s="676"/>
      <c r="M37" s="478"/>
      <c r="N37" s="89"/>
    </row>
    <row r="38" spans="2:20" ht="22.7" customHeight="1">
      <c r="B38" s="194"/>
      <c r="C38" s="490" t="s">
        <v>1</v>
      </c>
      <c r="D38" s="491"/>
      <c r="E38" s="491"/>
      <c r="F38" s="491"/>
      <c r="G38" s="492"/>
      <c r="H38" s="196"/>
      <c r="I38" s="165"/>
      <c r="J38" s="165"/>
      <c r="K38" s="165"/>
      <c r="L38" s="496" t="s">
        <v>190</v>
      </c>
      <c r="M38" s="497"/>
      <c r="O38" s="83" t="b">
        <f>OR('C3_C Kosten_Finanz_Kom'!O16:'C3_C Kosten_Finanz_Kom'!O355)</f>
        <v>0</v>
      </c>
      <c r="Q38" s="88"/>
      <c r="R38" s="88"/>
      <c r="S38" s="88"/>
      <c r="T38" s="88"/>
    </row>
    <row r="39" spans="2:20" ht="22.7" customHeight="1">
      <c r="B39" s="481"/>
      <c r="C39" s="493" t="s">
        <v>1</v>
      </c>
      <c r="D39" s="491"/>
      <c r="E39" s="491"/>
      <c r="F39" s="491"/>
      <c r="G39" s="492"/>
      <c r="H39" s="196"/>
      <c r="I39" s="165"/>
      <c r="J39" s="165"/>
      <c r="K39" s="165"/>
      <c r="L39" s="496" t="s">
        <v>191</v>
      </c>
      <c r="M39" s="497"/>
      <c r="O39" s="83" t="b">
        <f>OR('C3_C Kosten_Finanz_Kom'!P16:'C3_C Kosten_Finanz_Kom'!P355)</f>
        <v>0</v>
      </c>
      <c r="P39" s="88"/>
      <c r="R39" s="88"/>
    </row>
    <row r="40" spans="2:20" ht="22.7" customHeight="1">
      <c r="B40" s="483"/>
      <c r="C40" s="484" t="s">
        <v>1</v>
      </c>
      <c r="D40" s="494"/>
      <c r="E40" s="491"/>
      <c r="F40" s="491"/>
      <c r="G40" s="492"/>
      <c r="H40" s="196"/>
      <c r="I40" s="165"/>
      <c r="J40" s="165"/>
      <c r="K40" s="165"/>
      <c r="L40" s="496" t="s">
        <v>192</v>
      </c>
      <c r="M40" s="497"/>
      <c r="O40" s="83" t="b">
        <f>OR('C3_C Kosten_Finanz_Kom'!Q16:'C3_C Kosten_Finanz_Kom'!Q355)</f>
        <v>0</v>
      </c>
      <c r="R40" s="88"/>
    </row>
    <row r="41" spans="2:20" ht="22.7" customHeight="1">
      <c r="B41" s="483"/>
      <c r="C41" s="486" t="s">
        <v>1</v>
      </c>
      <c r="D41" s="487"/>
      <c r="E41" s="494"/>
      <c r="F41" s="491"/>
      <c r="G41" s="492"/>
      <c r="H41" s="196"/>
      <c r="I41" s="165"/>
      <c r="J41" s="165"/>
      <c r="K41" s="165"/>
      <c r="L41" s="496" t="s">
        <v>193</v>
      </c>
      <c r="M41" s="497"/>
      <c r="O41" s="83" t="b">
        <f>OR('C3_C Kosten_Finanz_Kom'!R16:'C3_C Kosten_Finanz_Kom'!R355)</f>
        <v>1</v>
      </c>
      <c r="R41" s="88"/>
    </row>
    <row r="42" spans="2:20" ht="22.7" customHeight="1">
      <c r="B42" s="483"/>
      <c r="C42" s="486" t="s">
        <v>1</v>
      </c>
      <c r="D42" s="488"/>
      <c r="E42" s="487"/>
      <c r="F42" s="494"/>
      <c r="G42" s="492"/>
      <c r="H42" s="196"/>
      <c r="I42" s="165"/>
      <c r="J42" s="165"/>
      <c r="K42" s="165"/>
      <c r="L42" s="496" t="s">
        <v>194</v>
      </c>
      <c r="M42" s="497"/>
      <c r="O42" s="83" t="b">
        <f>OR('C3_C Kosten_Finanz_Kom'!S16:'C3_C Kosten_Finanz_Kom'!S355)</f>
        <v>1</v>
      </c>
      <c r="R42" s="88"/>
    </row>
    <row r="43" spans="2:20" ht="22.7" customHeight="1">
      <c r="B43" s="480"/>
      <c r="C43" s="482" t="s">
        <v>1</v>
      </c>
      <c r="D43" s="485"/>
      <c r="E43" s="485"/>
      <c r="F43" s="489"/>
      <c r="G43" s="495"/>
      <c r="H43" s="196"/>
      <c r="I43" s="165"/>
      <c r="J43" s="165"/>
      <c r="K43" s="165"/>
      <c r="L43" s="496" t="s">
        <v>195</v>
      </c>
      <c r="M43" s="497"/>
      <c r="O43" s="83" t="b">
        <f>OR('C3_C Kosten_Finanz_Kom'!T16:'C3_C Kosten_Finanz_Kom'!T355)</f>
        <v>1</v>
      </c>
      <c r="R43" s="88"/>
    </row>
    <row r="44" spans="2:20" ht="7.5" customHeight="1" thickBot="1">
      <c r="B44" s="199"/>
      <c r="C44" s="343"/>
      <c r="D44" s="84"/>
      <c r="E44" s="84"/>
      <c r="F44" s="84"/>
      <c r="G44" s="84"/>
      <c r="H44" s="84"/>
      <c r="I44" s="85"/>
      <c r="J44" s="85"/>
      <c r="K44" s="85"/>
      <c r="L44" s="200"/>
      <c r="M44" s="91"/>
    </row>
    <row r="45" spans="2:20" ht="22.7" customHeight="1" thickBot="1">
      <c r="B45" s="194"/>
      <c r="C45" s="345" t="s">
        <v>1</v>
      </c>
      <c r="D45" s="195"/>
      <c r="E45" s="195"/>
      <c r="F45" s="195"/>
      <c r="G45" s="196"/>
      <c r="H45" s="196"/>
      <c r="I45" s="165"/>
      <c r="J45" s="165"/>
      <c r="K45" s="165"/>
      <c r="L45" s="197" t="s">
        <v>786</v>
      </c>
      <c r="M45" s="198">
        <f>IF(Projektgrundlagen!$I$24,SUMIF(O38:O43,TRUE,M38:M43),0)</f>
        <v>0</v>
      </c>
    </row>
    <row r="46" spans="2:20" ht="16.5">
      <c r="B46" s="199"/>
      <c r="C46" s="343"/>
      <c r="D46" s="84"/>
      <c r="E46" s="84"/>
      <c r="F46" s="84"/>
      <c r="G46" s="84"/>
      <c r="H46" s="84"/>
      <c r="I46" s="85"/>
      <c r="J46" s="85"/>
      <c r="K46" s="85"/>
      <c r="L46" s="200"/>
      <c r="M46" s="91"/>
    </row>
    <row r="47" spans="2:20" ht="22.5" customHeight="1">
      <c r="B47" s="509"/>
      <c r="C47" s="510"/>
      <c r="D47" s="511"/>
      <c r="E47" s="511"/>
      <c r="F47" s="511"/>
      <c r="G47" s="512"/>
      <c r="H47" s="528" t="s">
        <v>281</v>
      </c>
      <c r="I47" s="479" t="s">
        <v>977</v>
      </c>
      <c r="J47" s="465"/>
      <c r="K47" s="465"/>
      <c r="L47" s="434"/>
      <c r="M47" s="193"/>
      <c r="N47" s="89"/>
      <c r="P47" s="505"/>
      <c r="Q47" s="505"/>
      <c r="R47" s="505"/>
      <c r="S47" s="505"/>
      <c r="T47" s="505"/>
    </row>
    <row r="48" spans="2:20" ht="16.5">
      <c r="B48" s="607"/>
      <c r="C48" s="608"/>
      <c r="D48" s="609"/>
      <c r="E48" s="609"/>
      <c r="F48" s="609"/>
      <c r="G48" s="610"/>
      <c r="H48" s="541">
        <v>1</v>
      </c>
      <c r="I48" s="692" t="s">
        <v>604</v>
      </c>
      <c r="J48" s="692"/>
      <c r="K48" s="692"/>
      <c r="L48" s="759"/>
      <c r="M48" s="478"/>
      <c r="N48" s="89"/>
      <c r="P48" s="505"/>
      <c r="Q48" s="505"/>
      <c r="R48" s="505"/>
      <c r="S48" s="505"/>
      <c r="T48" s="505"/>
    </row>
    <row r="49" spans="2:22" ht="16.5">
      <c r="B49" s="70"/>
      <c r="C49" s="477"/>
      <c r="D49" s="473"/>
      <c r="E49" s="473"/>
      <c r="F49" s="473"/>
      <c r="G49" s="474"/>
      <c r="H49" s="166"/>
      <c r="I49" s="758" t="s">
        <v>605</v>
      </c>
      <c r="J49" s="758"/>
      <c r="K49" s="758"/>
      <c r="L49" s="758"/>
      <c r="M49" s="478"/>
      <c r="N49" s="89"/>
      <c r="P49" s="505"/>
      <c r="Q49" s="505"/>
      <c r="R49" s="505"/>
      <c r="S49" s="505"/>
      <c r="T49" s="505"/>
      <c r="U49" s="505"/>
      <c r="V49" s="505"/>
    </row>
    <row r="50" spans="2:22" ht="16.5">
      <c r="B50" s="39"/>
      <c r="C50" s="517"/>
      <c r="D50" s="518"/>
      <c r="E50" s="518"/>
      <c r="F50" s="518"/>
      <c r="G50" s="519"/>
      <c r="H50" s="582" t="s">
        <v>978</v>
      </c>
      <c r="I50" s="746"/>
      <c r="J50" s="746"/>
      <c r="K50" s="746"/>
      <c r="L50" s="746"/>
      <c r="M50" s="523"/>
      <c r="N50" s="89"/>
      <c r="O50" s="505" t="b">
        <v>0</v>
      </c>
      <c r="P50" s="505"/>
      <c r="Q50" s="505"/>
      <c r="R50" s="505"/>
      <c r="S50" s="505"/>
      <c r="T50" s="505"/>
      <c r="U50" s="505"/>
      <c r="V50" s="505"/>
    </row>
    <row r="51" spans="2:22" ht="16.5">
      <c r="B51" s="520"/>
      <c r="C51" s="477"/>
      <c r="D51" s="473"/>
      <c r="E51" s="473"/>
      <c r="F51" s="473"/>
      <c r="G51" s="474"/>
      <c r="H51" s="583"/>
      <c r="I51" s="747"/>
      <c r="J51" s="747"/>
      <c r="K51" s="747"/>
      <c r="L51" s="748"/>
      <c r="M51" s="478"/>
      <c r="N51" s="89"/>
      <c r="P51" s="505"/>
      <c r="Q51" s="505"/>
      <c r="R51" s="505"/>
      <c r="S51" s="505"/>
      <c r="T51" s="505"/>
      <c r="U51" s="505"/>
      <c r="V51" s="505"/>
    </row>
    <row r="52" spans="2:22" ht="16.5">
      <c r="B52" s="70"/>
      <c r="C52" s="39"/>
      <c r="D52" s="521"/>
      <c r="E52" s="518"/>
      <c r="F52" s="518"/>
      <c r="G52" s="519"/>
      <c r="H52" s="582" t="s">
        <v>980</v>
      </c>
      <c r="I52" s="746"/>
      <c r="J52" s="746"/>
      <c r="K52" s="746"/>
      <c r="L52" s="746"/>
      <c r="M52" s="523"/>
      <c r="N52" s="89"/>
      <c r="P52" s="505" t="b">
        <v>0</v>
      </c>
      <c r="Q52" s="505"/>
      <c r="R52" s="505"/>
      <c r="S52" s="505"/>
      <c r="T52" s="505"/>
      <c r="U52" s="505"/>
      <c r="V52" s="505"/>
    </row>
    <row r="53" spans="2:22" ht="16.5">
      <c r="B53" s="520"/>
      <c r="C53" s="477"/>
      <c r="D53" s="522"/>
      <c r="E53" s="473"/>
      <c r="F53" s="473"/>
      <c r="G53" s="474"/>
      <c r="H53" s="583"/>
      <c r="I53" s="747"/>
      <c r="J53" s="747"/>
      <c r="K53" s="747"/>
      <c r="L53" s="748"/>
      <c r="M53" s="478"/>
      <c r="N53" s="89"/>
      <c r="P53" s="505"/>
      <c r="Q53" s="505"/>
      <c r="R53" s="505"/>
      <c r="S53" s="505"/>
      <c r="T53" s="505"/>
      <c r="U53" s="505"/>
      <c r="V53" s="505"/>
    </row>
    <row r="54" spans="2:22" ht="16.5">
      <c r="B54" s="70"/>
      <c r="C54" s="477"/>
      <c r="D54" s="516"/>
      <c r="E54" s="521"/>
      <c r="F54" s="518"/>
      <c r="G54" s="519"/>
      <c r="H54" s="582" t="s">
        <v>979</v>
      </c>
      <c r="I54" s="746"/>
      <c r="J54" s="746"/>
      <c r="K54" s="746"/>
      <c r="L54" s="746"/>
      <c r="M54" s="523"/>
      <c r="N54" s="89"/>
      <c r="P54" s="505"/>
      <c r="Q54" s="505" t="b">
        <v>0</v>
      </c>
      <c r="R54" s="505"/>
      <c r="S54" s="505"/>
      <c r="T54" s="505"/>
      <c r="U54" s="505"/>
      <c r="V54" s="505"/>
    </row>
    <row r="55" spans="2:22" ht="16.5">
      <c r="B55" s="520"/>
      <c r="C55" s="477"/>
      <c r="D55" s="473"/>
      <c r="E55" s="473"/>
      <c r="F55" s="473"/>
      <c r="G55" s="474"/>
      <c r="H55" s="583"/>
      <c r="I55" s="747"/>
      <c r="J55" s="747"/>
      <c r="K55" s="747"/>
      <c r="L55" s="748"/>
      <c r="M55" s="478"/>
      <c r="N55" s="89"/>
      <c r="P55" s="505"/>
      <c r="Q55" s="505"/>
      <c r="R55" s="505"/>
      <c r="S55" s="505"/>
      <c r="T55" s="505"/>
      <c r="U55" s="505"/>
      <c r="V55" s="505"/>
    </row>
    <row r="56" spans="2:22" ht="16.5">
      <c r="B56" s="70"/>
      <c r="C56" s="477"/>
      <c r="D56" s="524"/>
      <c r="E56" s="39"/>
      <c r="F56" s="518"/>
      <c r="G56" s="519"/>
      <c r="H56" s="582" t="s">
        <v>981</v>
      </c>
      <c r="I56" s="746" t="s">
        <v>1639</v>
      </c>
      <c r="J56" s="746"/>
      <c r="K56" s="746"/>
      <c r="L56" s="746"/>
      <c r="M56" s="523"/>
      <c r="N56" s="89"/>
      <c r="P56" s="505"/>
      <c r="Q56" s="505"/>
      <c r="R56" s="505" t="b">
        <v>1</v>
      </c>
      <c r="S56" s="505"/>
      <c r="T56" s="505"/>
      <c r="U56" s="505"/>
      <c r="V56" s="505"/>
    </row>
    <row r="57" spans="2:22" ht="16.5">
      <c r="B57" s="520"/>
      <c r="C57" s="477"/>
      <c r="D57" s="473"/>
      <c r="E57" s="473"/>
      <c r="F57" s="473"/>
      <c r="G57" s="474"/>
      <c r="H57" s="583"/>
      <c r="I57" s="747"/>
      <c r="J57" s="747"/>
      <c r="K57" s="747"/>
      <c r="L57" s="748"/>
      <c r="M57" s="478"/>
      <c r="N57" s="89"/>
      <c r="P57" s="505"/>
      <c r="Q57" s="505"/>
      <c r="R57" s="505"/>
      <c r="S57" s="505"/>
      <c r="T57" s="505"/>
      <c r="U57" s="505"/>
      <c r="V57" s="505"/>
    </row>
    <row r="58" spans="2:22" ht="16.5">
      <c r="B58" s="520"/>
      <c r="C58" s="525"/>
      <c r="D58" s="473"/>
      <c r="E58" s="524"/>
      <c r="F58" s="39"/>
      <c r="G58" s="519"/>
      <c r="H58" s="582" t="s">
        <v>982</v>
      </c>
      <c r="I58" s="746" t="s">
        <v>1639</v>
      </c>
      <c r="J58" s="746"/>
      <c r="K58" s="746"/>
      <c r="L58" s="746"/>
      <c r="M58" s="523"/>
      <c r="N58" s="89"/>
      <c r="P58" s="505"/>
      <c r="Q58" s="505"/>
      <c r="R58" s="505"/>
      <c r="S58" s="505" t="b">
        <v>1</v>
      </c>
      <c r="T58" s="505"/>
      <c r="U58" s="505"/>
      <c r="V58" s="505"/>
    </row>
    <row r="59" spans="2:22" ht="16.5">
      <c r="B59" s="520"/>
      <c r="C59" s="477"/>
      <c r="D59" s="473"/>
      <c r="E59" s="473"/>
      <c r="F59" s="473"/>
      <c r="G59" s="474"/>
      <c r="H59" s="583"/>
      <c r="I59" s="747"/>
      <c r="J59" s="747"/>
      <c r="K59" s="747"/>
      <c r="L59" s="748"/>
      <c r="M59" s="478"/>
      <c r="N59" s="89"/>
      <c r="P59" s="505"/>
      <c r="Q59" s="505"/>
      <c r="R59" s="505"/>
      <c r="S59" s="505"/>
      <c r="T59" s="505"/>
      <c r="U59" s="505"/>
      <c r="V59" s="505"/>
    </row>
    <row r="60" spans="2:22" ht="16.5">
      <c r="B60" s="70"/>
      <c r="C60" s="477"/>
      <c r="D60" s="473"/>
      <c r="E60" s="473"/>
      <c r="F60" s="83"/>
      <c r="G60" s="39"/>
      <c r="H60" s="582" t="s">
        <v>983</v>
      </c>
      <c r="I60" s="746" t="s">
        <v>1639</v>
      </c>
      <c r="J60" s="746"/>
      <c r="K60" s="746"/>
      <c r="L60" s="746"/>
      <c r="M60" s="523"/>
      <c r="N60" s="89"/>
      <c r="P60" s="505"/>
      <c r="Q60" s="505"/>
      <c r="R60" s="505"/>
      <c r="S60" s="505"/>
      <c r="T60" s="505" t="b">
        <v>1</v>
      </c>
      <c r="U60" s="505"/>
      <c r="V60" s="505"/>
    </row>
    <row r="61" spans="2:22" ht="16.5">
      <c r="B61" s="70"/>
      <c r="C61" s="477"/>
      <c r="D61" s="473"/>
      <c r="E61" s="473"/>
      <c r="F61" s="473"/>
      <c r="G61" s="474"/>
      <c r="H61" s="166"/>
      <c r="I61" s="747"/>
      <c r="J61" s="747"/>
      <c r="K61" s="747"/>
      <c r="L61" s="748"/>
      <c r="M61" s="478"/>
      <c r="N61" s="89"/>
      <c r="P61" s="505"/>
      <c r="Q61" s="505"/>
      <c r="R61" s="505"/>
      <c r="S61" s="505"/>
      <c r="T61" s="505"/>
      <c r="U61" s="505"/>
      <c r="V61" s="505"/>
    </row>
    <row r="62" spans="2:22" ht="16.5">
      <c r="B62" s="602"/>
      <c r="C62" s="603"/>
      <c r="D62" s="604"/>
      <c r="E62" s="604"/>
      <c r="F62" s="604"/>
      <c r="G62" s="605"/>
      <c r="H62" s="527">
        <v>2</v>
      </c>
      <c r="I62" s="674" t="s">
        <v>606</v>
      </c>
      <c r="J62" s="674"/>
      <c r="K62" s="674"/>
      <c r="L62" s="749"/>
      <c r="M62" s="584"/>
      <c r="N62" s="89"/>
      <c r="P62" s="505"/>
      <c r="Q62" s="505"/>
      <c r="R62" s="505"/>
      <c r="S62" s="505"/>
      <c r="T62" s="505"/>
      <c r="U62" s="505"/>
      <c r="V62" s="505"/>
    </row>
    <row r="63" spans="2:22" ht="16.5">
      <c r="B63" s="70"/>
      <c r="C63" s="477"/>
      <c r="D63" s="473"/>
      <c r="E63" s="473"/>
      <c r="F63" s="473"/>
      <c r="G63" s="474"/>
      <c r="H63" s="166"/>
      <c r="I63" s="758"/>
      <c r="J63" s="758"/>
      <c r="K63" s="758"/>
      <c r="L63" s="758"/>
      <c r="M63" s="478"/>
      <c r="N63" s="89"/>
      <c r="P63" s="505"/>
      <c r="Q63" s="505"/>
      <c r="R63" s="505"/>
      <c r="S63" s="505"/>
      <c r="T63" s="505"/>
      <c r="U63" s="505"/>
      <c r="V63" s="505"/>
    </row>
    <row r="64" spans="2:22" ht="16.5">
      <c r="B64" s="526"/>
      <c r="C64" s="517"/>
      <c r="D64" s="518"/>
      <c r="E64" s="518"/>
      <c r="F64" s="518"/>
      <c r="G64" s="519"/>
      <c r="H64" s="582"/>
      <c r="I64" s="746"/>
      <c r="J64" s="746"/>
      <c r="K64" s="746"/>
      <c r="L64" s="746"/>
      <c r="M64" s="523"/>
      <c r="N64" s="89"/>
      <c r="O64" s="505" t="b">
        <v>0</v>
      </c>
      <c r="P64" s="505"/>
      <c r="Q64" s="505"/>
      <c r="R64" s="505"/>
      <c r="S64" s="505"/>
      <c r="T64" s="505"/>
      <c r="U64" s="505"/>
      <c r="V64" s="505"/>
    </row>
    <row r="65" spans="2:22" ht="16.5">
      <c r="B65" s="520"/>
      <c r="C65" s="477"/>
      <c r="D65" s="473"/>
      <c r="E65" s="473"/>
      <c r="F65" s="473"/>
      <c r="G65" s="474"/>
      <c r="H65" s="166"/>
      <c r="I65" s="747"/>
      <c r="J65" s="747"/>
      <c r="K65" s="747"/>
      <c r="L65" s="748"/>
      <c r="M65" s="478"/>
      <c r="N65" s="89"/>
      <c r="P65" s="505"/>
      <c r="Q65" s="505"/>
      <c r="R65" s="505"/>
      <c r="S65" s="505"/>
      <c r="T65" s="505"/>
      <c r="U65" s="505"/>
      <c r="V65" s="505"/>
    </row>
    <row r="66" spans="2:22" ht="16.5">
      <c r="B66" s="70"/>
      <c r="C66" s="526"/>
      <c r="D66" s="521"/>
      <c r="E66" s="518"/>
      <c r="F66" s="518"/>
      <c r="G66" s="519"/>
      <c r="H66" s="582"/>
      <c r="I66" s="746"/>
      <c r="J66" s="746"/>
      <c r="K66" s="746"/>
      <c r="L66" s="746"/>
      <c r="M66" s="523"/>
      <c r="N66" s="89"/>
      <c r="P66" s="505" t="b">
        <v>0</v>
      </c>
      <c r="Q66" s="505"/>
      <c r="R66" s="505"/>
      <c r="S66" s="505"/>
      <c r="T66" s="505"/>
      <c r="U66" s="505"/>
      <c r="V66" s="505"/>
    </row>
    <row r="67" spans="2:22" ht="16.5">
      <c r="B67" s="520"/>
      <c r="C67" s="477"/>
      <c r="D67" s="522"/>
      <c r="E67" s="473"/>
      <c r="F67" s="473"/>
      <c r="G67" s="474"/>
      <c r="H67" s="166"/>
      <c r="I67" s="747"/>
      <c r="J67" s="747"/>
      <c r="K67" s="747"/>
      <c r="L67" s="748"/>
      <c r="M67" s="478"/>
      <c r="N67" s="89"/>
      <c r="P67" s="505"/>
      <c r="Q67" s="505"/>
      <c r="R67" s="505"/>
      <c r="S67" s="505"/>
      <c r="T67" s="505"/>
      <c r="U67" s="505"/>
      <c r="V67" s="505"/>
    </row>
    <row r="68" spans="2:22" ht="16.5">
      <c r="B68" s="70"/>
      <c r="C68" s="477"/>
      <c r="D68" s="576"/>
      <c r="E68" s="521"/>
      <c r="F68" s="518"/>
      <c r="G68" s="519"/>
      <c r="H68" s="581"/>
      <c r="I68" s="746"/>
      <c r="J68" s="746"/>
      <c r="K68" s="746"/>
      <c r="L68" s="746"/>
      <c r="M68" s="523"/>
      <c r="N68" s="89"/>
      <c r="P68" s="505"/>
      <c r="Q68" s="505" t="b">
        <v>0</v>
      </c>
      <c r="R68" s="505"/>
      <c r="S68" s="505"/>
      <c r="T68" s="505"/>
      <c r="U68" s="505"/>
      <c r="V68" s="505"/>
    </row>
    <row r="69" spans="2:22" ht="16.5">
      <c r="B69" s="520"/>
      <c r="C69" s="477"/>
      <c r="D69" s="473"/>
      <c r="E69" s="473"/>
      <c r="F69" s="473"/>
      <c r="G69" s="474"/>
      <c r="H69" s="166"/>
      <c r="I69" s="747"/>
      <c r="J69" s="747"/>
      <c r="K69" s="747"/>
      <c r="L69" s="748"/>
      <c r="M69" s="478"/>
      <c r="N69" s="89"/>
      <c r="P69" s="505"/>
      <c r="Q69" s="505"/>
      <c r="R69" s="505"/>
      <c r="S69" s="505"/>
      <c r="T69" s="505"/>
      <c r="U69" s="505"/>
      <c r="V69" s="505"/>
    </row>
    <row r="70" spans="2:22" ht="16.5">
      <c r="B70" s="70"/>
      <c r="C70" s="477"/>
      <c r="D70" s="524"/>
      <c r="E70" s="526"/>
      <c r="F70" s="518"/>
      <c r="G70" s="519"/>
      <c r="H70" s="582"/>
      <c r="I70" s="746"/>
      <c r="J70" s="746"/>
      <c r="K70" s="746"/>
      <c r="L70" s="746"/>
      <c r="M70" s="523"/>
      <c r="N70" s="89"/>
      <c r="P70" s="505"/>
      <c r="Q70" s="505"/>
      <c r="R70" s="505" t="b">
        <v>0</v>
      </c>
      <c r="S70" s="505"/>
      <c r="T70" s="505"/>
      <c r="U70" s="505"/>
      <c r="V70" s="505"/>
    </row>
    <row r="71" spans="2:22" ht="16.5">
      <c r="B71" s="520"/>
      <c r="C71" s="477"/>
      <c r="D71" s="473"/>
      <c r="E71" s="473"/>
      <c r="F71" s="473"/>
      <c r="G71" s="474"/>
      <c r="H71" s="583"/>
      <c r="I71" s="747"/>
      <c r="J71" s="747"/>
      <c r="K71" s="747"/>
      <c r="L71" s="748"/>
      <c r="M71" s="478"/>
      <c r="N71" s="89"/>
      <c r="P71" s="505"/>
      <c r="Q71" s="505"/>
      <c r="R71" s="505"/>
      <c r="S71" s="505"/>
      <c r="T71" s="505"/>
      <c r="U71" s="505"/>
      <c r="V71" s="505"/>
    </row>
    <row r="72" spans="2:22" ht="16.5">
      <c r="B72" s="520"/>
      <c r="C72" s="525"/>
      <c r="D72" s="473"/>
      <c r="E72" s="524"/>
      <c r="F72" s="526"/>
      <c r="G72" s="519"/>
      <c r="H72" s="582"/>
      <c r="I72" s="746"/>
      <c r="J72" s="746"/>
      <c r="K72" s="746"/>
      <c r="L72" s="746"/>
      <c r="M72" s="523"/>
      <c r="N72" s="89"/>
      <c r="P72" s="505"/>
      <c r="Q72" s="505"/>
      <c r="R72" s="505"/>
      <c r="S72" s="505" t="b">
        <v>0</v>
      </c>
      <c r="T72" s="505"/>
      <c r="U72" s="505"/>
      <c r="V72" s="505"/>
    </row>
    <row r="73" spans="2:22" ht="16.5">
      <c r="B73" s="520"/>
      <c r="C73" s="477"/>
      <c r="D73" s="473"/>
      <c r="E73" s="473"/>
      <c r="F73" s="473"/>
      <c r="G73" s="474"/>
      <c r="H73" s="583"/>
      <c r="I73" s="747"/>
      <c r="J73" s="747"/>
      <c r="K73" s="747"/>
      <c r="L73" s="748"/>
      <c r="M73" s="478"/>
      <c r="N73" s="89"/>
      <c r="P73" s="505"/>
      <c r="Q73" s="505"/>
      <c r="R73" s="505"/>
      <c r="S73" s="505"/>
      <c r="T73" s="505"/>
      <c r="U73" s="505"/>
      <c r="V73" s="505"/>
    </row>
    <row r="74" spans="2:22" ht="16.5">
      <c r="B74" s="542"/>
      <c r="C74" s="543"/>
      <c r="D74" s="473"/>
      <c r="E74" s="473"/>
      <c r="F74" s="524"/>
      <c r="G74" s="39"/>
      <c r="H74" s="582" t="s">
        <v>983</v>
      </c>
      <c r="I74" s="746" t="s">
        <v>1640</v>
      </c>
      <c r="J74" s="746"/>
      <c r="K74" s="746"/>
      <c r="L74" s="746"/>
      <c r="M74" s="523"/>
      <c r="N74" s="89"/>
      <c r="P74" s="505"/>
      <c r="Q74" s="505"/>
      <c r="R74" s="505"/>
      <c r="S74" s="505"/>
      <c r="T74" s="505" t="b">
        <v>1</v>
      </c>
      <c r="U74" s="505"/>
      <c r="V74" s="505"/>
    </row>
    <row r="75" spans="2:22" ht="16.5">
      <c r="B75" s="520"/>
      <c r="C75" s="477"/>
      <c r="D75" s="473"/>
      <c r="E75" s="473"/>
      <c r="F75" s="473"/>
      <c r="G75" s="474"/>
      <c r="H75" s="166"/>
      <c r="I75" s="747"/>
      <c r="J75" s="747"/>
      <c r="K75" s="747"/>
      <c r="L75" s="748"/>
      <c r="M75" s="478"/>
      <c r="N75" s="89"/>
      <c r="P75" s="505"/>
      <c r="Q75" s="505"/>
      <c r="R75" s="505"/>
      <c r="S75" s="505"/>
      <c r="T75" s="505"/>
      <c r="U75" s="505"/>
      <c r="V75" s="505"/>
    </row>
    <row r="76" spans="2:22" ht="16.5">
      <c r="B76" s="602"/>
      <c r="C76" s="603"/>
      <c r="D76" s="604"/>
      <c r="E76" s="604"/>
      <c r="F76" s="604"/>
      <c r="G76" s="605"/>
      <c r="H76" s="527">
        <v>3</v>
      </c>
      <c r="I76" s="674" t="s">
        <v>607</v>
      </c>
      <c r="J76" s="674"/>
      <c r="K76" s="674"/>
      <c r="L76" s="749"/>
      <c r="M76" s="584"/>
      <c r="N76" s="89"/>
      <c r="P76" s="505"/>
      <c r="Q76" s="505"/>
      <c r="R76" s="505"/>
      <c r="S76" s="505"/>
      <c r="T76" s="505"/>
      <c r="U76" s="505"/>
      <c r="V76" s="505"/>
    </row>
    <row r="77" spans="2:22" ht="16.5">
      <c r="B77" s="70"/>
      <c r="C77" s="477"/>
      <c r="D77" s="473"/>
      <c r="E77" s="473"/>
      <c r="F77" s="473"/>
      <c r="G77" s="474"/>
      <c r="H77" s="166"/>
      <c r="I77" s="758"/>
      <c r="J77" s="758"/>
      <c r="K77" s="758"/>
      <c r="L77" s="758"/>
      <c r="M77" s="478"/>
      <c r="N77" s="89"/>
      <c r="P77" s="505"/>
      <c r="Q77" s="505"/>
      <c r="R77" s="505"/>
      <c r="S77" s="505"/>
      <c r="T77" s="505"/>
      <c r="U77" s="505"/>
      <c r="V77" s="505"/>
    </row>
    <row r="78" spans="2:22" ht="16.5">
      <c r="B78" s="526"/>
      <c r="C78" s="517"/>
      <c r="D78" s="518"/>
      <c r="E78" s="518"/>
      <c r="F78" s="518"/>
      <c r="G78" s="519"/>
      <c r="H78" s="582"/>
      <c r="I78" s="746"/>
      <c r="J78" s="746"/>
      <c r="K78" s="746"/>
      <c r="L78" s="746"/>
      <c r="M78" s="523"/>
      <c r="N78" s="89"/>
      <c r="O78" s="505" t="b">
        <v>0</v>
      </c>
      <c r="P78" s="505"/>
      <c r="Q78" s="505"/>
      <c r="R78" s="505"/>
      <c r="S78" s="505"/>
      <c r="T78" s="505"/>
      <c r="U78" s="505"/>
      <c r="V78" s="505"/>
    </row>
    <row r="79" spans="2:22" ht="16.5">
      <c r="B79" s="520"/>
      <c r="C79" s="477"/>
      <c r="D79" s="473"/>
      <c r="E79" s="473"/>
      <c r="F79" s="473"/>
      <c r="G79" s="474"/>
      <c r="H79" s="166"/>
      <c r="I79" s="747"/>
      <c r="J79" s="747"/>
      <c r="K79" s="747"/>
      <c r="L79" s="748"/>
      <c r="M79" s="478"/>
      <c r="N79" s="89"/>
      <c r="P79" s="505"/>
      <c r="Q79" s="505"/>
      <c r="R79" s="505"/>
      <c r="S79" s="505"/>
      <c r="T79" s="505"/>
      <c r="U79" s="505"/>
      <c r="V79" s="505"/>
    </row>
    <row r="80" spans="2:22" ht="16.5">
      <c r="B80" s="70"/>
      <c r="C80" s="39"/>
      <c r="D80" s="521"/>
      <c r="E80" s="518"/>
      <c r="F80" s="518"/>
      <c r="G80" s="519"/>
      <c r="H80" s="582" t="s">
        <v>980</v>
      </c>
      <c r="I80" s="746"/>
      <c r="J80" s="746"/>
      <c r="K80" s="746"/>
      <c r="L80" s="746"/>
      <c r="M80" s="523"/>
      <c r="N80" s="89"/>
      <c r="P80" s="505" t="b">
        <v>0</v>
      </c>
      <c r="Q80" s="505"/>
      <c r="R80" s="505"/>
      <c r="S80" s="505"/>
      <c r="T80" s="505"/>
      <c r="U80" s="505"/>
      <c r="V80" s="505"/>
    </row>
    <row r="81" spans="2:22" ht="16.5">
      <c r="B81" s="520"/>
      <c r="C81" s="477"/>
      <c r="D81" s="522"/>
      <c r="E81" s="473"/>
      <c r="F81" s="473"/>
      <c r="G81" s="474"/>
      <c r="H81" s="166"/>
      <c r="I81" s="747"/>
      <c r="J81" s="747"/>
      <c r="K81" s="747"/>
      <c r="L81" s="748"/>
      <c r="M81" s="478"/>
      <c r="N81" s="89"/>
      <c r="P81" s="505"/>
      <c r="Q81" s="505"/>
      <c r="R81" s="505"/>
      <c r="S81" s="505"/>
      <c r="T81" s="505"/>
      <c r="U81" s="505"/>
      <c r="V81" s="505"/>
    </row>
    <row r="82" spans="2:22" ht="16.5">
      <c r="B82" s="70"/>
      <c r="C82" s="477"/>
      <c r="D82" s="516"/>
      <c r="E82" s="521"/>
      <c r="F82" s="518"/>
      <c r="G82" s="519"/>
      <c r="H82" s="581" t="s">
        <v>979</v>
      </c>
      <c r="I82" s="746"/>
      <c r="J82" s="746"/>
      <c r="K82" s="746"/>
      <c r="L82" s="746"/>
      <c r="M82" s="523"/>
      <c r="N82" s="89"/>
      <c r="P82" s="505"/>
      <c r="Q82" s="505" t="b">
        <v>0</v>
      </c>
      <c r="R82" s="505"/>
      <c r="S82" s="505"/>
      <c r="T82" s="505"/>
      <c r="U82" s="505"/>
      <c r="V82" s="505"/>
    </row>
    <row r="83" spans="2:22" ht="16.5">
      <c r="B83" s="520"/>
      <c r="C83" s="477"/>
      <c r="D83" s="473"/>
      <c r="E83" s="473"/>
      <c r="F83" s="473"/>
      <c r="G83" s="474"/>
      <c r="H83" s="166"/>
      <c r="I83" s="747"/>
      <c r="J83" s="747"/>
      <c r="K83" s="747"/>
      <c r="L83" s="748"/>
      <c r="M83" s="478"/>
      <c r="N83" s="89"/>
      <c r="P83" s="505"/>
      <c r="Q83" s="505"/>
      <c r="R83" s="505"/>
      <c r="S83" s="505"/>
      <c r="T83" s="505"/>
      <c r="U83" s="505"/>
      <c r="V83" s="505"/>
    </row>
    <row r="84" spans="2:22" ht="16.5">
      <c r="B84" s="70"/>
      <c r="C84" s="477"/>
      <c r="D84" s="524"/>
      <c r="E84" s="526"/>
      <c r="F84" s="518"/>
      <c r="G84" s="519"/>
      <c r="H84" s="582"/>
      <c r="I84" s="746"/>
      <c r="J84" s="746"/>
      <c r="K84" s="746"/>
      <c r="L84" s="746"/>
      <c r="M84" s="523"/>
      <c r="N84" s="89"/>
      <c r="P84" s="505"/>
      <c r="Q84" s="505"/>
      <c r="R84" s="505" t="b">
        <v>0</v>
      </c>
      <c r="S84" s="505"/>
      <c r="T84" s="505"/>
      <c r="U84" s="505"/>
      <c r="V84" s="505"/>
    </row>
    <row r="85" spans="2:22" ht="16.5">
      <c r="B85" s="520"/>
      <c r="C85" s="477"/>
      <c r="D85" s="473"/>
      <c r="E85" s="473"/>
      <c r="F85" s="473"/>
      <c r="G85" s="474"/>
      <c r="H85" s="583"/>
      <c r="I85" s="747"/>
      <c r="J85" s="747"/>
      <c r="K85" s="747"/>
      <c r="L85" s="748"/>
      <c r="M85" s="478"/>
      <c r="N85" s="89"/>
      <c r="P85" s="505"/>
      <c r="Q85" s="505"/>
      <c r="R85" s="505"/>
      <c r="S85" s="505"/>
      <c r="T85" s="505"/>
      <c r="U85" s="505"/>
      <c r="V85" s="505"/>
    </row>
    <row r="86" spans="2:22" ht="16.5">
      <c r="B86" s="520"/>
      <c r="C86" s="525"/>
      <c r="D86" s="473"/>
      <c r="E86" s="524"/>
      <c r="F86" s="526"/>
      <c r="G86" s="519"/>
      <c r="H86" s="582"/>
      <c r="I86" s="746"/>
      <c r="J86" s="746"/>
      <c r="K86" s="746"/>
      <c r="L86" s="746"/>
      <c r="M86" s="523"/>
      <c r="N86" s="89"/>
      <c r="P86" s="505"/>
      <c r="Q86" s="505"/>
      <c r="R86" s="505"/>
      <c r="S86" s="505" t="b">
        <v>0</v>
      </c>
      <c r="T86" s="505"/>
      <c r="U86" s="505"/>
      <c r="V86" s="505"/>
    </row>
    <row r="87" spans="2:22" ht="16.5">
      <c r="B87" s="520"/>
      <c r="C87" s="477"/>
      <c r="D87" s="473"/>
      <c r="E87" s="473"/>
      <c r="F87" s="473"/>
      <c r="G87" s="474"/>
      <c r="H87" s="583"/>
      <c r="I87" s="747"/>
      <c r="J87" s="747"/>
      <c r="K87" s="747"/>
      <c r="L87" s="748"/>
      <c r="M87" s="478"/>
      <c r="N87" s="89"/>
      <c r="P87" s="505"/>
      <c r="Q87" s="505"/>
      <c r="R87" s="505"/>
      <c r="S87" s="505"/>
      <c r="T87" s="505"/>
      <c r="U87" s="505"/>
      <c r="V87" s="505"/>
    </row>
    <row r="88" spans="2:22" ht="16.5">
      <c r="B88" s="542"/>
      <c r="C88" s="543"/>
      <c r="D88" s="473"/>
      <c r="E88" s="473"/>
      <c r="F88" s="524"/>
      <c r="G88" s="526"/>
      <c r="H88" s="582"/>
      <c r="I88" s="746"/>
      <c r="J88" s="746"/>
      <c r="K88" s="746"/>
      <c r="L88" s="746"/>
      <c r="M88" s="523"/>
      <c r="N88" s="89"/>
      <c r="P88" s="505"/>
      <c r="Q88" s="505"/>
      <c r="R88" s="505"/>
      <c r="S88" s="505"/>
      <c r="T88" s="505" t="b">
        <v>0</v>
      </c>
      <c r="U88" s="505"/>
      <c r="V88" s="505"/>
    </row>
    <row r="89" spans="2:22" ht="16.5">
      <c r="B89" s="520"/>
      <c r="C89" s="477"/>
      <c r="D89" s="473"/>
      <c r="E89" s="473"/>
      <c r="F89" s="473"/>
      <c r="G89" s="474"/>
      <c r="H89" s="166"/>
      <c r="I89" s="747"/>
      <c r="J89" s="747"/>
      <c r="K89" s="747"/>
      <c r="L89" s="748"/>
      <c r="M89" s="478"/>
      <c r="N89" s="89"/>
      <c r="P89" s="505"/>
      <c r="Q89" s="505"/>
      <c r="R89" s="505"/>
      <c r="S89" s="505"/>
      <c r="T89" s="505"/>
      <c r="U89" s="505"/>
      <c r="V89" s="505"/>
    </row>
    <row r="90" spans="2:22" ht="16.5">
      <c r="B90" s="602"/>
      <c r="C90" s="603"/>
      <c r="D90" s="604"/>
      <c r="E90" s="604"/>
      <c r="F90" s="604"/>
      <c r="G90" s="605"/>
      <c r="H90" s="527">
        <v>4</v>
      </c>
      <c r="I90" s="674" t="s">
        <v>608</v>
      </c>
      <c r="J90" s="674"/>
      <c r="K90" s="674"/>
      <c r="L90" s="749"/>
      <c r="M90" s="584"/>
      <c r="N90" s="89"/>
      <c r="P90" s="505"/>
      <c r="Q90" s="505"/>
      <c r="R90" s="505"/>
      <c r="S90" s="505"/>
      <c r="T90" s="505"/>
      <c r="U90" s="505"/>
      <c r="V90" s="505"/>
    </row>
    <row r="91" spans="2:22" ht="16.5">
      <c r="B91" s="70"/>
      <c r="C91" s="477"/>
      <c r="D91" s="473"/>
      <c r="E91" s="473"/>
      <c r="F91" s="473"/>
      <c r="G91" s="474"/>
      <c r="H91" s="166"/>
      <c r="I91" s="758" t="s">
        <v>609</v>
      </c>
      <c r="J91" s="758"/>
      <c r="K91" s="758"/>
      <c r="L91" s="758"/>
      <c r="M91" s="478"/>
      <c r="N91" s="89"/>
      <c r="P91" s="505"/>
      <c r="Q91" s="505"/>
      <c r="R91" s="505"/>
      <c r="S91" s="505"/>
      <c r="T91" s="505"/>
      <c r="U91" s="505"/>
      <c r="V91" s="505"/>
    </row>
    <row r="92" spans="2:22" ht="16.5">
      <c r="B92" s="526"/>
      <c r="C92" s="517"/>
      <c r="D92" s="518"/>
      <c r="E92" s="518"/>
      <c r="F92" s="518"/>
      <c r="G92" s="519"/>
      <c r="H92" s="582"/>
      <c r="I92" s="746"/>
      <c r="J92" s="746"/>
      <c r="K92" s="746"/>
      <c r="L92" s="746"/>
      <c r="M92" s="523"/>
      <c r="N92" s="89"/>
      <c r="O92" s="505" t="b">
        <v>0</v>
      </c>
      <c r="P92" s="505"/>
      <c r="Q92" s="505"/>
      <c r="R92" s="505"/>
      <c r="S92" s="505"/>
      <c r="T92" s="505"/>
      <c r="U92" s="505"/>
      <c r="V92" s="505"/>
    </row>
    <row r="93" spans="2:22" ht="16.5">
      <c r="B93" s="520"/>
      <c r="C93" s="477"/>
      <c r="D93" s="473"/>
      <c r="E93" s="473"/>
      <c r="F93" s="473"/>
      <c r="G93" s="474"/>
      <c r="H93" s="166"/>
      <c r="I93" s="747"/>
      <c r="J93" s="747"/>
      <c r="K93" s="747"/>
      <c r="L93" s="748"/>
      <c r="M93" s="478"/>
      <c r="N93" s="89"/>
      <c r="P93" s="505"/>
      <c r="Q93" s="505"/>
      <c r="R93" s="505"/>
      <c r="S93" s="505"/>
      <c r="T93" s="505"/>
      <c r="U93" s="505"/>
      <c r="V93" s="505"/>
    </row>
    <row r="94" spans="2:22" ht="16.5">
      <c r="B94" s="70"/>
      <c r="C94" s="526"/>
      <c r="D94" s="521"/>
      <c r="E94" s="518"/>
      <c r="F94" s="518"/>
      <c r="G94" s="519"/>
      <c r="H94" s="582"/>
      <c r="I94" s="746"/>
      <c r="J94" s="746"/>
      <c r="K94" s="746"/>
      <c r="L94" s="746"/>
      <c r="M94" s="523"/>
      <c r="N94" s="89"/>
      <c r="P94" s="505" t="b">
        <v>0</v>
      </c>
      <c r="Q94" s="505"/>
      <c r="R94" s="505"/>
      <c r="S94" s="505"/>
      <c r="T94" s="505"/>
      <c r="U94" s="505"/>
      <c r="V94" s="505"/>
    </row>
    <row r="95" spans="2:22" ht="16.5">
      <c r="B95" s="520"/>
      <c r="C95" s="477"/>
      <c r="D95" s="522"/>
      <c r="E95" s="473"/>
      <c r="F95" s="473"/>
      <c r="G95" s="474"/>
      <c r="H95" s="166"/>
      <c r="I95" s="747"/>
      <c r="J95" s="747"/>
      <c r="K95" s="747"/>
      <c r="L95" s="748"/>
      <c r="M95" s="478"/>
      <c r="N95" s="89"/>
      <c r="P95" s="505"/>
      <c r="Q95" s="505"/>
      <c r="R95" s="505"/>
      <c r="S95" s="505"/>
      <c r="T95" s="505"/>
      <c r="U95" s="505"/>
      <c r="V95" s="505"/>
    </row>
    <row r="96" spans="2:22" ht="16.5">
      <c r="B96" s="70"/>
      <c r="C96" s="477"/>
      <c r="D96" s="576"/>
      <c r="E96" s="521"/>
      <c r="F96" s="518"/>
      <c r="G96" s="519"/>
      <c r="H96" s="581"/>
      <c r="I96" s="746"/>
      <c r="J96" s="746"/>
      <c r="K96" s="746"/>
      <c r="L96" s="746"/>
      <c r="M96" s="523"/>
      <c r="N96" s="89"/>
      <c r="P96" s="505"/>
      <c r="Q96" s="505" t="b">
        <v>0</v>
      </c>
      <c r="R96" s="505"/>
      <c r="S96" s="505"/>
      <c r="T96" s="505"/>
      <c r="U96" s="505"/>
      <c r="V96" s="505"/>
    </row>
    <row r="97" spans="2:22" ht="16.5">
      <c r="B97" s="520"/>
      <c r="C97" s="477"/>
      <c r="D97" s="473"/>
      <c r="E97" s="473"/>
      <c r="F97" s="473"/>
      <c r="G97" s="474"/>
      <c r="H97" s="166"/>
      <c r="I97" s="747"/>
      <c r="J97" s="747"/>
      <c r="K97" s="747"/>
      <c r="L97" s="748"/>
      <c r="M97" s="478"/>
      <c r="N97" s="89"/>
      <c r="P97" s="505"/>
      <c r="Q97" s="505"/>
      <c r="R97" s="505"/>
      <c r="S97" s="505"/>
      <c r="T97" s="505"/>
      <c r="U97" s="505"/>
      <c r="V97" s="505"/>
    </row>
    <row r="98" spans="2:22" ht="16.5">
      <c r="B98" s="70"/>
      <c r="C98" s="477"/>
      <c r="D98" s="524"/>
      <c r="E98" s="526"/>
      <c r="F98" s="518"/>
      <c r="G98" s="519"/>
      <c r="H98" s="582"/>
      <c r="I98" s="746"/>
      <c r="J98" s="746"/>
      <c r="K98" s="746"/>
      <c r="L98" s="746"/>
      <c r="M98" s="523"/>
      <c r="N98" s="89"/>
      <c r="P98" s="505"/>
      <c r="Q98" s="505"/>
      <c r="R98" s="505" t="b">
        <v>0</v>
      </c>
      <c r="S98" s="505"/>
      <c r="T98" s="505"/>
      <c r="U98" s="505"/>
      <c r="V98" s="505"/>
    </row>
    <row r="99" spans="2:22" ht="16.5">
      <c r="B99" s="520"/>
      <c r="C99" s="477"/>
      <c r="D99" s="473"/>
      <c r="E99" s="473"/>
      <c r="F99" s="473"/>
      <c r="G99" s="474"/>
      <c r="H99" s="583"/>
      <c r="I99" s="747"/>
      <c r="J99" s="747"/>
      <c r="K99" s="747"/>
      <c r="L99" s="748"/>
      <c r="M99" s="478"/>
      <c r="N99" s="89"/>
      <c r="P99" s="505"/>
      <c r="Q99" s="505"/>
      <c r="R99" s="505"/>
      <c r="S99" s="505"/>
      <c r="T99" s="505"/>
      <c r="U99" s="505"/>
      <c r="V99" s="505"/>
    </row>
    <row r="100" spans="2:22" ht="16.5">
      <c r="B100" s="520"/>
      <c r="C100" s="525"/>
      <c r="D100" s="473"/>
      <c r="E100" s="524"/>
      <c r="F100" s="39"/>
      <c r="G100" s="519"/>
      <c r="H100" s="582" t="s">
        <v>982</v>
      </c>
      <c r="I100" s="746" t="s">
        <v>1635</v>
      </c>
      <c r="J100" s="746"/>
      <c r="K100" s="746"/>
      <c r="L100" s="746"/>
      <c r="M100" s="523"/>
      <c r="N100" s="89"/>
      <c r="P100" s="505"/>
      <c r="Q100" s="505"/>
      <c r="R100" s="505"/>
      <c r="S100" s="505" t="b">
        <v>1</v>
      </c>
      <c r="T100" s="505"/>
      <c r="U100" s="505"/>
      <c r="V100" s="505"/>
    </row>
    <row r="101" spans="2:22" ht="16.5">
      <c r="B101" s="520"/>
      <c r="C101" s="477"/>
      <c r="D101" s="473"/>
      <c r="E101" s="473"/>
      <c r="F101" s="473"/>
      <c r="G101" s="474"/>
      <c r="H101" s="166"/>
      <c r="I101" s="747"/>
      <c r="J101" s="747"/>
      <c r="K101" s="747"/>
      <c r="L101" s="748"/>
      <c r="M101" s="478"/>
      <c r="N101" s="89"/>
      <c r="P101" s="505"/>
      <c r="Q101" s="505"/>
      <c r="R101" s="505"/>
      <c r="S101" s="505"/>
      <c r="T101" s="505"/>
      <c r="U101" s="505"/>
      <c r="V101" s="505"/>
    </row>
    <row r="102" spans="2:22" ht="16.5">
      <c r="B102" s="542"/>
      <c r="C102" s="543"/>
      <c r="D102" s="473"/>
      <c r="E102" s="473"/>
      <c r="F102" s="524"/>
      <c r="G102" s="526"/>
      <c r="H102" s="582"/>
      <c r="I102" s="746"/>
      <c r="J102" s="746"/>
      <c r="K102" s="746"/>
      <c r="L102" s="746"/>
      <c r="M102" s="523"/>
      <c r="N102" s="89"/>
      <c r="P102" s="505"/>
      <c r="Q102" s="505"/>
      <c r="R102" s="505"/>
      <c r="S102" s="505"/>
      <c r="T102" s="505" t="b">
        <v>0</v>
      </c>
      <c r="U102" s="505"/>
      <c r="V102" s="505"/>
    </row>
    <row r="103" spans="2:22" ht="16.5">
      <c r="B103" s="520"/>
      <c r="C103" s="477"/>
      <c r="D103" s="473"/>
      <c r="E103" s="473"/>
      <c r="F103" s="473"/>
      <c r="G103" s="474"/>
      <c r="H103" s="166"/>
      <c r="I103" s="747"/>
      <c r="J103" s="747"/>
      <c r="K103" s="747"/>
      <c r="L103" s="748"/>
      <c r="M103" s="478"/>
      <c r="N103" s="89"/>
      <c r="P103" s="505"/>
      <c r="Q103" s="505"/>
      <c r="R103" s="505"/>
      <c r="S103" s="505"/>
      <c r="T103" s="505"/>
      <c r="U103" s="505"/>
      <c r="V103" s="505"/>
    </row>
    <row r="104" spans="2:22" ht="16.5">
      <c r="B104" s="602"/>
      <c r="C104" s="603"/>
      <c r="D104" s="604"/>
      <c r="E104" s="604"/>
      <c r="F104" s="604"/>
      <c r="G104" s="606"/>
      <c r="H104" s="527">
        <v>5</v>
      </c>
      <c r="I104" s="754"/>
      <c r="J104" s="754"/>
      <c r="K104" s="754"/>
      <c r="L104" s="755"/>
      <c r="M104" s="584"/>
      <c r="N104" s="89"/>
      <c r="P104" s="505"/>
      <c r="Q104" s="505"/>
      <c r="R104" s="505"/>
      <c r="S104" s="505"/>
      <c r="T104" s="505"/>
      <c r="U104" s="505"/>
      <c r="V104" s="505"/>
    </row>
    <row r="105" spans="2:22" ht="16.5">
      <c r="B105" s="70"/>
      <c r="C105" s="477"/>
      <c r="D105" s="473"/>
      <c r="E105" s="473"/>
      <c r="F105" s="473"/>
      <c r="G105" s="474"/>
      <c r="H105" s="166"/>
      <c r="I105" s="756"/>
      <c r="J105" s="756"/>
      <c r="K105" s="756"/>
      <c r="L105" s="757"/>
      <c r="M105" s="478"/>
      <c r="N105" s="89"/>
      <c r="P105" s="505"/>
      <c r="Q105" s="505"/>
      <c r="R105" s="505"/>
      <c r="S105" s="505"/>
      <c r="T105" s="505"/>
      <c r="U105" s="505"/>
      <c r="V105" s="505"/>
    </row>
    <row r="106" spans="2:22" ht="16.5">
      <c r="B106" s="39"/>
      <c r="C106" s="517"/>
      <c r="D106" s="518"/>
      <c r="E106" s="518"/>
      <c r="F106" s="518"/>
      <c r="G106" s="519"/>
      <c r="H106" s="582" t="s">
        <v>978</v>
      </c>
      <c r="I106" s="746"/>
      <c r="J106" s="746"/>
      <c r="K106" s="746"/>
      <c r="L106" s="746"/>
      <c r="M106" s="523"/>
      <c r="N106" s="89"/>
      <c r="O106" s="505" t="b">
        <v>0</v>
      </c>
      <c r="P106" s="505"/>
      <c r="Q106" s="505"/>
      <c r="R106" s="505"/>
      <c r="S106" s="505"/>
      <c r="T106" s="505"/>
      <c r="U106" s="505"/>
      <c r="V106" s="505"/>
    </row>
    <row r="107" spans="2:22" ht="16.5">
      <c r="B107" s="520"/>
      <c r="C107" s="477"/>
      <c r="D107" s="473"/>
      <c r="E107" s="473"/>
      <c r="F107" s="473"/>
      <c r="G107" s="474"/>
      <c r="H107" s="583"/>
      <c r="I107" s="747"/>
      <c r="J107" s="747"/>
      <c r="K107" s="747"/>
      <c r="L107" s="748"/>
      <c r="M107" s="478"/>
      <c r="N107" s="89"/>
      <c r="P107" s="505"/>
      <c r="Q107" s="505"/>
      <c r="R107" s="505"/>
      <c r="S107" s="505"/>
      <c r="T107" s="505"/>
      <c r="U107" s="505"/>
      <c r="V107" s="505"/>
    </row>
    <row r="108" spans="2:22" ht="16.5">
      <c r="B108" s="70"/>
      <c r="C108" s="39"/>
      <c r="D108" s="521"/>
      <c r="E108" s="518"/>
      <c r="F108" s="518"/>
      <c r="G108" s="519"/>
      <c r="H108" s="582" t="s">
        <v>980</v>
      </c>
      <c r="I108" s="746"/>
      <c r="J108" s="746"/>
      <c r="K108" s="746"/>
      <c r="L108" s="746"/>
      <c r="M108" s="523"/>
      <c r="N108" s="89"/>
      <c r="P108" s="505" t="b">
        <v>0</v>
      </c>
      <c r="Q108" s="505"/>
      <c r="R108" s="505"/>
      <c r="S108" s="505"/>
      <c r="T108" s="505"/>
      <c r="U108" s="505"/>
      <c r="V108" s="505"/>
    </row>
    <row r="109" spans="2:22" ht="16.5">
      <c r="B109" s="520"/>
      <c r="C109" s="477"/>
      <c r="D109" s="522"/>
      <c r="E109" s="473"/>
      <c r="F109" s="473"/>
      <c r="G109" s="474"/>
      <c r="H109" s="583"/>
      <c r="I109" s="747"/>
      <c r="J109" s="747"/>
      <c r="K109" s="747"/>
      <c r="L109" s="748"/>
      <c r="M109" s="478"/>
      <c r="N109" s="89"/>
      <c r="P109" s="505"/>
      <c r="Q109" s="505"/>
      <c r="R109" s="505"/>
      <c r="S109" s="505"/>
      <c r="T109" s="505"/>
      <c r="U109" s="505"/>
      <c r="V109" s="505"/>
    </row>
    <row r="110" spans="2:22" ht="16.5">
      <c r="B110" s="70"/>
      <c r="C110" s="477"/>
      <c r="D110" s="516"/>
      <c r="E110" s="521"/>
      <c r="F110" s="518"/>
      <c r="G110" s="519"/>
      <c r="H110" s="582" t="s">
        <v>979</v>
      </c>
      <c r="I110" s="746"/>
      <c r="J110" s="746"/>
      <c r="K110" s="746"/>
      <c r="L110" s="746"/>
      <c r="M110" s="523"/>
      <c r="N110" s="89"/>
      <c r="P110" s="505"/>
      <c r="Q110" s="505" t="b">
        <v>0</v>
      </c>
      <c r="R110" s="505"/>
      <c r="S110" s="505"/>
      <c r="T110" s="505"/>
      <c r="U110" s="505"/>
      <c r="V110" s="505"/>
    </row>
    <row r="111" spans="2:22" ht="16.5">
      <c r="B111" s="520"/>
      <c r="C111" s="477"/>
      <c r="D111" s="473"/>
      <c r="E111" s="473"/>
      <c r="F111" s="473"/>
      <c r="G111" s="474"/>
      <c r="H111" s="583"/>
      <c r="I111" s="747"/>
      <c r="J111" s="747"/>
      <c r="K111" s="747"/>
      <c r="L111" s="748"/>
      <c r="M111" s="478"/>
      <c r="N111" s="89"/>
      <c r="P111" s="505"/>
      <c r="Q111" s="505"/>
      <c r="R111" s="505"/>
      <c r="S111" s="505"/>
      <c r="T111" s="505"/>
      <c r="U111" s="505"/>
      <c r="V111" s="505"/>
    </row>
    <row r="112" spans="2:22" ht="16.5">
      <c r="B112" s="70"/>
      <c r="C112" s="477"/>
      <c r="D112" s="524"/>
      <c r="E112" s="39"/>
      <c r="F112" s="518"/>
      <c r="G112" s="519"/>
      <c r="H112" s="582" t="s">
        <v>981</v>
      </c>
      <c r="I112" s="746"/>
      <c r="J112" s="746"/>
      <c r="K112" s="746"/>
      <c r="L112" s="746"/>
      <c r="M112" s="523"/>
      <c r="N112" s="89"/>
      <c r="P112" s="505"/>
      <c r="Q112" s="505"/>
      <c r="R112" s="505" t="b">
        <v>0</v>
      </c>
      <c r="S112" s="505"/>
      <c r="T112" s="505"/>
      <c r="U112" s="505"/>
      <c r="V112" s="505"/>
    </row>
    <row r="113" spans="2:22" ht="16.5">
      <c r="B113" s="520"/>
      <c r="C113" s="477"/>
      <c r="D113" s="473"/>
      <c r="E113" s="473"/>
      <c r="F113" s="473"/>
      <c r="G113" s="474"/>
      <c r="H113" s="583"/>
      <c r="I113" s="747"/>
      <c r="J113" s="747"/>
      <c r="K113" s="747"/>
      <c r="L113" s="748"/>
      <c r="M113" s="478"/>
      <c r="N113" s="89"/>
      <c r="P113" s="505"/>
      <c r="Q113" s="505"/>
      <c r="R113" s="505"/>
      <c r="S113" s="505"/>
      <c r="T113" s="505"/>
      <c r="U113" s="505"/>
      <c r="V113" s="505"/>
    </row>
    <row r="114" spans="2:22" ht="16.5">
      <c r="B114" s="520"/>
      <c r="C114" s="525"/>
      <c r="D114" s="473"/>
      <c r="E114" s="524"/>
      <c r="F114" s="39"/>
      <c r="G114" s="519"/>
      <c r="H114" s="582" t="s">
        <v>982</v>
      </c>
      <c r="I114" s="746"/>
      <c r="J114" s="746"/>
      <c r="K114" s="746"/>
      <c r="L114" s="746"/>
      <c r="M114" s="523"/>
      <c r="N114" s="89"/>
      <c r="P114" s="505"/>
      <c r="Q114" s="505"/>
      <c r="R114" s="505"/>
      <c r="S114" s="505" t="b">
        <v>0</v>
      </c>
      <c r="T114" s="505"/>
      <c r="U114" s="505"/>
      <c r="V114" s="505"/>
    </row>
    <row r="115" spans="2:22" ht="16.5">
      <c r="B115" s="520"/>
      <c r="C115" s="477"/>
      <c r="D115" s="473"/>
      <c r="E115" s="473"/>
      <c r="F115" s="473"/>
      <c r="G115" s="474"/>
      <c r="H115" s="583"/>
      <c r="I115" s="747"/>
      <c r="J115" s="747"/>
      <c r="K115" s="747"/>
      <c r="L115" s="748"/>
      <c r="M115" s="478"/>
      <c r="N115" s="89"/>
      <c r="P115" s="505"/>
      <c r="Q115" s="505"/>
      <c r="R115" s="505"/>
      <c r="S115" s="505"/>
      <c r="T115" s="505"/>
      <c r="U115" s="505"/>
      <c r="V115" s="505"/>
    </row>
    <row r="116" spans="2:22" ht="16.5">
      <c r="B116" s="70"/>
      <c r="C116" s="477"/>
      <c r="D116" s="473"/>
      <c r="E116" s="473"/>
      <c r="F116" s="83"/>
      <c r="G116" s="39"/>
      <c r="H116" s="582" t="s">
        <v>983</v>
      </c>
      <c r="I116" s="746"/>
      <c r="J116" s="746"/>
      <c r="K116" s="746"/>
      <c r="L116" s="746"/>
      <c r="M116" s="523"/>
      <c r="N116" s="89"/>
      <c r="P116" s="505"/>
      <c r="Q116" s="505"/>
      <c r="R116" s="505"/>
      <c r="S116" s="505"/>
      <c r="T116" s="505" t="b">
        <v>0</v>
      </c>
      <c r="U116" s="505"/>
      <c r="V116" s="505"/>
    </row>
    <row r="117" spans="2:22" ht="16.5">
      <c r="B117" s="70"/>
      <c r="C117" s="477"/>
      <c r="D117" s="473"/>
      <c r="E117" s="473"/>
      <c r="F117" s="473"/>
      <c r="G117" s="474"/>
      <c r="H117" s="166"/>
      <c r="I117" s="747"/>
      <c r="J117" s="747"/>
      <c r="K117" s="747"/>
      <c r="L117" s="748"/>
      <c r="M117" s="478"/>
      <c r="N117" s="89"/>
      <c r="P117" s="505"/>
      <c r="Q117" s="505"/>
      <c r="R117" s="505"/>
      <c r="S117" s="505"/>
      <c r="T117" s="505"/>
      <c r="U117" s="505"/>
      <c r="V117" s="505"/>
    </row>
    <row r="118" spans="2:22" ht="16.5">
      <c r="B118" s="602"/>
      <c r="C118" s="603"/>
      <c r="D118" s="604"/>
      <c r="E118" s="604"/>
      <c r="F118" s="604"/>
      <c r="G118" s="605"/>
      <c r="H118" s="544">
        <v>6</v>
      </c>
      <c r="I118" s="754"/>
      <c r="J118" s="754"/>
      <c r="K118" s="754"/>
      <c r="L118" s="755"/>
      <c r="M118" s="584"/>
      <c r="N118" s="89"/>
      <c r="P118" s="505"/>
      <c r="Q118" s="505"/>
      <c r="R118" s="505"/>
      <c r="S118" s="505"/>
      <c r="T118" s="505"/>
      <c r="U118" s="505"/>
      <c r="V118" s="505"/>
    </row>
    <row r="119" spans="2:22" ht="16.5">
      <c r="B119" s="70"/>
      <c r="C119" s="477"/>
      <c r="D119" s="473"/>
      <c r="E119" s="473"/>
      <c r="F119" s="473"/>
      <c r="G119" s="474"/>
      <c r="H119" s="166"/>
      <c r="I119" s="756"/>
      <c r="J119" s="756"/>
      <c r="K119" s="756"/>
      <c r="L119" s="757"/>
      <c r="M119" s="478"/>
      <c r="N119" s="89"/>
      <c r="P119" s="505"/>
      <c r="Q119" s="505"/>
      <c r="R119" s="505"/>
      <c r="S119" s="505"/>
      <c r="T119" s="505"/>
      <c r="U119" s="505"/>
      <c r="V119" s="505"/>
    </row>
    <row r="120" spans="2:22" ht="16.5">
      <c r="B120" s="39"/>
      <c r="C120" s="517"/>
      <c r="D120" s="518"/>
      <c r="E120" s="518"/>
      <c r="F120" s="518"/>
      <c r="G120" s="519"/>
      <c r="H120" s="582" t="s">
        <v>978</v>
      </c>
      <c r="I120" s="746"/>
      <c r="J120" s="746"/>
      <c r="K120" s="746"/>
      <c r="L120" s="746"/>
      <c r="M120" s="523"/>
      <c r="N120" s="89"/>
      <c r="O120" s="505" t="b">
        <v>0</v>
      </c>
      <c r="P120" s="505"/>
      <c r="Q120" s="505"/>
      <c r="R120" s="505"/>
      <c r="S120" s="505"/>
      <c r="T120" s="505"/>
      <c r="U120" s="505"/>
      <c r="V120" s="505"/>
    </row>
    <row r="121" spans="2:22" ht="16.5">
      <c r="B121" s="520"/>
      <c r="C121" s="477"/>
      <c r="D121" s="473"/>
      <c r="E121" s="473"/>
      <c r="F121" s="473"/>
      <c r="G121" s="474"/>
      <c r="H121" s="583"/>
      <c r="I121" s="747"/>
      <c r="J121" s="747"/>
      <c r="K121" s="747"/>
      <c r="L121" s="748"/>
      <c r="M121" s="478"/>
      <c r="N121" s="89"/>
      <c r="P121" s="505"/>
      <c r="Q121" s="505"/>
      <c r="R121" s="505"/>
      <c r="S121" s="505"/>
      <c r="T121" s="505"/>
      <c r="U121" s="505"/>
      <c r="V121" s="505"/>
    </row>
    <row r="122" spans="2:22" ht="16.5">
      <c r="B122" s="70"/>
      <c r="C122" s="39"/>
      <c r="D122" s="521"/>
      <c r="E122" s="518"/>
      <c r="F122" s="518"/>
      <c r="G122" s="519"/>
      <c r="H122" s="582" t="s">
        <v>980</v>
      </c>
      <c r="I122" s="746"/>
      <c r="J122" s="746"/>
      <c r="K122" s="746"/>
      <c r="L122" s="746"/>
      <c r="M122" s="523"/>
      <c r="N122" s="89"/>
      <c r="P122" s="505" t="b">
        <v>0</v>
      </c>
      <c r="Q122" s="505"/>
      <c r="R122" s="505"/>
      <c r="S122" s="505"/>
      <c r="T122" s="505"/>
      <c r="U122" s="505"/>
      <c r="V122" s="505"/>
    </row>
    <row r="123" spans="2:22" ht="16.5">
      <c r="B123" s="520"/>
      <c r="C123" s="477"/>
      <c r="D123" s="522"/>
      <c r="E123" s="473"/>
      <c r="F123" s="473"/>
      <c r="G123" s="474"/>
      <c r="H123" s="583"/>
      <c r="I123" s="747"/>
      <c r="J123" s="747"/>
      <c r="K123" s="747"/>
      <c r="L123" s="748"/>
      <c r="M123" s="478"/>
      <c r="N123" s="89"/>
      <c r="P123" s="505"/>
      <c r="Q123" s="505"/>
      <c r="R123" s="505"/>
      <c r="S123" s="505"/>
      <c r="T123" s="505"/>
      <c r="U123" s="505"/>
      <c r="V123" s="505"/>
    </row>
    <row r="124" spans="2:22" ht="16.5">
      <c r="B124" s="70"/>
      <c r="C124" s="477"/>
      <c r="D124" s="516"/>
      <c r="E124" s="521"/>
      <c r="F124" s="518"/>
      <c r="G124" s="519"/>
      <c r="H124" s="582" t="s">
        <v>979</v>
      </c>
      <c r="I124" s="746"/>
      <c r="J124" s="746"/>
      <c r="K124" s="746"/>
      <c r="L124" s="746"/>
      <c r="M124" s="523"/>
      <c r="N124" s="89"/>
      <c r="P124" s="505"/>
      <c r="Q124" s="505" t="b">
        <v>0</v>
      </c>
      <c r="R124" s="505"/>
      <c r="S124" s="505"/>
      <c r="T124" s="505"/>
      <c r="U124" s="505"/>
      <c r="V124" s="505"/>
    </row>
    <row r="125" spans="2:22" ht="16.5">
      <c r="B125" s="520"/>
      <c r="C125" s="477"/>
      <c r="D125" s="473"/>
      <c r="E125" s="473"/>
      <c r="F125" s="473"/>
      <c r="G125" s="474"/>
      <c r="H125" s="583"/>
      <c r="I125" s="747"/>
      <c r="J125" s="747"/>
      <c r="K125" s="747"/>
      <c r="L125" s="748"/>
      <c r="M125" s="478"/>
      <c r="N125" s="89"/>
      <c r="P125" s="505"/>
      <c r="Q125" s="505"/>
      <c r="R125" s="505"/>
      <c r="S125" s="505"/>
      <c r="T125" s="505"/>
      <c r="U125" s="505"/>
      <c r="V125" s="505"/>
    </row>
    <row r="126" spans="2:22" ht="16.5">
      <c r="B126" s="70"/>
      <c r="C126" s="477"/>
      <c r="D126" s="524"/>
      <c r="E126" s="39"/>
      <c r="F126" s="518"/>
      <c r="G126" s="519"/>
      <c r="H126" s="582" t="s">
        <v>981</v>
      </c>
      <c r="I126" s="746"/>
      <c r="J126" s="746"/>
      <c r="K126" s="746"/>
      <c r="L126" s="746"/>
      <c r="M126" s="523"/>
      <c r="N126" s="89"/>
      <c r="P126" s="505"/>
      <c r="Q126" s="505"/>
      <c r="R126" s="505" t="b">
        <v>0</v>
      </c>
      <c r="S126" s="505"/>
      <c r="T126" s="505"/>
      <c r="U126" s="505"/>
      <c r="V126" s="505"/>
    </row>
    <row r="127" spans="2:22" ht="16.5">
      <c r="B127" s="520"/>
      <c r="C127" s="477"/>
      <c r="D127" s="473"/>
      <c r="E127" s="473"/>
      <c r="F127" s="473"/>
      <c r="G127" s="474"/>
      <c r="H127" s="583"/>
      <c r="I127" s="747"/>
      <c r="J127" s="747"/>
      <c r="K127" s="747"/>
      <c r="L127" s="748"/>
      <c r="M127" s="478"/>
      <c r="N127" s="89"/>
      <c r="P127" s="505"/>
      <c r="Q127" s="505"/>
      <c r="R127" s="505"/>
      <c r="S127" s="505"/>
      <c r="T127" s="505"/>
      <c r="U127" s="505"/>
      <c r="V127" s="505"/>
    </row>
    <row r="128" spans="2:22" ht="16.5">
      <c r="B128" s="520"/>
      <c r="C128" s="525"/>
      <c r="D128" s="473"/>
      <c r="E128" s="524"/>
      <c r="F128" s="39"/>
      <c r="G128" s="519"/>
      <c r="H128" s="582" t="s">
        <v>982</v>
      </c>
      <c r="I128" s="746"/>
      <c r="J128" s="746"/>
      <c r="K128" s="746"/>
      <c r="L128" s="746"/>
      <c r="M128" s="523"/>
      <c r="N128" s="89"/>
      <c r="P128" s="505"/>
      <c r="Q128" s="505"/>
      <c r="R128" s="505"/>
      <c r="S128" s="505" t="b">
        <v>0</v>
      </c>
      <c r="T128" s="505"/>
      <c r="U128" s="505"/>
      <c r="V128" s="505"/>
    </row>
    <row r="129" spans="2:22" ht="16.5">
      <c r="B129" s="520"/>
      <c r="C129" s="477"/>
      <c r="D129" s="473"/>
      <c r="E129" s="473"/>
      <c r="F129" s="473"/>
      <c r="G129" s="474"/>
      <c r="H129" s="583"/>
      <c r="I129" s="747"/>
      <c r="J129" s="747"/>
      <c r="K129" s="747"/>
      <c r="L129" s="748"/>
      <c r="M129" s="478"/>
      <c r="N129" s="89"/>
      <c r="P129" s="505"/>
      <c r="Q129" s="505"/>
      <c r="R129" s="505"/>
      <c r="S129" s="505"/>
      <c r="T129" s="505"/>
      <c r="U129" s="505"/>
      <c r="V129" s="505"/>
    </row>
    <row r="130" spans="2:22" ht="16.5">
      <c r="B130" s="70"/>
      <c r="C130" s="477"/>
      <c r="D130" s="473"/>
      <c r="E130" s="473"/>
      <c r="F130" s="83"/>
      <c r="G130" s="39"/>
      <c r="H130" s="582" t="s">
        <v>983</v>
      </c>
      <c r="I130" s="746"/>
      <c r="J130" s="746"/>
      <c r="K130" s="746"/>
      <c r="L130" s="746"/>
      <c r="M130" s="523"/>
      <c r="N130" s="89"/>
      <c r="P130" s="505"/>
      <c r="Q130" s="505"/>
      <c r="R130" s="505"/>
      <c r="S130" s="505"/>
      <c r="T130" s="505" t="b">
        <v>0</v>
      </c>
      <c r="U130" s="505"/>
      <c r="V130" s="505"/>
    </row>
    <row r="131" spans="2:22" ht="16.5">
      <c r="B131" s="70"/>
      <c r="C131" s="477"/>
      <c r="D131" s="473"/>
      <c r="E131" s="473"/>
      <c r="F131" s="473"/>
      <c r="G131" s="474"/>
      <c r="H131" s="166"/>
      <c r="I131" s="747"/>
      <c r="J131" s="747"/>
      <c r="K131" s="747"/>
      <c r="L131" s="748"/>
      <c r="M131" s="478"/>
      <c r="N131" s="89"/>
      <c r="P131" s="505"/>
      <c r="Q131" s="505"/>
      <c r="R131" s="505"/>
      <c r="S131" s="505"/>
      <c r="T131" s="505"/>
      <c r="U131" s="505"/>
      <c r="V131" s="505"/>
    </row>
    <row r="132" spans="2:22" ht="22.7" customHeight="1">
      <c r="B132" s="194"/>
      <c r="C132" s="490" t="s">
        <v>1</v>
      </c>
      <c r="D132" s="491"/>
      <c r="E132" s="491"/>
      <c r="F132" s="491"/>
      <c r="G132" s="492"/>
      <c r="H132" s="196"/>
      <c r="I132" s="165"/>
      <c r="J132" s="165"/>
      <c r="K132" s="165"/>
      <c r="L132" s="529" t="s">
        <v>996</v>
      </c>
      <c r="M132" s="513">
        <f>SUMIF($O$47:$O$131,TRUE,$M$47:$M$131)</f>
        <v>0</v>
      </c>
      <c r="O132" s="83" t="b">
        <f>OR(O47:O131)</f>
        <v>0</v>
      </c>
      <c r="Q132" s="88"/>
      <c r="R132" s="88"/>
      <c r="S132" s="88"/>
      <c r="T132" s="88"/>
    </row>
    <row r="133" spans="2:22" ht="22.7" customHeight="1">
      <c r="B133" s="481"/>
      <c r="C133" s="493" t="s">
        <v>1</v>
      </c>
      <c r="D133" s="491"/>
      <c r="E133" s="491"/>
      <c r="F133" s="491"/>
      <c r="G133" s="492"/>
      <c r="H133" s="196"/>
      <c r="I133" s="165"/>
      <c r="J133" s="165"/>
      <c r="K133" s="165"/>
      <c r="L133" s="529" t="s">
        <v>997</v>
      </c>
      <c r="M133" s="513">
        <f>SUMIF($P$47:$P$131,TRUE,$M$47:$M$131)</f>
        <v>0</v>
      </c>
      <c r="O133" s="83" t="b">
        <f>OR(P47:P131)</f>
        <v>0</v>
      </c>
      <c r="P133" s="88"/>
    </row>
    <row r="134" spans="2:22" ht="22.7" customHeight="1">
      <c r="B134" s="483"/>
      <c r="C134" s="484" t="s">
        <v>1</v>
      </c>
      <c r="D134" s="494"/>
      <c r="E134" s="491"/>
      <c r="F134" s="491"/>
      <c r="G134" s="492"/>
      <c r="H134" s="196"/>
      <c r="I134" s="165"/>
      <c r="J134" s="165"/>
      <c r="K134" s="165"/>
      <c r="L134" s="529" t="s">
        <v>998</v>
      </c>
      <c r="M134" s="513">
        <f>SUMIF($Q$47:$Q$131,TRUE,$M$47:$M$131)</f>
        <v>0</v>
      </c>
      <c r="O134" s="83" t="b">
        <f>OR(Q47:Q131)</f>
        <v>0</v>
      </c>
    </row>
    <row r="135" spans="2:22" ht="22.7" customHeight="1">
      <c r="B135" s="483"/>
      <c r="C135" s="486" t="s">
        <v>1</v>
      </c>
      <c r="D135" s="487"/>
      <c r="E135" s="494"/>
      <c r="F135" s="491"/>
      <c r="G135" s="492"/>
      <c r="H135" s="196"/>
      <c r="I135" s="165"/>
      <c r="J135" s="165"/>
      <c r="K135" s="165"/>
      <c r="L135" s="529" t="s">
        <v>999</v>
      </c>
      <c r="M135" s="513">
        <f>SUMIF($R$47:$R$131,TRUE,$M$47:$M$131)</f>
        <v>0</v>
      </c>
      <c r="O135" s="83" t="b">
        <f>OR(R47:R131)</f>
        <v>1</v>
      </c>
    </row>
    <row r="136" spans="2:22" ht="22.7" customHeight="1">
      <c r="B136" s="483"/>
      <c r="C136" s="486" t="s">
        <v>1</v>
      </c>
      <c r="D136" s="488"/>
      <c r="E136" s="487"/>
      <c r="F136" s="494"/>
      <c r="G136" s="492"/>
      <c r="H136" s="196"/>
      <c r="I136" s="165"/>
      <c r="J136" s="165"/>
      <c r="K136" s="165"/>
      <c r="L136" s="529" t="s">
        <v>1000</v>
      </c>
      <c r="M136" s="513">
        <f>SUMIF($S$47:$S$131,TRUE,$M$47:$M$131)</f>
        <v>0</v>
      </c>
      <c r="O136" s="83" t="b">
        <f>OR(S47:S131)</f>
        <v>1</v>
      </c>
    </row>
    <row r="137" spans="2:22" ht="22.7" customHeight="1">
      <c r="B137" s="480"/>
      <c r="C137" s="482" t="s">
        <v>1</v>
      </c>
      <c r="D137" s="485"/>
      <c r="E137" s="485"/>
      <c r="F137" s="489"/>
      <c r="G137" s="495"/>
      <c r="H137" s="196"/>
      <c r="I137" s="165"/>
      <c r="J137" s="165"/>
      <c r="K137" s="165"/>
      <c r="L137" s="529" t="s">
        <v>1001</v>
      </c>
      <c r="M137" s="513">
        <f>SUMIF($T$47:$T$131,TRUE,$M$47:$M$131)</f>
        <v>0</v>
      </c>
      <c r="O137" s="83" t="b">
        <f>OR(T47:T131)</f>
        <v>1</v>
      </c>
    </row>
    <row r="138" spans="2:22" ht="7.5" customHeight="1" thickBot="1">
      <c r="B138" s="199"/>
      <c r="C138" s="343"/>
      <c r="D138" s="84"/>
      <c r="E138" s="84"/>
      <c r="F138" s="84"/>
      <c r="G138" s="84"/>
      <c r="H138" s="84"/>
      <c r="I138" s="85"/>
      <c r="J138" s="85"/>
      <c r="K138" s="85"/>
      <c r="L138" s="200"/>
      <c r="M138" s="91"/>
    </row>
    <row r="139" spans="2:22" ht="22.7" customHeight="1" thickBot="1">
      <c r="B139" s="194"/>
      <c r="C139" s="345" t="s">
        <v>1</v>
      </c>
      <c r="D139" s="195"/>
      <c r="E139" s="195"/>
      <c r="F139" s="195"/>
      <c r="G139" s="196"/>
      <c r="H139" s="196"/>
      <c r="I139" s="165"/>
      <c r="J139" s="165"/>
      <c r="K139" s="165"/>
      <c r="L139" s="197" t="s">
        <v>1121</v>
      </c>
      <c r="M139" s="198">
        <f>IF(Projektgrundlagen!$I$24,SUMIF(O132:O137,TRUE,M132:M137),0)</f>
        <v>0</v>
      </c>
    </row>
    <row r="140" spans="2:22" ht="17.25" thickBot="1">
      <c r="B140" s="80"/>
      <c r="C140" s="80"/>
      <c r="D140" s="80"/>
      <c r="E140" s="80"/>
      <c r="F140" s="80"/>
      <c r="G140" s="80"/>
      <c r="H140" s="80"/>
      <c r="I140" s="80"/>
      <c r="J140" s="80"/>
      <c r="K140" s="80"/>
      <c r="L140" s="80"/>
      <c r="M140" s="81"/>
    </row>
    <row r="141" spans="2:22" ht="30" customHeight="1" thickBot="1">
      <c r="B141" s="555"/>
      <c r="C141" s="556" t="s">
        <v>1</v>
      </c>
      <c r="D141" s="557"/>
      <c r="E141" s="557"/>
      <c r="F141" s="557"/>
      <c r="G141" s="557"/>
      <c r="H141" s="557"/>
      <c r="I141" s="553"/>
      <c r="J141" s="553"/>
      <c r="K141" s="554" t="s">
        <v>1225</v>
      </c>
      <c r="L141" s="593"/>
      <c r="M141" s="588">
        <f>IF(COUNT(M139,M45)&gt;0,SUM(M45,M139),"")</f>
        <v>0</v>
      </c>
    </row>
    <row r="142" spans="2:22" ht="12.75" customHeight="1"/>
    <row r="143" spans="2:22" ht="12.75" customHeight="1"/>
    <row r="144" spans="2:22" ht="12.75" hidden="1" customHeight="1"/>
    <row r="145" ht="12.75" hidden="1" customHeight="1"/>
    <row r="146" ht="12.75" hidden="1" customHeight="1"/>
    <row r="147" ht="12.75" hidden="1" customHeight="1"/>
    <row r="893" spans="15:17" ht="0" hidden="1" customHeight="1">
      <c r="O893" s="505" t="b">
        <v>0</v>
      </c>
      <c r="P893" s="83" t="b">
        <v>1</v>
      </c>
      <c r="Q893" s="83" t="b">
        <v>1</v>
      </c>
    </row>
  </sheetData>
  <sheetProtection sheet="1" formatRows="0"/>
  <mergeCells count="123">
    <mergeCell ref="I130:L130"/>
    <mergeCell ref="I131:L131"/>
    <mergeCell ref="I125:L125"/>
    <mergeCell ref="I126:L126"/>
    <mergeCell ref="I127:L127"/>
    <mergeCell ref="I128:L128"/>
    <mergeCell ref="I129:L129"/>
    <mergeCell ref="I118:L118"/>
    <mergeCell ref="I101:L101"/>
    <mergeCell ref="I120:L120"/>
    <mergeCell ref="I121:L121"/>
    <mergeCell ref="I122:L122"/>
    <mergeCell ref="I123:L123"/>
    <mergeCell ref="I124:L124"/>
    <mergeCell ref="I119:L119"/>
    <mergeCell ref="I110:L110"/>
    <mergeCell ref="I111:L111"/>
    <mergeCell ref="I112:L112"/>
    <mergeCell ref="I113:L113"/>
    <mergeCell ref="I114:L114"/>
    <mergeCell ref="I115:L115"/>
    <mergeCell ref="I116:L116"/>
    <mergeCell ref="I117:L117"/>
    <mergeCell ref="I57:L57"/>
    <mergeCell ref="I58:L58"/>
    <mergeCell ref="I63:L63"/>
    <mergeCell ref="I51:L51"/>
    <mergeCell ref="I52:L52"/>
    <mergeCell ref="I53:L53"/>
    <mergeCell ref="I54:L54"/>
    <mergeCell ref="I55:L55"/>
    <mergeCell ref="I62:L62"/>
    <mergeCell ref="I13:L13"/>
    <mergeCell ref="I16:L16"/>
    <mergeCell ref="B6:G6"/>
    <mergeCell ref="I6:M6"/>
    <mergeCell ref="B7:G7"/>
    <mergeCell ref="I7:M7"/>
    <mergeCell ref="B8:G8"/>
    <mergeCell ref="I8:M8"/>
    <mergeCell ref="I56:L56"/>
    <mergeCell ref="I32:L32"/>
    <mergeCell ref="I33:L33"/>
    <mergeCell ref="I34:L34"/>
    <mergeCell ref="I36:L36"/>
    <mergeCell ref="I37:L37"/>
    <mergeCell ref="I48:L48"/>
    <mergeCell ref="I49:L49"/>
    <mergeCell ref="I50:L50"/>
    <mergeCell ref="B2:I2"/>
    <mergeCell ref="J2:K2"/>
    <mergeCell ref="L2:M2"/>
    <mergeCell ref="N2:N8"/>
    <mergeCell ref="B3:I3"/>
    <mergeCell ref="J3:K3"/>
    <mergeCell ref="L3:M3"/>
    <mergeCell ref="B5:G5"/>
    <mergeCell ref="J5:K5"/>
    <mergeCell ref="L5:M5"/>
    <mergeCell ref="I64:L64"/>
    <mergeCell ref="I65:L65"/>
    <mergeCell ref="I66:L66"/>
    <mergeCell ref="I67:L67"/>
    <mergeCell ref="I68:L68"/>
    <mergeCell ref="I17:L17"/>
    <mergeCell ref="I35:L35"/>
    <mergeCell ref="I31:L31"/>
    <mergeCell ref="I29:L29"/>
    <mergeCell ref="I27:L27"/>
    <mergeCell ref="I23:L23"/>
    <mergeCell ref="I18:L18"/>
    <mergeCell ref="I19:L19"/>
    <mergeCell ref="I20:L20"/>
    <mergeCell ref="I21:L21"/>
    <mergeCell ref="I22:L22"/>
    <mergeCell ref="I25:L25"/>
    <mergeCell ref="I24:L24"/>
    <mergeCell ref="I26:L26"/>
    <mergeCell ref="I28:L28"/>
    <mergeCell ref="I30:L30"/>
    <mergeCell ref="I59:L59"/>
    <mergeCell ref="I60:L60"/>
    <mergeCell ref="I61:L61"/>
    <mergeCell ref="I84:L84"/>
    <mergeCell ref="I85:L85"/>
    <mergeCell ref="I86:L86"/>
    <mergeCell ref="I87:L87"/>
    <mergeCell ref="I88:L88"/>
    <mergeCell ref="I69:L69"/>
    <mergeCell ref="I70:L70"/>
    <mergeCell ref="I71:L71"/>
    <mergeCell ref="I72:L72"/>
    <mergeCell ref="I73:L73"/>
    <mergeCell ref="I81:L81"/>
    <mergeCell ref="I82:L82"/>
    <mergeCell ref="I83:L83"/>
    <mergeCell ref="I74:L74"/>
    <mergeCell ref="I75:L75"/>
    <mergeCell ref="I76:L76"/>
    <mergeCell ref="I77:L77"/>
    <mergeCell ref="I80:L80"/>
    <mergeCell ref="I78:L78"/>
    <mergeCell ref="I79:L79"/>
    <mergeCell ref="I89:L89"/>
    <mergeCell ref="I106:L106"/>
    <mergeCell ref="I107:L107"/>
    <mergeCell ref="I108:L108"/>
    <mergeCell ref="I109:L109"/>
    <mergeCell ref="I102:L102"/>
    <mergeCell ref="I103:L103"/>
    <mergeCell ref="I92:L92"/>
    <mergeCell ref="I93:L93"/>
    <mergeCell ref="I94:L94"/>
    <mergeCell ref="I95:L95"/>
    <mergeCell ref="I98:L98"/>
    <mergeCell ref="I99:L99"/>
    <mergeCell ref="I96:L96"/>
    <mergeCell ref="I97:L97"/>
    <mergeCell ref="I90:L90"/>
    <mergeCell ref="I91:L91"/>
    <mergeCell ref="I104:L104"/>
    <mergeCell ref="I105:L105"/>
    <mergeCell ref="I100:L100"/>
  </mergeCells>
  <conditionalFormatting sqref="I16">
    <cfRule type="expression" dxfId="718" priority="1028">
      <formula>AND($O16,I16="")</formula>
    </cfRule>
  </conditionalFormatting>
  <conditionalFormatting sqref="I18">
    <cfRule type="expression" dxfId="716" priority="1015">
      <formula>AND($O18,I18="")</formula>
    </cfRule>
  </conditionalFormatting>
  <conditionalFormatting sqref="I20">
    <cfRule type="expression" dxfId="715" priority="957">
      <formula>AND($O20,I20="")</formula>
    </cfRule>
  </conditionalFormatting>
  <conditionalFormatting sqref="I22">
    <cfRule type="expression" dxfId="714" priority="1007">
      <formula>AND($O22,I22="")</formula>
    </cfRule>
  </conditionalFormatting>
  <conditionalFormatting sqref="I24">
    <cfRule type="expression" dxfId="712" priority="998">
      <formula>AND($O24,I24="")</formula>
    </cfRule>
  </conditionalFormatting>
  <conditionalFormatting sqref="I26">
    <cfRule type="expression" dxfId="711" priority="991">
      <formula>AND($O26,I26="")</formula>
    </cfRule>
  </conditionalFormatting>
  <conditionalFormatting sqref="I28">
    <cfRule type="expression" dxfId="710" priority="983">
      <formula>AND($O28,I28="")</formula>
    </cfRule>
  </conditionalFormatting>
  <conditionalFormatting sqref="I30">
    <cfRule type="expression" dxfId="709" priority="975">
      <formula>AND($O30,I30="")</formula>
    </cfRule>
  </conditionalFormatting>
  <conditionalFormatting sqref="I32">
    <cfRule type="expression" dxfId="708" priority="852">
      <formula>AND($O32,I32="")</formula>
    </cfRule>
  </conditionalFormatting>
  <conditionalFormatting sqref="I34">
    <cfRule type="expression" dxfId="706" priority="967">
      <formula>AND($O34,I34="")</formula>
    </cfRule>
  </conditionalFormatting>
  <conditionalFormatting sqref="I36">
    <cfRule type="expression" dxfId="704" priority="462">
      <formula>AND($O36,I36="")</formula>
    </cfRule>
  </conditionalFormatting>
  <conditionalFormatting sqref="I48">
    <cfRule type="expression" dxfId="703" priority="935">
      <formula>AND($O48,I48="")</formula>
    </cfRule>
  </conditionalFormatting>
  <conditionalFormatting sqref="I50">
    <cfRule type="expression" dxfId="701" priority="180">
      <formula>NOT(O50)</formula>
    </cfRule>
  </conditionalFormatting>
  <conditionalFormatting sqref="I52">
    <cfRule type="expression" dxfId="700" priority="175">
      <formula>NOT(P52)</formula>
    </cfRule>
  </conditionalFormatting>
  <conditionalFormatting sqref="I54">
    <cfRule type="expression" dxfId="699" priority="170">
      <formula>NOT(Q54)</formula>
    </cfRule>
  </conditionalFormatting>
  <conditionalFormatting sqref="I56">
    <cfRule type="expression" dxfId="698" priority="165">
      <formula>NOT(R56)</formula>
    </cfRule>
  </conditionalFormatting>
  <conditionalFormatting sqref="I58">
    <cfRule type="expression" dxfId="697" priority="160">
      <formula>NOT(S58)</formula>
    </cfRule>
  </conditionalFormatting>
  <conditionalFormatting sqref="I60">
    <cfRule type="expression" dxfId="696" priority="155">
      <formula>NOT(T60)</formula>
    </cfRule>
  </conditionalFormatting>
  <conditionalFormatting sqref="I62">
    <cfRule type="expression" dxfId="695" priority="932">
      <formula>AND($O62,I62="")</formula>
    </cfRule>
  </conditionalFormatting>
  <conditionalFormatting sqref="I64">
    <cfRule type="expression" dxfId="694" priority="150">
      <formula>NOT(O64)</formula>
    </cfRule>
  </conditionalFormatting>
  <conditionalFormatting sqref="I66">
    <cfRule type="expression" dxfId="693" priority="145">
      <formula>NOT(P66)</formula>
    </cfRule>
  </conditionalFormatting>
  <conditionalFormatting sqref="I68">
    <cfRule type="expression" dxfId="692" priority="140">
      <formula>NOT(Q68)</formula>
    </cfRule>
  </conditionalFormatting>
  <conditionalFormatting sqref="I70">
    <cfRule type="expression" dxfId="691" priority="135">
      <formula>NOT(R70)</formula>
    </cfRule>
  </conditionalFormatting>
  <conditionalFormatting sqref="I72">
    <cfRule type="expression" dxfId="690" priority="130">
      <formula>NOT(S72)</formula>
    </cfRule>
  </conditionalFormatting>
  <conditionalFormatting sqref="I74">
    <cfRule type="expression" dxfId="689" priority="125">
      <formula>NOT(T74)</formula>
    </cfRule>
  </conditionalFormatting>
  <conditionalFormatting sqref="I76">
    <cfRule type="expression" dxfId="688" priority="929">
      <formula>AND($O76,I76="")</formula>
    </cfRule>
  </conditionalFormatting>
  <conditionalFormatting sqref="I78">
    <cfRule type="expression" dxfId="687" priority="120">
      <formula>NOT(O78)</formula>
    </cfRule>
  </conditionalFormatting>
  <conditionalFormatting sqref="I80">
    <cfRule type="expression" dxfId="686" priority="115">
      <formula>NOT(P80)</formula>
    </cfRule>
  </conditionalFormatting>
  <conditionalFormatting sqref="I82">
    <cfRule type="expression" dxfId="685" priority="110">
      <formula>NOT(Q82)</formula>
    </cfRule>
  </conditionalFormatting>
  <conditionalFormatting sqref="I84">
    <cfRule type="expression" dxfId="684" priority="105">
      <formula>NOT(R84)</formula>
    </cfRule>
  </conditionalFormatting>
  <conditionalFormatting sqref="I86">
    <cfRule type="expression" dxfId="683" priority="100">
      <formula>NOT(S86)</formula>
    </cfRule>
  </conditionalFormatting>
  <conditionalFormatting sqref="I88">
    <cfRule type="expression" dxfId="682" priority="95">
      <formula>NOT(T88)</formula>
    </cfRule>
  </conditionalFormatting>
  <conditionalFormatting sqref="I90">
    <cfRule type="expression" dxfId="681" priority="906">
      <formula>AND($O90,I90="")</formula>
    </cfRule>
  </conditionalFormatting>
  <conditionalFormatting sqref="I92">
    <cfRule type="expression" dxfId="680" priority="90">
      <formula>NOT(O92)</formula>
    </cfRule>
  </conditionalFormatting>
  <conditionalFormatting sqref="I94">
    <cfRule type="expression" dxfId="679" priority="85">
      <formula>NOT(P94)</formula>
    </cfRule>
  </conditionalFormatting>
  <conditionalFormatting sqref="I96">
    <cfRule type="expression" dxfId="678" priority="80">
      <formula>NOT(Q96)</formula>
    </cfRule>
  </conditionalFormatting>
  <conditionalFormatting sqref="I98">
    <cfRule type="expression" dxfId="677" priority="75">
      <formula>NOT(R98)</formula>
    </cfRule>
  </conditionalFormatting>
  <conditionalFormatting sqref="I100">
    <cfRule type="expression" dxfId="676" priority="70">
      <formula>NOT(S100)</formula>
    </cfRule>
  </conditionalFormatting>
  <conditionalFormatting sqref="I102">
    <cfRule type="expression" dxfId="675" priority="65">
      <formula>NOT(T102)</formula>
    </cfRule>
  </conditionalFormatting>
  <conditionalFormatting sqref="I106">
    <cfRule type="expression" dxfId="673" priority="60">
      <formula>NOT(O106)</formula>
    </cfRule>
  </conditionalFormatting>
  <conditionalFormatting sqref="I108">
    <cfRule type="expression" dxfId="671" priority="55">
      <formula>NOT(P108)</formula>
    </cfRule>
  </conditionalFormatting>
  <conditionalFormatting sqref="I110">
    <cfRule type="expression" dxfId="670" priority="50">
      <formula>NOT(Q110)</formula>
    </cfRule>
  </conditionalFormatting>
  <conditionalFormatting sqref="I112">
    <cfRule type="expression" dxfId="669" priority="45">
      <formula>NOT(R112)</formula>
    </cfRule>
  </conditionalFormatting>
  <conditionalFormatting sqref="I114">
    <cfRule type="expression" dxfId="668" priority="40">
      <formula>NOT(S114)</formula>
    </cfRule>
  </conditionalFormatting>
  <conditionalFormatting sqref="I116">
    <cfRule type="expression" dxfId="667" priority="35">
      <formula>NOT(T116)</formula>
    </cfRule>
  </conditionalFormatting>
  <conditionalFormatting sqref="I120">
    <cfRule type="expression" dxfId="665" priority="30">
      <formula>NOT(O120)</formula>
    </cfRule>
  </conditionalFormatting>
  <conditionalFormatting sqref="I122">
    <cfRule type="expression" dxfId="663" priority="25">
      <formula>NOT(P122)</formula>
    </cfRule>
  </conditionalFormatting>
  <conditionalFormatting sqref="I124">
    <cfRule type="expression" dxfId="662" priority="20">
      <formula>NOT(Q124)</formula>
    </cfRule>
  </conditionalFormatting>
  <conditionalFormatting sqref="I126">
    <cfRule type="expression" dxfId="661" priority="15">
      <formula>NOT(R126)</formula>
    </cfRule>
  </conditionalFormatting>
  <conditionalFormatting sqref="I128">
    <cfRule type="expression" dxfId="660" priority="10">
      <formula>NOT(S128)</formula>
    </cfRule>
  </conditionalFormatting>
  <conditionalFormatting sqref="I130">
    <cfRule type="expression" dxfId="659" priority="5">
      <formula>NOT(T130)</formula>
    </cfRule>
  </conditionalFormatting>
  <conditionalFormatting sqref="I50:L50">
    <cfRule type="expression" dxfId="658" priority="179">
      <formula>AND($O50,$I50="")</formula>
    </cfRule>
  </conditionalFormatting>
  <conditionalFormatting sqref="I51:L51">
    <cfRule type="expression" dxfId="657" priority="178">
      <formula>NOT(O50)</formula>
    </cfRule>
  </conditionalFormatting>
  <conditionalFormatting sqref="I52:L52">
    <cfRule type="expression" dxfId="656" priority="174">
      <formula>AND($P52,$I52="")</formula>
    </cfRule>
  </conditionalFormatting>
  <conditionalFormatting sqref="I53:L53">
    <cfRule type="expression" dxfId="655" priority="173">
      <formula>NOT(P52)</formula>
    </cfRule>
  </conditionalFormatting>
  <conditionalFormatting sqref="I54:L54">
    <cfRule type="expression" dxfId="654" priority="169">
      <formula>AND($Q54,$I54="")</formula>
    </cfRule>
  </conditionalFormatting>
  <conditionalFormatting sqref="I55:L55">
    <cfRule type="expression" dxfId="653" priority="168">
      <formula>NOT(Q54)</formula>
    </cfRule>
  </conditionalFormatting>
  <conditionalFormatting sqref="I56:L56">
    <cfRule type="expression" dxfId="652" priority="164">
      <formula>AND($R56,$I56="")</formula>
    </cfRule>
  </conditionalFormatting>
  <conditionalFormatting sqref="I57:L57">
    <cfRule type="expression" dxfId="651" priority="163">
      <formula>NOT(R56)</formula>
    </cfRule>
  </conditionalFormatting>
  <conditionalFormatting sqref="I58:L58">
    <cfRule type="expression" dxfId="650" priority="159">
      <formula>AND($S58,$I58="")</formula>
    </cfRule>
  </conditionalFormatting>
  <conditionalFormatting sqref="I59:L59">
    <cfRule type="expression" dxfId="649" priority="158">
      <formula>NOT(S58)</formula>
    </cfRule>
  </conditionalFormatting>
  <conditionalFormatting sqref="I60:L60">
    <cfRule type="expression" dxfId="648" priority="154">
      <formula>AND($T60,$I60="")</formula>
    </cfRule>
  </conditionalFormatting>
  <conditionalFormatting sqref="I61:L61">
    <cfRule type="expression" dxfId="647" priority="153">
      <formula>NOT(T60)</formula>
    </cfRule>
  </conditionalFormatting>
  <conditionalFormatting sqref="I64:L64">
    <cfRule type="expression" dxfId="646" priority="149">
      <formula>AND($O64,$I64="")</formula>
    </cfRule>
  </conditionalFormatting>
  <conditionalFormatting sqref="I65:L65">
    <cfRule type="expression" dxfId="645" priority="148">
      <formula>NOT(O64)</formula>
    </cfRule>
  </conditionalFormatting>
  <conditionalFormatting sqref="I66:L66">
    <cfRule type="expression" dxfId="644" priority="144">
      <formula>AND($P66,$I66="")</formula>
    </cfRule>
  </conditionalFormatting>
  <conditionalFormatting sqref="I67:L67">
    <cfRule type="expression" dxfId="643" priority="143">
      <formula>NOT(P66)</formula>
    </cfRule>
  </conditionalFormatting>
  <conditionalFormatting sqref="I68:L68">
    <cfRule type="expression" dxfId="642" priority="139">
      <formula>AND($Q68,$I68="")</formula>
    </cfRule>
  </conditionalFormatting>
  <conditionalFormatting sqref="I69:L69">
    <cfRule type="expression" dxfId="641" priority="138">
      <formula>NOT(Q68)</formula>
    </cfRule>
  </conditionalFormatting>
  <conditionalFormatting sqref="I70:L70">
    <cfRule type="expression" dxfId="640" priority="134">
      <formula>AND($R70,$I70="")</formula>
    </cfRule>
  </conditionalFormatting>
  <conditionalFormatting sqref="I71:L71">
    <cfRule type="expression" dxfId="639" priority="133">
      <formula>NOT(R70)</formula>
    </cfRule>
  </conditionalFormatting>
  <conditionalFormatting sqref="I72:L72">
    <cfRule type="expression" dxfId="638" priority="129">
      <formula>AND($S72,$I72="")</formula>
    </cfRule>
  </conditionalFormatting>
  <conditionalFormatting sqref="I73:L73">
    <cfRule type="expression" dxfId="637" priority="128">
      <formula>NOT(S72)</formula>
    </cfRule>
  </conditionalFormatting>
  <conditionalFormatting sqref="I74:L74">
    <cfRule type="expression" dxfId="636" priority="124">
      <formula>AND($T74,$I74="")</formula>
    </cfRule>
  </conditionalFormatting>
  <conditionalFormatting sqref="I75:L75">
    <cfRule type="expression" dxfId="635" priority="123">
      <formula>NOT(T74)</formula>
    </cfRule>
  </conditionalFormatting>
  <conditionalFormatting sqref="I78:L78">
    <cfRule type="expression" dxfId="634" priority="119">
      <formula>AND($O78,$I78="")</formula>
    </cfRule>
  </conditionalFormatting>
  <conditionalFormatting sqref="I79:L79">
    <cfRule type="expression" dxfId="633" priority="118">
      <formula>NOT(O78)</formula>
    </cfRule>
  </conditionalFormatting>
  <conditionalFormatting sqref="I80:L80">
    <cfRule type="expression" dxfId="632" priority="114">
      <formula>AND($P80,$I80="")</formula>
    </cfRule>
  </conditionalFormatting>
  <conditionalFormatting sqref="I81:L81">
    <cfRule type="expression" dxfId="631" priority="113">
      <formula>NOT(P80)</formula>
    </cfRule>
  </conditionalFormatting>
  <conditionalFormatting sqref="I82:L82">
    <cfRule type="expression" dxfId="630" priority="109">
      <formula>AND($Q82,$I82="")</formula>
    </cfRule>
  </conditionalFormatting>
  <conditionalFormatting sqref="I83:L83">
    <cfRule type="expression" dxfId="629" priority="108">
      <formula>NOT(Q82)</formula>
    </cfRule>
  </conditionalFormatting>
  <conditionalFormatting sqref="I84:L84">
    <cfRule type="expression" dxfId="628" priority="104">
      <formula>AND($R84,$I84="")</formula>
    </cfRule>
  </conditionalFormatting>
  <conditionalFormatting sqref="I85:L85">
    <cfRule type="expression" dxfId="627" priority="103">
      <formula>NOT(R84)</formula>
    </cfRule>
  </conditionalFormatting>
  <conditionalFormatting sqref="I86:L86">
    <cfRule type="expression" dxfId="626" priority="99">
      <formula>AND($S86,$I86="")</formula>
    </cfRule>
  </conditionalFormatting>
  <conditionalFormatting sqref="I87:L87">
    <cfRule type="expression" dxfId="625" priority="98">
      <formula>NOT(S86)</formula>
    </cfRule>
  </conditionalFormatting>
  <conditionalFormatting sqref="I88:L88">
    <cfRule type="expression" dxfId="624" priority="94">
      <formula>AND($T88,$I88="")</formula>
    </cfRule>
  </conditionalFormatting>
  <conditionalFormatting sqref="I89:L89">
    <cfRule type="expression" dxfId="623" priority="93">
      <formula>NOT(T88)</formula>
    </cfRule>
  </conditionalFormatting>
  <conditionalFormatting sqref="I92:L92">
    <cfRule type="expression" dxfId="622" priority="89">
      <formula>AND($O92,$I92="")</formula>
    </cfRule>
  </conditionalFormatting>
  <conditionalFormatting sqref="I93:L93">
    <cfRule type="expression" dxfId="621" priority="88">
      <formula>NOT(O92)</formula>
    </cfRule>
  </conditionalFormatting>
  <conditionalFormatting sqref="I94:L94">
    <cfRule type="expression" dxfId="620" priority="84">
      <formula>AND($P94,$I94="")</formula>
    </cfRule>
  </conditionalFormatting>
  <conditionalFormatting sqref="I95:L95">
    <cfRule type="expression" dxfId="619" priority="83">
      <formula>NOT(P94)</formula>
    </cfRule>
  </conditionalFormatting>
  <conditionalFormatting sqref="I96:L96">
    <cfRule type="expression" dxfId="618" priority="79">
      <formula>AND($Q96,$I96="")</formula>
    </cfRule>
  </conditionalFormatting>
  <conditionalFormatting sqref="I97:L97">
    <cfRule type="expression" dxfId="617" priority="78">
      <formula>NOT(Q96)</formula>
    </cfRule>
  </conditionalFormatting>
  <conditionalFormatting sqref="I98:L98">
    <cfRule type="expression" dxfId="616" priority="74">
      <formula>AND($R98,$I98="")</formula>
    </cfRule>
  </conditionalFormatting>
  <conditionalFormatting sqref="I99:L99">
    <cfRule type="expression" dxfId="615" priority="73">
      <formula>NOT(R98)</formula>
    </cfRule>
  </conditionalFormatting>
  <conditionalFormatting sqref="I100:L100">
    <cfRule type="expression" dxfId="614" priority="69">
      <formula>AND($S100,$I100="")</formula>
    </cfRule>
  </conditionalFormatting>
  <conditionalFormatting sqref="I101:L101">
    <cfRule type="expression" dxfId="613" priority="68">
      <formula>NOT(S100)</formula>
    </cfRule>
  </conditionalFormatting>
  <conditionalFormatting sqref="I102:L102">
    <cfRule type="expression" dxfId="612" priority="64">
      <formula>AND($T102,$I102="")</formula>
    </cfRule>
  </conditionalFormatting>
  <conditionalFormatting sqref="I103:L103">
    <cfRule type="expression" dxfId="611" priority="63">
      <formula>NOT(T102)</formula>
    </cfRule>
  </conditionalFormatting>
  <conditionalFormatting sqref="I105:L105">
    <cfRule type="expression" dxfId="610" priority="185">
      <formula>$I104&lt;&gt;""</formula>
    </cfRule>
  </conditionalFormatting>
  <conditionalFormatting sqref="I106:L106">
    <cfRule type="expression" dxfId="609" priority="59">
      <formula>AND($O106,$I106="")</formula>
    </cfRule>
  </conditionalFormatting>
  <conditionalFormatting sqref="I107:L107">
    <cfRule type="expression" dxfId="608" priority="58">
      <formula>NOT(O106)</formula>
    </cfRule>
  </conditionalFormatting>
  <conditionalFormatting sqref="I108:L108">
    <cfRule type="expression" dxfId="607" priority="54">
      <formula>AND($P108,$I108="")</formula>
    </cfRule>
  </conditionalFormatting>
  <conditionalFormatting sqref="I109:L109">
    <cfRule type="expression" dxfId="606" priority="53">
      <formula>NOT(P108)</formula>
    </cfRule>
  </conditionalFormatting>
  <conditionalFormatting sqref="I110:L110">
    <cfRule type="expression" dxfId="605" priority="49">
      <formula>AND($Q110,$I110="")</formula>
    </cfRule>
  </conditionalFormatting>
  <conditionalFormatting sqref="I111:L111">
    <cfRule type="expression" dxfId="604" priority="48">
      <formula>NOT(Q110)</formula>
    </cfRule>
  </conditionalFormatting>
  <conditionalFormatting sqref="I112:L112">
    <cfRule type="expression" dxfId="603" priority="44">
      <formula>AND($R112,$I112="")</formula>
    </cfRule>
  </conditionalFormatting>
  <conditionalFormatting sqref="I113:L113">
    <cfRule type="expression" dxfId="602" priority="43">
      <formula>NOT(R112)</formula>
    </cfRule>
  </conditionalFormatting>
  <conditionalFormatting sqref="I114:L114">
    <cfRule type="expression" dxfId="601" priority="39">
      <formula>AND($S114,$I114="")</formula>
    </cfRule>
  </conditionalFormatting>
  <conditionalFormatting sqref="I115:L115">
    <cfRule type="expression" dxfId="600" priority="38">
      <formula>NOT(S114)</formula>
    </cfRule>
  </conditionalFormatting>
  <conditionalFormatting sqref="I116:L116">
    <cfRule type="expression" dxfId="599" priority="34">
      <formula>AND($T116,$I116="")</formula>
    </cfRule>
  </conditionalFormatting>
  <conditionalFormatting sqref="I117:L117">
    <cfRule type="expression" dxfId="598" priority="33">
      <formula>NOT(T116)</formula>
    </cfRule>
  </conditionalFormatting>
  <conditionalFormatting sqref="I119:L119">
    <cfRule type="expression" dxfId="597" priority="182">
      <formula>$I118&lt;&gt;""</formula>
    </cfRule>
  </conditionalFormatting>
  <conditionalFormatting sqref="I120:L120">
    <cfRule type="expression" dxfId="596" priority="29">
      <formula>AND($O120,$I120="")</formula>
    </cfRule>
  </conditionalFormatting>
  <conditionalFormatting sqref="I121:L121">
    <cfRule type="expression" dxfId="595" priority="28">
      <formula>NOT(O120)</formula>
    </cfRule>
  </conditionalFormatting>
  <conditionalFormatting sqref="I122:L122">
    <cfRule type="expression" dxfId="594" priority="24">
      <formula>AND($P122,$I122="")</formula>
    </cfRule>
  </conditionalFormatting>
  <conditionalFormatting sqref="I123:L123">
    <cfRule type="expression" dxfId="593" priority="23">
      <formula>NOT(P122)</formula>
    </cfRule>
  </conditionalFormatting>
  <conditionalFormatting sqref="I124:L124">
    <cfRule type="expression" dxfId="592" priority="19">
      <formula>AND($Q124,$I124="")</formula>
    </cfRule>
  </conditionalFormatting>
  <conditionalFormatting sqref="I125:L125">
    <cfRule type="expression" dxfId="591" priority="18">
      <formula>NOT(Q124)</formula>
    </cfRule>
  </conditionalFormatting>
  <conditionalFormatting sqref="I126:L126">
    <cfRule type="expression" dxfId="590" priority="14">
      <formula>AND($R126,$I126="")</formula>
    </cfRule>
  </conditionalFormatting>
  <conditionalFormatting sqref="I127:L127">
    <cfRule type="expression" dxfId="589" priority="13">
      <formula>NOT(R126)</formula>
    </cfRule>
  </conditionalFormatting>
  <conditionalFormatting sqref="I128:L128">
    <cfRule type="expression" dxfId="588" priority="9">
      <formula>AND($S128,$I128="")</formula>
    </cfRule>
  </conditionalFormatting>
  <conditionalFormatting sqref="I129:L129">
    <cfRule type="expression" dxfId="587" priority="8">
      <formula>NOT(S128)</formula>
    </cfRule>
  </conditionalFormatting>
  <conditionalFormatting sqref="I130:L130">
    <cfRule type="expression" dxfId="586" priority="4">
      <formula>AND($T130,$I130="")</formula>
    </cfRule>
  </conditionalFormatting>
  <conditionalFormatting sqref="I131:L131">
    <cfRule type="expression" dxfId="585" priority="3">
      <formula>NOT(T130)</formula>
    </cfRule>
  </conditionalFormatting>
  <conditionalFormatting sqref="M38:M43">
    <cfRule type="expression" dxfId="582" priority="889">
      <formula>O38=FALSE</formula>
    </cfRule>
    <cfRule type="expression" dxfId="581" priority="890">
      <formula>AND(O38,M38="")</formula>
    </cfRule>
  </conditionalFormatting>
  <conditionalFormatting sqref="M50">
    <cfRule type="expression" dxfId="580" priority="593">
      <formula>O50=FALSE</formula>
    </cfRule>
    <cfRule type="expression" dxfId="579" priority="594">
      <formula>AND(O50,M50="")</formula>
    </cfRule>
  </conditionalFormatting>
  <conditionalFormatting sqref="M52">
    <cfRule type="expression" dxfId="577" priority="591">
      <formula>P52=FALSE</formula>
    </cfRule>
    <cfRule type="expression" dxfId="576" priority="592">
      <formula>AND(P52,M52="")</formula>
    </cfRule>
  </conditionalFormatting>
  <conditionalFormatting sqref="M54">
    <cfRule type="expression" dxfId="574" priority="589">
      <formula>Q54=FALSE</formula>
    </cfRule>
    <cfRule type="expression" dxfId="573" priority="590">
      <formula>AND(Q54,M54="")</formula>
    </cfRule>
  </conditionalFormatting>
  <conditionalFormatting sqref="M56">
    <cfRule type="expression" dxfId="571" priority="573">
      <formula>R56=FALSE</formula>
    </cfRule>
    <cfRule type="expression" dxfId="570" priority="574">
      <formula>AND(R56,M56="")</formula>
    </cfRule>
  </conditionalFormatting>
  <conditionalFormatting sqref="M58">
    <cfRule type="expression" dxfId="568" priority="572">
      <formula>AND(S58,M58="")</formula>
    </cfRule>
    <cfRule type="expression" dxfId="567" priority="571">
      <formula>S58=FALSE</formula>
    </cfRule>
  </conditionalFormatting>
  <conditionalFormatting sqref="M60">
    <cfRule type="expression" dxfId="565" priority="561">
      <formula>AND(T60,M60="")</formula>
    </cfRule>
    <cfRule type="expression" dxfId="564" priority="560">
      <formula>T60=FALSE</formula>
    </cfRule>
  </conditionalFormatting>
  <conditionalFormatting sqref="M64">
    <cfRule type="expression" dxfId="562" priority="366">
      <formula>O64=FALSE</formula>
    </cfRule>
    <cfRule type="expression" dxfId="561" priority="367">
      <formula>AND(O64,M64="")</formula>
    </cfRule>
  </conditionalFormatting>
  <conditionalFormatting sqref="M66">
    <cfRule type="expression" dxfId="559" priority="365">
      <formula>AND(P66,M66="")</formula>
    </cfRule>
    <cfRule type="expression" dxfId="558" priority="364">
      <formula>P66=FALSE</formula>
    </cfRule>
  </conditionalFormatting>
  <conditionalFormatting sqref="M68">
    <cfRule type="expression" dxfId="556" priority="363">
      <formula>AND(Q68,M68="")</formula>
    </cfRule>
    <cfRule type="expression" dxfId="555" priority="362">
      <formula>Q68=FALSE</formula>
    </cfRule>
  </conditionalFormatting>
  <conditionalFormatting sqref="M70">
    <cfRule type="expression" dxfId="553" priority="346">
      <formula>R70=FALSE</formula>
    </cfRule>
    <cfRule type="expression" dxfId="552" priority="347">
      <formula>AND(R70,M70="")</formula>
    </cfRule>
  </conditionalFormatting>
  <conditionalFormatting sqref="M72">
    <cfRule type="expression" dxfId="550" priority="344">
      <formula>S72=FALSE</formula>
    </cfRule>
    <cfRule type="expression" dxfId="549" priority="345">
      <formula>AND(S72,M72="")</formula>
    </cfRule>
  </conditionalFormatting>
  <conditionalFormatting sqref="M74">
    <cfRule type="expression" dxfId="547" priority="602">
      <formula>AND(T74,M74="")</formula>
    </cfRule>
    <cfRule type="expression" dxfId="546" priority="601">
      <formula>O74=FALSE</formula>
    </cfRule>
  </conditionalFormatting>
  <conditionalFormatting sqref="M78">
    <cfRule type="expression" dxfId="544" priority="334">
      <formula>AND(O78,M78="")</formula>
    </cfRule>
    <cfRule type="expression" dxfId="543" priority="333">
      <formula>O78=FALSE</formula>
    </cfRule>
  </conditionalFormatting>
  <conditionalFormatting sqref="M80">
    <cfRule type="expression" dxfId="541" priority="645">
      <formula>AND(P80,M80="")</formula>
    </cfRule>
    <cfRule type="expression" dxfId="540" priority="644">
      <formula>P80=FALSE</formula>
    </cfRule>
  </conditionalFormatting>
  <conditionalFormatting sqref="M82">
    <cfRule type="expression" dxfId="538" priority="642">
      <formula>Q82=FALSE</formula>
    </cfRule>
    <cfRule type="expression" dxfId="537" priority="643">
      <formula>AND(Q82,M82="")</formula>
    </cfRule>
  </conditionalFormatting>
  <conditionalFormatting sqref="M84">
    <cfRule type="expression" dxfId="535" priority="317">
      <formula>R84=FALSE</formula>
    </cfRule>
    <cfRule type="expression" dxfId="534" priority="318">
      <formula>AND(R84,M84="")</formula>
    </cfRule>
  </conditionalFormatting>
  <conditionalFormatting sqref="M86">
    <cfRule type="expression" dxfId="532" priority="315">
      <formula>S86=FALSE</formula>
    </cfRule>
    <cfRule type="expression" dxfId="531" priority="316">
      <formula>AND(S86,M86="")</formula>
    </cfRule>
  </conditionalFormatting>
  <conditionalFormatting sqref="M88">
    <cfRule type="expression" dxfId="529" priority="327">
      <formula>AND(T88,M88="")</formula>
    </cfRule>
    <cfRule type="expression" dxfId="528" priority="326">
      <formula>O88=FALSE</formula>
    </cfRule>
  </conditionalFormatting>
  <conditionalFormatting sqref="M92">
    <cfRule type="expression" dxfId="526" priority="302">
      <formula>O92=FALSE</formula>
    </cfRule>
    <cfRule type="expression" dxfId="525" priority="303">
      <formula>AND(O92,M92="")</formula>
    </cfRule>
  </conditionalFormatting>
  <conditionalFormatting sqref="M94">
    <cfRule type="expression" dxfId="523" priority="300">
      <formula>P94=FALSE</formula>
    </cfRule>
    <cfRule type="expression" dxfId="522" priority="301">
      <formula>AND(P94,M94="")</formula>
    </cfRule>
  </conditionalFormatting>
  <conditionalFormatting sqref="M96">
    <cfRule type="expression" dxfId="520" priority="298">
      <formula>Q96=FALSE</formula>
    </cfRule>
    <cfRule type="expression" dxfId="519" priority="299">
      <formula>AND(Q96,M96="")</formula>
    </cfRule>
  </conditionalFormatting>
  <conditionalFormatting sqref="M98">
    <cfRule type="expression" dxfId="517" priority="283">
      <formula>AND(R98,M98="")</formula>
    </cfRule>
    <cfRule type="expression" dxfId="516" priority="282">
      <formula>R98=FALSE</formula>
    </cfRule>
  </conditionalFormatting>
  <conditionalFormatting sqref="M100">
    <cfRule type="expression" dxfId="514" priority="706">
      <formula>AND(S100,M100="")</formula>
    </cfRule>
    <cfRule type="expression" dxfId="513" priority="705">
      <formula>S100=FALSE</formula>
    </cfRule>
  </conditionalFormatting>
  <conditionalFormatting sqref="M102">
    <cfRule type="expression" dxfId="511" priority="276">
      <formula>O102=FALSE</formula>
    </cfRule>
    <cfRule type="expression" dxfId="510" priority="277">
      <formula>AND(T102,M102="")</formula>
    </cfRule>
  </conditionalFormatting>
  <conditionalFormatting sqref="M106">
    <cfRule type="expression" dxfId="508" priority="266">
      <formula>O106=FALSE</formula>
    </cfRule>
    <cfRule type="expression" dxfId="507" priority="267">
      <formula>AND(O106,M106="")</formula>
    </cfRule>
  </conditionalFormatting>
  <conditionalFormatting sqref="M108">
    <cfRule type="expression" dxfId="505" priority="264">
      <formula>P108=FALSE</formula>
    </cfRule>
    <cfRule type="expression" dxfId="504" priority="265">
      <formula>AND(P108,M108="")</formula>
    </cfRule>
  </conditionalFormatting>
  <conditionalFormatting sqref="M110">
    <cfRule type="expression" dxfId="502" priority="263">
      <formula>AND(Q110,M110="")</formula>
    </cfRule>
    <cfRule type="expression" dxfId="501" priority="262">
      <formula>Q110=FALSE</formula>
    </cfRule>
  </conditionalFormatting>
  <conditionalFormatting sqref="M112">
    <cfRule type="expression" dxfId="499" priority="247">
      <formula>AND(R112,M112="")</formula>
    </cfRule>
    <cfRule type="expression" dxfId="498" priority="246">
      <formula>R112=FALSE</formula>
    </cfRule>
  </conditionalFormatting>
  <conditionalFormatting sqref="M114">
    <cfRule type="expression" dxfId="496" priority="245">
      <formula>AND(S114,M114="")</formula>
    </cfRule>
    <cfRule type="expression" dxfId="495" priority="244">
      <formula>S114=FALSE</formula>
    </cfRule>
  </conditionalFormatting>
  <conditionalFormatting sqref="M116">
    <cfRule type="expression" dxfId="493" priority="234">
      <formula>T116=FALSE</formula>
    </cfRule>
    <cfRule type="expression" dxfId="492" priority="235">
      <formula>AND(T116,M116="")</formula>
    </cfRule>
  </conditionalFormatting>
  <conditionalFormatting sqref="M120">
    <cfRule type="expression" dxfId="490" priority="224">
      <formula>O120=FALSE</formula>
    </cfRule>
    <cfRule type="expression" dxfId="489" priority="225">
      <formula>AND(O120,M120="")</formula>
    </cfRule>
  </conditionalFormatting>
  <conditionalFormatting sqref="M122">
    <cfRule type="expression" dxfId="487" priority="222">
      <formula>P122=FALSE</formula>
    </cfRule>
    <cfRule type="expression" dxfId="486" priority="223">
      <formula>AND(P122,M122="")</formula>
    </cfRule>
  </conditionalFormatting>
  <conditionalFormatting sqref="M124">
    <cfRule type="expression" dxfId="484" priority="220">
      <formula>Q124=FALSE</formula>
    </cfRule>
    <cfRule type="expression" dxfId="483" priority="221">
      <formula>AND(Q124,M124="")</formula>
    </cfRule>
  </conditionalFormatting>
  <conditionalFormatting sqref="M126">
    <cfRule type="expression" dxfId="481" priority="204">
      <formula>R126=FALSE</formula>
    </cfRule>
    <cfRule type="expression" dxfId="480" priority="205">
      <formula>AND(R126,M126="")</formula>
    </cfRule>
  </conditionalFormatting>
  <conditionalFormatting sqref="M128">
    <cfRule type="expression" dxfId="478" priority="202">
      <formula>S128=FALSE</formula>
    </cfRule>
    <cfRule type="expression" dxfId="477" priority="203">
      <formula>AND(S128,M128="")</formula>
    </cfRule>
  </conditionalFormatting>
  <conditionalFormatting sqref="M130">
    <cfRule type="expression" dxfId="475" priority="193">
      <formula>AND(T130,M130="")</formula>
    </cfRule>
    <cfRule type="expression" dxfId="474" priority="192">
      <formula>T130=FALSE</formula>
    </cfRule>
  </conditionalFormatting>
  <conditionalFormatting sqref="M132:M137">
    <cfRule type="expression" dxfId="472" priority="538">
      <formula>NOT($O132)</formula>
    </cfRule>
  </conditionalFormatting>
  <hyperlinks>
    <hyperlink ref="H16" location="C.1" display="C.1" xr:uid="{00000000-0004-0000-0800-000000000000}"/>
    <hyperlink ref="H18" location="C.2" display="C.2" xr:uid="{00000000-0004-0000-0800-000001000000}"/>
    <hyperlink ref="H20" location="C.3" display="C.3" xr:uid="{00000000-0004-0000-0800-000002000000}"/>
    <hyperlink ref="H22" location="C.4.1" display="C.4.1" xr:uid="{00000000-0004-0000-0800-000003000000}"/>
    <hyperlink ref="H24" location="C.4.2" display="C.4.2" xr:uid="{00000000-0004-0000-0800-000004000000}"/>
    <hyperlink ref="H26" location="C.5" display="C.5" xr:uid="{00000000-0004-0000-0800-000005000000}"/>
    <hyperlink ref="H28" location="C.6" display="C.6" xr:uid="{00000000-0004-0000-0800-000006000000}"/>
    <hyperlink ref="H30" location="C.7" display="C.7" xr:uid="{00000000-0004-0000-0800-000007000000}"/>
    <hyperlink ref="H32" location="C.8" display="C.8" xr:uid="{00000000-0004-0000-0800-000008000000}"/>
    <hyperlink ref="H34" location="C.9" display="C.9" xr:uid="{00000000-0004-0000-0800-000009000000}"/>
    <hyperlink ref="H36" location="C.10" display="C.10" xr:uid="{00000000-0004-0000-0800-00000A000000}"/>
  </hyperlinks>
  <pageMargins left="0.39370078740157483" right="0.19685039370078741" top="0.39370078740157483" bottom="0.47244094488188981" header="0.31496062992125984" footer="0.31496062992125984"/>
  <pageSetup paperSize="9" scale="85" fitToHeight="0" orientation="portrait" r:id="rId1"/>
  <headerFooter scaleWithDoc="0">
    <oddFooter>&amp;L&amp;8©  VHF Bayern - Stand Mai 2025&amp;R&amp;P</oddFooter>
  </headerFooter>
  <rowBreaks count="1" manualBreakCount="1">
    <brk id="46"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81921" r:id="rId4" name="Kontrollkästchen 2">
              <controlPr defaultSize="0" autoFill="0" autoLine="0" autoPict="0" altText="">
                <anchor moveWithCells="1">
                  <from>
                    <xdr:col>1</xdr:col>
                    <xdr:colOff>0</xdr:colOff>
                    <xdr:row>15</xdr:row>
                    <xdr:rowOff>0</xdr:rowOff>
                  </from>
                  <to>
                    <xdr:col>1</xdr:col>
                    <xdr:colOff>219075</xdr:colOff>
                    <xdr:row>16</xdr:row>
                    <xdr:rowOff>0</xdr:rowOff>
                  </to>
                </anchor>
              </controlPr>
            </control>
          </mc:Choice>
        </mc:AlternateContent>
        <mc:AlternateContent xmlns:mc="http://schemas.openxmlformats.org/markup-compatibility/2006">
          <mc:Choice Requires="x14">
            <control shapeId="81922" r:id="rId5" name="Kontrollkästchen 2">
              <controlPr defaultSize="0" autoFill="0" autoLine="0" autoPict="0" altText="">
                <anchor moveWithCells="1">
                  <from>
                    <xdr:col>2</xdr:col>
                    <xdr:colOff>0</xdr:colOff>
                    <xdr:row>15</xdr:row>
                    <xdr:rowOff>0</xdr:rowOff>
                  </from>
                  <to>
                    <xdr:col>2</xdr:col>
                    <xdr:colOff>219075</xdr:colOff>
                    <xdr:row>16</xdr:row>
                    <xdr:rowOff>0</xdr:rowOff>
                  </to>
                </anchor>
              </controlPr>
            </control>
          </mc:Choice>
        </mc:AlternateContent>
        <mc:AlternateContent xmlns:mc="http://schemas.openxmlformats.org/markup-compatibility/2006">
          <mc:Choice Requires="x14">
            <control shapeId="81923" r:id="rId6" name="Kontrollkästchen 2">
              <controlPr defaultSize="0" autoFill="0" autoLine="0" autoPict="0" altText="">
                <anchor moveWithCells="1">
                  <from>
                    <xdr:col>3</xdr:col>
                    <xdr:colOff>0</xdr:colOff>
                    <xdr:row>15</xdr:row>
                    <xdr:rowOff>0</xdr:rowOff>
                  </from>
                  <to>
                    <xdr:col>3</xdr:col>
                    <xdr:colOff>219075</xdr:colOff>
                    <xdr:row>16</xdr:row>
                    <xdr:rowOff>0</xdr:rowOff>
                  </to>
                </anchor>
              </controlPr>
            </control>
          </mc:Choice>
        </mc:AlternateContent>
        <mc:AlternateContent xmlns:mc="http://schemas.openxmlformats.org/markup-compatibility/2006">
          <mc:Choice Requires="x14">
            <control shapeId="81924" r:id="rId7" name="Kontrollkästchen 2">
              <controlPr defaultSize="0" autoFill="0" autoLine="0" autoPict="0" altText="">
                <anchor moveWithCells="1">
                  <from>
                    <xdr:col>4</xdr:col>
                    <xdr:colOff>0</xdr:colOff>
                    <xdr:row>15</xdr:row>
                    <xdr:rowOff>0</xdr:rowOff>
                  </from>
                  <to>
                    <xdr:col>4</xdr:col>
                    <xdr:colOff>219075</xdr:colOff>
                    <xdr:row>16</xdr:row>
                    <xdr:rowOff>0</xdr:rowOff>
                  </to>
                </anchor>
              </controlPr>
            </control>
          </mc:Choice>
        </mc:AlternateContent>
        <mc:AlternateContent xmlns:mc="http://schemas.openxmlformats.org/markup-compatibility/2006">
          <mc:Choice Requires="x14">
            <control shapeId="81925" r:id="rId8" name="Kontrollkästchen 2">
              <controlPr defaultSize="0" autoFill="0" autoLine="0" autoPict="0" altText="">
                <anchor moveWithCells="1">
                  <from>
                    <xdr:col>5</xdr:col>
                    <xdr:colOff>0</xdr:colOff>
                    <xdr:row>15</xdr:row>
                    <xdr:rowOff>0</xdr:rowOff>
                  </from>
                  <to>
                    <xdr:col>5</xdr:col>
                    <xdr:colOff>219075</xdr:colOff>
                    <xdr:row>16</xdr:row>
                    <xdr:rowOff>0</xdr:rowOff>
                  </to>
                </anchor>
              </controlPr>
            </control>
          </mc:Choice>
        </mc:AlternateContent>
        <mc:AlternateContent xmlns:mc="http://schemas.openxmlformats.org/markup-compatibility/2006">
          <mc:Choice Requires="x14">
            <control shapeId="81926" r:id="rId9" name="Kontrollkästchen 2">
              <controlPr defaultSize="0" autoFill="0" autoLine="0" autoPict="0" altText="">
                <anchor moveWithCells="1">
                  <from>
                    <xdr:col>6</xdr:col>
                    <xdr:colOff>0</xdr:colOff>
                    <xdr:row>15</xdr:row>
                    <xdr:rowOff>0</xdr:rowOff>
                  </from>
                  <to>
                    <xdr:col>6</xdr:col>
                    <xdr:colOff>219075</xdr:colOff>
                    <xdr:row>16</xdr:row>
                    <xdr:rowOff>0</xdr:rowOff>
                  </to>
                </anchor>
              </controlPr>
            </control>
          </mc:Choice>
        </mc:AlternateContent>
        <mc:AlternateContent xmlns:mc="http://schemas.openxmlformats.org/markup-compatibility/2006">
          <mc:Choice Requires="x14">
            <control shapeId="81927" r:id="rId10" name="Kontrollkästchen 2">
              <controlPr defaultSize="0" autoFill="0" autoLine="0" autoPict="0" altText="">
                <anchor moveWithCells="1">
                  <from>
                    <xdr:col>1</xdr:col>
                    <xdr:colOff>0</xdr:colOff>
                    <xdr:row>17</xdr:row>
                    <xdr:rowOff>0</xdr:rowOff>
                  </from>
                  <to>
                    <xdr:col>1</xdr:col>
                    <xdr:colOff>219075</xdr:colOff>
                    <xdr:row>18</xdr:row>
                    <xdr:rowOff>0</xdr:rowOff>
                  </to>
                </anchor>
              </controlPr>
            </control>
          </mc:Choice>
        </mc:AlternateContent>
        <mc:AlternateContent xmlns:mc="http://schemas.openxmlformats.org/markup-compatibility/2006">
          <mc:Choice Requires="x14">
            <control shapeId="81928" r:id="rId11" name="Check Box 8">
              <controlPr defaultSize="0" autoFill="0" autoLine="0" autoPict="0" altText="">
                <anchor moveWithCells="1">
                  <from>
                    <xdr:col>2</xdr:col>
                    <xdr:colOff>0</xdr:colOff>
                    <xdr:row>17</xdr:row>
                    <xdr:rowOff>0</xdr:rowOff>
                  </from>
                  <to>
                    <xdr:col>2</xdr:col>
                    <xdr:colOff>219075</xdr:colOff>
                    <xdr:row>18</xdr:row>
                    <xdr:rowOff>0</xdr:rowOff>
                  </to>
                </anchor>
              </controlPr>
            </control>
          </mc:Choice>
        </mc:AlternateContent>
        <mc:AlternateContent xmlns:mc="http://schemas.openxmlformats.org/markup-compatibility/2006">
          <mc:Choice Requires="x14">
            <control shapeId="81929" r:id="rId12" name="Check Box 9">
              <controlPr defaultSize="0" autoFill="0" autoLine="0" autoPict="0" altText="">
                <anchor moveWithCells="1">
                  <from>
                    <xdr:col>3</xdr:col>
                    <xdr:colOff>0</xdr:colOff>
                    <xdr:row>17</xdr:row>
                    <xdr:rowOff>0</xdr:rowOff>
                  </from>
                  <to>
                    <xdr:col>3</xdr:col>
                    <xdr:colOff>219075</xdr:colOff>
                    <xdr:row>18</xdr:row>
                    <xdr:rowOff>0</xdr:rowOff>
                  </to>
                </anchor>
              </controlPr>
            </control>
          </mc:Choice>
        </mc:AlternateContent>
        <mc:AlternateContent xmlns:mc="http://schemas.openxmlformats.org/markup-compatibility/2006">
          <mc:Choice Requires="x14">
            <control shapeId="81930" r:id="rId13" name="Check Box 10">
              <controlPr defaultSize="0" autoFill="0" autoLine="0" autoPict="0" altText="">
                <anchor moveWithCells="1">
                  <from>
                    <xdr:col>4</xdr:col>
                    <xdr:colOff>0</xdr:colOff>
                    <xdr:row>17</xdr:row>
                    <xdr:rowOff>0</xdr:rowOff>
                  </from>
                  <to>
                    <xdr:col>4</xdr:col>
                    <xdr:colOff>219075</xdr:colOff>
                    <xdr:row>18</xdr:row>
                    <xdr:rowOff>0</xdr:rowOff>
                  </to>
                </anchor>
              </controlPr>
            </control>
          </mc:Choice>
        </mc:AlternateContent>
        <mc:AlternateContent xmlns:mc="http://schemas.openxmlformats.org/markup-compatibility/2006">
          <mc:Choice Requires="x14">
            <control shapeId="81931" r:id="rId14" name="Check Box 11">
              <controlPr defaultSize="0" autoFill="0" autoLine="0" autoPict="0" altText="">
                <anchor moveWithCells="1">
                  <from>
                    <xdr:col>5</xdr:col>
                    <xdr:colOff>0</xdr:colOff>
                    <xdr:row>17</xdr:row>
                    <xdr:rowOff>0</xdr:rowOff>
                  </from>
                  <to>
                    <xdr:col>5</xdr:col>
                    <xdr:colOff>219075</xdr:colOff>
                    <xdr:row>18</xdr:row>
                    <xdr:rowOff>0</xdr:rowOff>
                  </to>
                </anchor>
              </controlPr>
            </control>
          </mc:Choice>
        </mc:AlternateContent>
        <mc:AlternateContent xmlns:mc="http://schemas.openxmlformats.org/markup-compatibility/2006">
          <mc:Choice Requires="x14">
            <control shapeId="81932" r:id="rId15" name="Check Box 12">
              <controlPr defaultSize="0" autoFill="0" autoLine="0" autoPict="0" altText="">
                <anchor moveWithCells="1">
                  <from>
                    <xdr:col>6</xdr:col>
                    <xdr:colOff>0</xdr:colOff>
                    <xdr:row>17</xdr:row>
                    <xdr:rowOff>0</xdr:rowOff>
                  </from>
                  <to>
                    <xdr:col>6</xdr:col>
                    <xdr:colOff>219075</xdr:colOff>
                    <xdr:row>18</xdr:row>
                    <xdr:rowOff>0</xdr:rowOff>
                  </to>
                </anchor>
              </controlPr>
            </control>
          </mc:Choice>
        </mc:AlternateContent>
        <mc:AlternateContent xmlns:mc="http://schemas.openxmlformats.org/markup-compatibility/2006">
          <mc:Choice Requires="x14">
            <control shapeId="81933" r:id="rId16" name="Kontrollkästchen 2">
              <controlPr defaultSize="0" autoFill="0" autoLine="0" autoPict="0" altText="">
                <anchor moveWithCells="1">
                  <from>
                    <xdr:col>1</xdr:col>
                    <xdr:colOff>0</xdr:colOff>
                    <xdr:row>21</xdr:row>
                    <xdr:rowOff>0</xdr:rowOff>
                  </from>
                  <to>
                    <xdr:col>1</xdr:col>
                    <xdr:colOff>219075</xdr:colOff>
                    <xdr:row>22</xdr:row>
                    <xdr:rowOff>0</xdr:rowOff>
                  </to>
                </anchor>
              </controlPr>
            </control>
          </mc:Choice>
        </mc:AlternateContent>
        <mc:AlternateContent xmlns:mc="http://schemas.openxmlformats.org/markup-compatibility/2006">
          <mc:Choice Requires="x14">
            <control shapeId="81934" r:id="rId17" name="Check Box 14">
              <controlPr defaultSize="0" autoFill="0" autoLine="0" autoPict="0" altText="">
                <anchor moveWithCells="1">
                  <from>
                    <xdr:col>2</xdr:col>
                    <xdr:colOff>0</xdr:colOff>
                    <xdr:row>21</xdr:row>
                    <xdr:rowOff>0</xdr:rowOff>
                  </from>
                  <to>
                    <xdr:col>2</xdr:col>
                    <xdr:colOff>219075</xdr:colOff>
                    <xdr:row>22</xdr:row>
                    <xdr:rowOff>0</xdr:rowOff>
                  </to>
                </anchor>
              </controlPr>
            </control>
          </mc:Choice>
        </mc:AlternateContent>
        <mc:AlternateContent xmlns:mc="http://schemas.openxmlformats.org/markup-compatibility/2006">
          <mc:Choice Requires="x14">
            <control shapeId="81935" r:id="rId18" name="Check Box 15">
              <controlPr defaultSize="0" autoFill="0" autoLine="0" autoPict="0" altText="">
                <anchor moveWithCells="1">
                  <from>
                    <xdr:col>3</xdr:col>
                    <xdr:colOff>0</xdr:colOff>
                    <xdr:row>21</xdr:row>
                    <xdr:rowOff>0</xdr:rowOff>
                  </from>
                  <to>
                    <xdr:col>3</xdr:col>
                    <xdr:colOff>219075</xdr:colOff>
                    <xdr:row>22</xdr:row>
                    <xdr:rowOff>0</xdr:rowOff>
                  </to>
                </anchor>
              </controlPr>
            </control>
          </mc:Choice>
        </mc:AlternateContent>
        <mc:AlternateContent xmlns:mc="http://schemas.openxmlformats.org/markup-compatibility/2006">
          <mc:Choice Requires="x14">
            <control shapeId="81936" r:id="rId19" name="Check Box 16">
              <controlPr defaultSize="0" autoFill="0" autoLine="0" autoPict="0" altText="">
                <anchor moveWithCells="1">
                  <from>
                    <xdr:col>4</xdr:col>
                    <xdr:colOff>0</xdr:colOff>
                    <xdr:row>21</xdr:row>
                    <xdr:rowOff>0</xdr:rowOff>
                  </from>
                  <to>
                    <xdr:col>4</xdr:col>
                    <xdr:colOff>219075</xdr:colOff>
                    <xdr:row>22</xdr:row>
                    <xdr:rowOff>0</xdr:rowOff>
                  </to>
                </anchor>
              </controlPr>
            </control>
          </mc:Choice>
        </mc:AlternateContent>
        <mc:AlternateContent xmlns:mc="http://schemas.openxmlformats.org/markup-compatibility/2006">
          <mc:Choice Requires="x14">
            <control shapeId="81937" r:id="rId20" name="Check Box 17">
              <controlPr defaultSize="0" autoFill="0" autoLine="0" autoPict="0" altText="">
                <anchor moveWithCells="1">
                  <from>
                    <xdr:col>5</xdr:col>
                    <xdr:colOff>0</xdr:colOff>
                    <xdr:row>21</xdr:row>
                    <xdr:rowOff>0</xdr:rowOff>
                  </from>
                  <to>
                    <xdr:col>5</xdr:col>
                    <xdr:colOff>219075</xdr:colOff>
                    <xdr:row>22</xdr:row>
                    <xdr:rowOff>0</xdr:rowOff>
                  </to>
                </anchor>
              </controlPr>
            </control>
          </mc:Choice>
        </mc:AlternateContent>
        <mc:AlternateContent xmlns:mc="http://schemas.openxmlformats.org/markup-compatibility/2006">
          <mc:Choice Requires="x14">
            <control shapeId="81938" r:id="rId21" name="Check Box 18">
              <controlPr defaultSize="0" autoFill="0" autoLine="0" autoPict="0" altText="">
                <anchor moveWithCells="1">
                  <from>
                    <xdr:col>6</xdr:col>
                    <xdr:colOff>0</xdr:colOff>
                    <xdr:row>21</xdr:row>
                    <xdr:rowOff>0</xdr:rowOff>
                  </from>
                  <to>
                    <xdr:col>6</xdr:col>
                    <xdr:colOff>219075</xdr:colOff>
                    <xdr:row>22</xdr:row>
                    <xdr:rowOff>0</xdr:rowOff>
                  </to>
                </anchor>
              </controlPr>
            </control>
          </mc:Choice>
        </mc:AlternateContent>
        <mc:AlternateContent xmlns:mc="http://schemas.openxmlformats.org/markup-compatibility/2006">
          <mc:Choice Requires="x14">
            <control shapeId="81939" r:id="rId22" name="Kontrollkästchen 2">
              <controlPr defaultSize="0" autoFill="0" autoLine="0" autoPict="0" altText="">
                <anchor moveWithCells="1">
                  <from>
                    <xdr:col>1</xdr:col>
                    <xdr:colOff>0</xdr:colOff>
                    <xdr:row>23</xdr:row>
                    <xdr:rowOff>0</xdr:rowOff>
                  </from>
                  <to>
                    <xdr:col>1</xdr:col>
                    <xdr:colOff>219075</xdr:colOff>
                    <xdr:row>24</xdr:row>
                    <xdr:rowOff>0</xdr:rowOff>
                  </to>
                </anchor>
              </controlPr>
            </control>
          </mc:Choice>
        </mc:AlternateContent>
        <mc:AlternateContent xmlns:mc="http://schemas.openxmlformats.org/markup-compatibility/2006">
          <mc:Choice Requires="x14">
            <control shapeId="81940" r:id="rId23" name="Check Box 20">
              <controlPr defaultSize="0" autoFill="0" autoLine="0" autoPict="0" altText="">
                <anchor moveWithCells="1">
                  <from>
                    <xdr:col>2</xdr:col>
                    <xdr:colOff>0</xdr:colOff>
                    <xdr:row>23</xdr:row>
                    <xdr:rowOff>0</xdr:rowOff>
                  </from>
                  <to>
                    <xdr:col>2</xdr:col>
                    <xdr:colOff>219075</xdr:colOff>
                    <xdr:row>24</xdr:row>
                    <xdr:rowOff>0</xdr:rowOff>
                  </to>
                </anchor>
              </controlPr>
            </control>
          </mc:Choice>
        </mc:AlternateContent>
        <mc:AlternateContent xmlns:mc="http://schemas.openxmlformats.org/markup-compatibility/2006">
          <mc:Choice Requires="x14">
            <control shapeId="81941" r:id="rId24" name="Check Box 21">
              <controlPr defaultSize="0" autoFill="0" autoLine="0" autoPict="0" altText="">
                <anchor moveWithCells="1">
                  <from>
                    <xdr:col>3</xdr:col>
                    <xdr:colOff>0</xdr:colOff>
                    <xdr:row>23</xdr:row>
                    <xdr:rowOff>0</xdr:rowOff>
                  </from>
                  <to>
                    <xdr:col>3</xdr:col>
                    <xdr:colOff>219075</xdr:colOff>
                    <xdr:row>24</xdr:row>
                    <xdr:rowOff>0</xdr:rowOff>
                  </to>
                </anchor>
              </controlPr>
            </control>
          </mc:Choice>
        </mc:AlternateContent>
        <mc:AlternateContent xmlns:mc="http://schemas.openxmlformats.org/markup-compatibility/2006">
          <mc:Choice Requires="x14">
            <control shapeId="81942" r:id="rId25" name="Check Box 22">
              <controlPr defaultSize="0" autoFill="0" autoLine="0" autoPict="0" altText="">
                <anchor moveWithCells="1">
                  <from>
                    <xdr:col>4</xdr:col>
                    <xdr:colOff>0</xdr:colOff>
                    <xdr:row>23</xdr:row>
                    <xdr:rowOff>0</xdr:rowOff>
                  </from>
                  <to>
                    <xdr:col>4</xdr:col>
                    <xdr:colOff>219075</xdr:colOff>
                    <xdr:row>24</xdr:row>
                    <xdr:rowOff>0</xdr:rowOff>
                  </to>
                </anchor>
              </controlPr>
            </control>
          </mc:Choice>
        </mc:AlternateContent>
        <mc:AlternateContent xmlns:mc="http://schemas.openxmlformats.org/markup-compatibility/2006">
          <mc:Choice Requires="x14">
            <control shapeId="81943" r:id="rId26" name="Check Box 23">
              <controlPr defaultSize="0" autoFill="0" autoLine="0" autoPict="0" altText="">
                <anchor moveWithCells="1">
                  <from>
                    <xdr:col>5</xdr:col>
                    <xdr:colOff>0</xdr:colOff>
                    <xdr:row>23</xdr:row>
                    <xdr:rowOff>0</xdr:rowOff>
                  </from>
                  <to>
                    <xdr:col>5</xdr:col>
                    <xdr:colOff>219075</xdr:colOff>
                    <xdr:row>24</xdr:row>
                    <xdr:rowOff>0</xdr:rowOff>
                  </to>
                </anchor>
              </controlPr>
            </control>
          </mc:Choice>
        </mc:AlternateContent>
        <mc:AlternateContent xmlns:mc="http://schemas.openxmlformats.org/markup-compatibility/2006">
          <mc:Choice Requires="x14">
            <control shapeId="81944" r:id="rId27" name="Check Box 24">
              <controlPr defaultSize="0" autoFill="0" autoLine="0" autoPict="0" altText="">
                <anchor moveWithCells="1">
                  <from>
                    <xdr:col>6</xdr:col>
                    <xdr:colOff>0</xdr:colOff>
                    <xdr:row>23</xdr:row>
                    <xdr:rowOff>0</xdr:rowOff>
                  </from>
                  <to>
                    <xdr:col>6</xdr:col>
                    <xdr:colOff>219075</xdr:colOff>
                    <xdr:row>24</xdr:row>
                    <xdr:rowOff>0</xdr:rowOff>
                  </to>
                </anchor>
              </controlPr>
            </control>
          </mc:Choice>
        </mc:AlternateContent>
        <mc:AlternateContent xmlns:mc="http://schemas.openxmlformats.org/markup-compatibility/2006">
          <mc:Choice Requires="x14">
            <control shapeId="81945" r:id="rId28" name="Kontrollkästchen 2">
              <controlPr defaultSize="0" autoFill="0" autoLine="0" autoPict="0" altText="">
                <anchor moveWithCells="1">
                  <from>
                    <xdr:col>1</xdr:col>
                    <xdr:colOff>0</xdr:colOff>
                    <xdr:row>25</xdr:row>
                    <xdr:rowOff>0</xdr:rowOff>
                  </from>
                  <to>
                    <xdr:col>1</xdr:col>
                    <xdr:colOff>219075</xdr:colOff>
                    <xdr:row>26</xdr:row>
                    <xdr:rowOff>0</xdr:rowOff>
                  </to>
                </anchor>
              </controlPr>
            </control>
          </mc:Choice>
        </mc:AlternateContent>
        <mc:AlternateContent xmlns:mc="http://schemas.openxmlformats.org/markup-compatibility/2006">
          <mc:Choice Requires="x14">
            <control shapeId="81946" r:id="rId29" name="Check Box 26">
              <controlPr defaultSize="0" autoFill="0" autoLine="0" autoPict="0" altText="">
                <anchor moveWithCells="1">
                  <from>
                    <xdr:col>2</xdr:col>
                    <xdr:colOff>0</xdr:colOff>
                    <xdr:row>25</xdr:row>
                    <xdr:rowOff>0</xdr:rowOff>
                  </from>
                  <to>
                    <xdr:col>2</xdr:col>
                    <xdr:colOff>219075</xdr:colOff>
                    <xdr:row>26</xdr:row>
                    <xdr:rowOff>0</xdr:rowOff>
                  </to>
                </anchor>
              </controlPr>
            </control>
          </mc:Choice>
        </mc:AlternateContent>
        <mc:AlternateContent xmlns:mc="http://schemas.openxmlformats.org/markup-compatibility/2006">
          <mc:Choice Requires="x14">
            <control shapeId="81947" r:id="rId30" name="Check Box 27">
              <controlPr defaultSize="0" autoFill="0" autoLine="0" autoPict="0" altText="">
                <anchor moveWithCells="1">
                  <from>
                    <xdr:col>3</xdr:col>
                    <xdr:colOff>0</xdr:colOff>
                    <xdr:row>25</xdr:row>
                    <xdr:rowOff>0</xdr:rowOff>
                  </from>
                  <to>
                    <xdr:col>3</xdr:col>
                    <xdr:colOff>219075</xdr:colOff>
                    <xdr:row>26</xdr:row>
                    <xdr:rowOff>0</xdr:rowOff>
                  </to>
                </anchor>
              </controlPr>
            </control>
          </mc:Choice>
        </mc:AlternateContent>
        <mc:AlternateContent xmlns:mc="http://schemas.openxmlformats.org/markup-compatibility/2006">
          <mc:Choice Requires="x14">
            <control shapeId="81948" r:id="rId31" name="Check Box 28">
              <controlPr defaultSize="0" autoFill="0" autoLine="0" autoPict="0" altText="">
                <anchor moveWithCells="1">
                  <from>
                    <xdr:col>4</xdr:col>
                    <xdr:colOff>0</xdr:colOff>
                    <xdr:row>25</xdr:row>
                    <xdr:rowOff>0</xdr:rowOff>
                  </from>
                  <to>
                    <xdr:col>4</xdr:col>
                    <xdr:colOff>219075</xdr:colOff>
                    <xdr:row>26</xdr:row>
                    <xdr:rowOff>0</xdr:rowOff>
                  </to>
                </anchor>
              </controlPr>
            </control>
          </mc:Choice>
        </mc:AlternateContent>
        <mc:AlternateContent xmlns:mc="http://schemas.openxmlformats.org/markup-compatibility/2006">
          <mc:Choice Requires="x14">
            <control shapeId="81949" r:id="rId32" name="Check Box 29">
              <controlPr defaultSize="0" autoFill="0" autoLine="0" autoPict="0" altText="">
                <anchor moveWithCells="1">
                  <from>
                    <xdr:col>5</xdr:col>
                    <xdr:colOff>0</xdr:colOff>
                    <xdr:row>25</xdr:row>
                    <xdr:rowOff>0</xdr:rowOff>
                  </from>
                  <to>
                    <xdr:col>5</xdr:col>
                    <xdr:colOff>219075</xdr:colOff>
                    <xdr:row>26</xdr:row>
                    <xdr:rowOff>0</xdr:rowOff>
                  </to>
                </anchor>
              </controlPr>
            </control>
          </mc:Choice>
        </mc:AlternateContent>
        <mc:AlternateContent xmlns:mc="http://schemas.openxmlformats.org/markup-compatibility/2006">
          <mc:Choice Requires="x14">
            <control shapeId="81950" r:id="rId33" name="Check Box 30">
              <controlPr defaultSize="0" autoFill="0" autoLine="0" autoPict="0" altText="">
                <anchor moveWithCells="1">
                  <from>
                    <xdr:col>6</xdr:col>
                    <xdr:colOff>0</xdr:colOff>
                    <xdr:row>25</xdr:row>
                    <xdr:rowOff>0</xdr:rowOff>
                  </from>
                  <to>
                    <xdr:col>6</xdr:col>
                    <xdr:colOff>219075</xdr:colOff>
                    <xdr:row>26</xdr:row>
                    <xdr:rowOff>0</xdr:rowOff>
                  </to>
                </anchor>
              </controlPr>
            </control>
          </mc:Choice>
        </mc:AlternateContent>
        <mc:AlternateContent xmlns:mc="http://schemas.openxmlformats.org/markup-compatibility/2006">
          <mc:Choice Requires="x14">
            <control shapeId="81951" r:id="rId34" name="Kontrollkästchen 2">
              <controlPr defaultSize="0" autoFill="0" autoLine="0" autoPict="0" altText="">
                <anchor moveWithCells="1">
                  <from>
                    <xdr:col>1</xdr:col>
                    <xdr:colOff>0</xdr:colOff>
                    <xdr:row>27</xdr:row>
                    <xdr:rowOff>0</xdr:rowOff>
                  </from>
                  <to>
                    <xdr:col>1</xdr:col>
                    <xdr:colOff>219075</xdr:colOff>
                    <xdr:row>28</xdr:row>
                    <xdr:rowOff>0</xdr:rowOff>
                  </to>
                </anchor>
              </controlPr>
            </control>
          </mc:Choice>
        </mc:AlternateContent>
        <mc:AlternateContent xmlns:mc="http://schemas.openxmlformats.org/markup-compatibility/2006">
          <mc:Choice Requires="x14">
            <control shapeId="81952" r:id="rId35" name="Check Box 32">
              <controlPr defaultSize="0" autoFill="0" autoLine="0" autoPict="0" altText="">
                <anchor moveWithCells="1">
                  <from>
                    <xdr:col>2</xdr:col>
                    <xdr:colOff>0</xdr:colOff>
                    <xdr:row>27</xdr:row>
                    <xdr:rowOff>0</xdr:rowOff>
                  </from>
                  <to>
                    <xdr:col>2</xdr:col>
                    <xdr:colOff>219075</xdr:colOff>
                    <xdr:row>28</xdr:row>
                    <xdr:rowOff>0</xdr:rowOff>
                  </to>
                </anchor>
              </controlPr>
            </control>
          </mc:Choice>
        </mc:AlternateContent>
        <mc:AlternateContent xmlns:mc="http://schemas.openxmlformats.org/markup-compatibility/2006">
          <mc:Choice Requires="x14">
            <control shapeId="81953" r:id="rId36" name="Check Box 33">
              <controlPr defaultSize="0" autoFill="0" autoLine="0" autoPict="0" altText="">
                <anchor moveWithCells="1">
                  <from>
                    <xdr:col>3</xdr:col>
                    <xdr:colOff>0</xdr:colOff>
                    <xdr:row>27</xdr:row>
                    <xdr:rowOff>0</xdr:rowOff>
                  </from>
                  <to>
                    <xdr:col>3</xdr:col>
                    <xdr:colOff>219075</xdr:colOff>
                    <xdr:row>28</xdr:row>
                    <xdr:rowOff>0</xdr:rowOff>
                  </to>
                </anchor>
              </controlPr>
            </control>
          </mc:Choice>
        </mc:AlternateContent>
        <mc:AlternateContent xmlns:mc="http://schemas.openxmlformats.org/markup-compatibility/2006">
          <mc:Choice Requires="x14">
            <control shapeId="81954" r:id="rId37" name="Check Box 34">
              <controlPr defaultSize="0" autoFill="0" autoLine="0" autoPict="0" altText="">
                <anchor moveWithCells="1">
                  <from>
                    <xdr:col>4</xdr:col>
                    <xdr:colOff>0</xdr:colOff>
                    <xdr:row>27</xdr:row>
                    <xdr:rowOff>0</xdr:rowOff>
                  </from>
                  <to>
                    <xdr:col>4</xdr:col>
                    <xdr:colOff>219075</xdr:colOff>
                    <xdr:row>28</xdr:row>
                    <xdr:rowOff>0</xdr:rowOff>
                  </to>
                </anchor>
              </controlPr>
            </control>
          </mc:Choice>
        </mc:AlternateContent>
        <mc:AlternateContent xmlns:mc="http://schemas.openxmlformats.org/markup-compatibility/2006">
          <mc:Choice Requires="x14">
            <control shapeId="81955" r:id="rId38" name="Check Box 35">
              <controlPr defaultSize="0" autoFill="0" autoLine="0" autoPict="0" altText="">
                <anchor moveWithCells="1">
                  <from>
                    <xdr:col>5</xdr:col>
                    <xdr:colOff>0</xdr:colOff>
                    <xdr:row>27</xdr:row>
                    <xdr:rowOff>0</xdr:rowOff>
                  </from>
                  <to>
                    <xdr:col>5</xdr:col>
                    <xdr:colOff>219075</xdr:colOff>
                    <xdr:row>28</xdr:row>
                    <xdr:rowOff>0</xdr:rowOff>
                  </to>
                </anchor>
              </controlPr>
            </control>
          </mc:Choice>
        </mc:AlternateContent>
        <mc:AlternateContent xmlns:mc="http://schemas.openxmlformats.org/markup-compatibility/2006">
          <mc:Choice Requires="x14">
            <control shapeId="81956" r:id="rId39" name="Check Box 36">
              <controlPr defaultSize="0" autoFill="0" autoLine="0" autoPict="0" altText="">
                <anchor moveWithCells="1">
                  <from>
                    <xdr:col>6</xdr:col>
                    <xdr:colOff>0</xdr:colOff>
                    <xdr:row>27</xdr:row>
                    <xdr:rowOff>0</xdr:rowOff>
                  </from>
                  <to>
                    <xdr:col>6</xdr:col>
                    <xdr:colOff>219075</xdr:colOff>
                    <xdr:row>28</xdr:row>
                    <xdr:rowOff>0</xdr:rowOff>
                  </to>
                </anchor>
              </controlPr>
            </control>
          </mc:Choice>
        </mc:AlternateContent>
        <mc:AlternateContent xmlns:mc="http://schemas.openxmlformats.org/markup-compatibility/2006">
          <mc:Choice Requires="x14">
            <control shapeId="81957" r:id="rId40" name="Kontrollkästchen 2">
              <controlPr defaultSize="0" autoFill="0" autoLine="0" autoPict="0" altText="">
                <anchor moveWithCells="1">
                  <from>
                    <xdr:col>1</xdr:col>
                    <xdr:colOff>0</xdr:colOff>
                    <xdr:row>29</xdr:row>
                    <xdr:rowOff>0</xdr:rowOff>
                  </from>
                  <to>
                    <xdr:col>1</xdr:col>
                    <xdr:colOff>219075</xdr:colOff>
                    <xdr:row>30</xdr:row>
                    <xdr:rowOff>0</xdr:rowOff>
                  </to>
                </anchor>
              </controlPr>
            </control>
          </mc:Choice>
        </mc:AlternateContent>
        <mc:AlternateContent xmlns:mc="http://schemas.openxmlformats.org/markup-compatibility/2006">
          <mc:Choice Requires="x14">
            <control shapeId="81958" r:id="rId41" name="Check Box 38">
              <controlPr defaultSize="0" autoFill="0" autoLine="0" autoPict="0" altText="">
                <anchor moveWithCells="1">
                  <from>
                    <xdr:col>2</xdr:col>
                    <xdr:colOff>0</xdr:colOff>
                    <xdr:row>29</xdr:row>
                    <xdr:rowOff>0</xdr:rowOff>
                  </from>
                  <to>
                    <xdr:col>2</xdr:col>
                    <xdr:colOff>219075</xdr:colOff>
                    <xdr:row>30</xdr:row>
                    <xdr:rowOff>0</xdr:rowOff>
                  </to>
                </anchor>
              </controlPr>
            </control>
          </mc:Choice>
        </mc:AlternateContent>
        <mc:AlternateContent xmlns:mc="http://schemas.openxmlformats.org/markup-compatibility/2006">
          <mc:Choice Requires="x14">
            <control shapeId="81959" r:id="rId42" name="Check Box 39">
              <controlPr defaultSize="0" autoFill="0" autoLine="0" autoPict="0" altText="">
                <anchor moveWithCells="1">
                  <from>
                    <xdr:col>3</xdr:col>
                    <xdr:colOff>0</xdr:colOff>
                    <xdr:row>29</xdr:row>
                    <xdr:rowOff>0</xdr:rowOff>
                  </from>
                  <to>
                    <xdr:col>3</xdr:col>
                    <xdr:colOff>219075</xdr:colOff>
                    <xdr:row>30</xdr:row>
                    <xdr:rowOff>0</xdr:rowOff>
                  </to>
                </anchor>
              </controlPr>
            </control>
          </mc:Choice>
        </mc:AlternateContent>
        <mc:AlternateContent xmlns:mc="http://schemas.openxmlformats.org/markup-compatibility/2006">
          <mc:Choice Requires="x14">
            <control shapeId="81960" r:id="rId43" name="Check Box 40">
              <controlPr defaultSize="0" autoFill="0" autoLine="0" autoPict="0" altText="">
                <anchor moveWithCells="1">
                  <from>
                    <xdr:col>4</xdr:col>
                    <xdr:colOff>0</xdr:colOff>
                    <xdr:row>29</xdr:row>
                    <xdr:rowOff>0</xdr:rowOff>
                  </from>
                  <to>
                    <xdr:col>4</xdr:col>
                    <xdr:colOff>219075</xdr:colOff>
                    <xdr:row>30</xdr:row>
                    <xdr:rowOff>0</xdr:rowOff>
                  </to>
                </anchor>
              </controlPr>
            </control>
          </mc:Choice>
        </mc:AlternateContent>
        <mc:AlternateContent xmlns:mc="http://schemas.openxmlformats.org/markup-compatibility/2006">
          <mc:Choice Requires="x14">
            <control shapeId="81961" r:id="rId44" name="Check Box 41">
              <controlPr defaultSize="0" autoFill="0" autoLine="0" autoPict="0" altText="">
                <anchor moveWithCells="1">
                  <from>
                    <xdr:col>5</xdr:col>
                    <xdr:colOff>0</xdr:colOff>
                    <xdr:row>29</xdr:row>
                    <xdr:rowOff>0</xdr:rowOff>
                  </from>
                  <to>
                    <xdr:col>5</xdr:col>
                    <xdr:colOff>219075</xdr:colOff>
                    <xdr:row>30</xdr:row>
                    <xdr:rowOff>0</xdr:rowOff>
                  </to>
                </anchor>
              </controlPr>
            </control>
          </mc:Choice>
        </mc:AlternateContent>
        <mc:AlternateContent xmlns:mc="http://schemas.openxmlformats.org/markup-compatibility/2006">
          <mc:Choice Requires="x14">
            <control shapeId="81962" r:id="rId45" name="Check Box 42">
              <controlPr defaultSize="0" autoFill="0" autoLine="0" autoPict="0" altText="">
                <anchor moveWithCells="1">
                  <from>
                    <xdr:col>6</xdr:col>
                    <xdr:colOff>0</xdr:colOff>
                    <xdr:row>29</xdr:row>
                    <xdr:rowOff>0</xdr:rowOff>
                  </from>
                  <to>
                    <xdr:col>6</xdr:col>
                    <xdr:colOff>219075</xdr:colOff>
                    <xdr:row>30</xdr:row>
                    <xdr:rowOff>0</xdr:rowOff>
                  </to>
                </anchor>
              </controlPr>
            </control>
          </mc:Choice>
        </mc:AlternateContent>
        <mc:AlternateContent xmlns:mc="http://schemas.openxmlformats.org/markup-compatibility/2006">
          <mc:Choice Requires="x14">
            <control shapeId="81963" r:id="rId46" name="Kontrollkästchen 2">
              <controlPr defaultSize="0" autoFill="0" autoLine="0" autoPict="0" altText="">
                <anchor moveWithCells="1">
                  <from>
                    <xdr:col>1</xdr:col>
                    <xdr:colOff>0</xdr:colOff>
                    <xdr:row>33</xdr:row>
                    <xdr:rowOff>0</xdr:rowOff>
                  </from>
                  <to>
                    <xdr:col>1</xdr:col>
                    <xdr:colOff>219075</xdr:colOff>
                    <xdr:row>34</xdr:row>
                    <xdr:rowOff>0</xdr:rowOff>
                  </to>
                </anchor>
              </controlPr>
            </control>
          </mc:Choice>
        </mc:AlternateContent>
        <mc:AlternateContent xmlns:mc="http://schemas.openxmlformats.org/markup-compatibility/2006">
          <mc:Choice Requires="x14">
            <control shapeId="81964" r:id="rId47" name="Check Box 44">
              <controlPr defaultSize="0" autoFill="0" autoLine="0" autoPict="0" altText="">
                <anchor moveWithCells="1">
                  <from>
                    <xdr:col>2</xdr:col>
                    <xdr:colOff>0</xdr:colOff>
                    <xdr:row>33</xdr:row>
                    <xdr:rowOff>0</xdr:rowOff>
                  </from>
                  <to>
                    <xdr:col>2</xdr:col>
                    <xdr:colOff>219075</xdr:colOff>
                    <xdr:row>34</xdr:row>
                    <xdr:rowOff>0</xdr:rowOff>
                  </to>
                </anchor>
              </controlPr>
            </control>
          </mc:Choice>
        </mc:AlternateContent>
        <mc:AlternateContent xmlns:mc="http://schemas.openxmlformats.org/markup-compatibility/2006">
          <mc:Choice Requires="x14">
            <control shapeId="81965" r:id="rId48" name="Check Box 45">
              <controlPr defaultSize="0" autoFill="0" autoLine="0" autoPict="0" altText="">
                <anchor moveWithCells="1">
                  <from>
                    <xdr:col>3</xdr:col>
                    <xdr:colOff>0</xdr:colOff>
                    <xdr:row>33</xdr:row>
                    <xdr:rowOff>0</xdr:rowOff>
                  </from>
                  <to>
                    <xdr:col>3</xdr:col>
                    <xdr:colOff>219075</xdr:colOff>
                    <xdr:row>34</xdr:row>
                    <xdr:rowOff>0</xdr:rowOff>
                  </to>
                </anchor>
              </controlPr>
            </control>
          </mc:Choice>
        </mc:AlternateContent>
        <mc:AlternateContent xmlns:mc="http://schemas.openxmlformats.org/markup-compatibility/2006">
          <mc:Choice Requires="x14">
            <control shapeId="81966" r:id="rId49" name="Check Box 46">
              <controlPr defaultSize="0" autoFill="0" autoLine="0" autoPict="0" altText="">
                <anchor moveWithCells="1">
                  <from>
                    <xdr:col>4</xdr:col>
                    <xdr:colOff>0</xdr:colOff>
                    <xdr:row>33</xdr:row>
                    <xdr:rowOff>0</xdr:rowOff>
                  </from>
                  <to>
                    <xdr:col>4</xdr:col>
                    <xdr:colOff>219075</xdr:colOff>
                    <xdr:row>34</xdr:row>
                    <xdr:rowOff>0</xdr:rowOff>
                  </to>
                </anchor>
              </controlPr>
            </control>
          </mc:Choice>
        </mc:AlternateContent>
        <mc:AlternateContent xmlns:mc="http://schemas.openxmlformats.org/markup-compatibility/2006">
          <mc:Choice Requires="x14">
            <control shapeId="81967" r:id="rId50" name="Check Box 47">
              <controlPr defaultSize="0" autoFill="0" autoLine="0" autoPict="0" altText="">
                <anchor moveWithCells="1">
                  <from>
                    <xdr:col>5</xdr:col>
                    <xdr:colOff>0</xdr:colOff>
                    <xdr:row>33</xdr:row>
                    <xdr:rowOff>0</xdr:rowOff>
                  </from>
                  <to>
                    <xdr:col>5</xdr:col>
                    <xdr:colOff>219075</xdr:colOff>
                    <xdr:row>34</xdr:row>
                    <xdr:rowOff>0</xdr:rowOff>
                  </to>
                </anchor>
              </controlPr>
            </control>
          </mc:Choice>
        </mc:AlternateContent>
        <mc:AlternateContent xmlns:mc="http://schemas.openxmlformats.org/markup-compatibility/2006">
          <mc:Choice Requires="x14">
            <control shapeId="81968" r:id="rId51" name="Check Box 48">
              <controlPr defaultSize="0" autoFill="0" autoLine="0" autoPict="0" altText="">
                <anchor moveWithCells="1">
                  <from>
                    <xdr:col>6</xdr:col>
                    <xdr:colOff>0</xdr:colOff>
                    <xdr:row>33</xdr:row>
                    <xdr:rowOff>0</xdr:rowOff>
                  </from>
                  <to>
                    <xdr:col>6</xdr:col>
                    <xdr:colOff>219075</xdr:colOff>
                    <xdr:row>34</xdr:row>
                    <xdr:rowOff>0</xdr:rowOff>
                  </to>
                </anchor>
              </controlPr>
            </control>
          </mc:Choice>
        </mc:AlternateContent>
        <mc:AlternateContent xmlns:mc="http://schemas.openxmlformats.org/markup-compatibility/2006">
          <mc:Choice Requires="x14">
            <control shapeId="81970" r:id="rId52" name="Kontrollkästchen 2">
              <controlPr defaultSize="0" autoFill="0" autoLine="0" autoPict="0" altText="">
                <anchor moveWithCells="1">
                  <from>
                    <xdr:col>1</xdr:col>
                    <xdr:colOff>0</xdr:colOff>
                    <xdr:row>19</xdr:row>
                    <xdr:rowOff>0</xdr:rowOff>
                  </from>
                  <to>
                    <xdr:col>1</xdr:col>
                    <xdr:colOff>219075</xdr:colOff>
                    <xdr:row>20</xdr:row>
                    <xdr:rowOff>0</xdr:rowOff>
                  </to>
                </anchor>
              </controlPr>
            </control>
          </mc:Choice>
        </mc:AlternateContent>
        <mc:AlternateContent xmlns:mc="http://schemas.openxmlformats.org/markup-compatibility/2006">
          <mc:Choice Requires="x14">
            <control shapeId="81971" r:id="rId53" name="Check Box 51">
              <controlPr defaultSize="0" autoFill="0" autoLine="0" autoPict="0" altText="">
                <anchor moveWithCells="1">
                  <from>
                    <xdr:col>2</xdr:col>
                    <xdr:colOff>0</xdr:colOff>
                    <xdr:row>19</xdr:row>
                    <xdr:rowOff>0</xdr:rowOff>
                  </from>
                  <to>
                    <xdr:col>2</xdr:col>
                    <xdr:colOff>219075</xdr:colOff>
                    <xdr:row>20</xdr:row>
                    <xdr:rowOff>0</xdr:rowOff>
                  </to>
                </anchor>
              </controlPr>
            </control>
          </mc:Choice>
        </mc:AlternateContent>
        <mc:AlternateContent xmlns:mc="http://schemas.openxmlformats.org/markup-compatibility/2006">
          <mc:Choice Requires="x14">
            <control shapeId="81972" r:id="rId54" name="Check Box 52">
              <controlPr defaultSize="0" autoFill="0" autoLine="0" autoPict="0" altText="">
                <anchor moveWithCells="1">
                  <from>
                    <xdr:col>3</xdr:col>
                    <xdr:colOff>0</xdr:colOff>
                    <xdr:row>19</xdr:row>
                    <xdr:rowOff>0</xdr:rowOff>
                  </from>
                  <to>
                    <xdr:col>3</xdr:col>
                    <xdr:colOff>219075</xdr:colOff>
                    <xdr:row>20</xdr:row>
                    <xdr:rowOff>0</xdr:rowOff>
                  </to>
                </anchor>
              </controlPr>
            </control>
          </mc:Choice>
        </mc:AlternateContent>
        <mc:AlternateContent xmlns:mc="http://schemas.openxmlformats.org/markup-compatibility/2006">
          <mc:Choice Requires="x14">
            <control shapeId="81973" r:id="rId55" name="Check Box 53">
              <controlPr defaultSize="0" autoFill="0" autoLine="0" autoPict="0" altText="">
                <anchor moveWithCells="1">
                  <from>
                    <xdr:col>4</xdr:col>
                    <xdr:colOff>0</xdr:colOff>
                    <xdr:row>19</xdr:row>
                    <xdr:rowOff>0</xdr:rowOff>
                  </from>
                  <to>
                    <xdr:col>4</xdr:col>
                    <xdr:colOff>219075</xdr:colOff>
                    <xdr:row>20</xdr:row>
                    <xdr:rowOff>0</xdr:rowOff>
                  </to>
                </anchor>
              </controlPr>
            </control>
          </mc:Choice>
        </mc:AlternateContent>
        <mc:AlternateContent xmlns:mc="http://schemas.openxmlformats.org/markup-compatibility/2006">
          <mc:Choice Requires="x14">
            <control shapeId="81974" r:id="rId56" name="Check Box 54">
              <controlPr defaultSize="0" autoFill="0" autoLine="0" autoPict="0" altText="">
                <anchor moveWithCells="1">
                  <from>
                    <xdr:col>5</xdr:col>
                    <xdr:colOff>0</xdr:colOff>
                    <xdr:row>19</xdr:row>
                    <xdr:rowOff>0</xdr:rowOff>
                  </from>
                  <to>
                    <xdr:col>5</xdr:col>
                    <xdr:colOff>219075</xdr:colOff>
                    <xdr:row>20</xdr:row>
                    <xdr:rowOff>0</xdr:rowOff>
                  </to>
                </anchor>
              </controlPr>
            </control>
          </mc:Choice>
        </mc:AlternateContent>
        <mc:AlternateContent xmlns:mc="http://schemas.openxmlformats.org/markup-compatibility/2006">
          <mc:Choice Requires="x14">
            <control shapeId="81975" r:id="rId57" name="Check Box 55">
              <controlPr defaultSize="0" autoFill="0" autoLine="0" autoPict="0" altText="">
                <anchor moveWithCells="1">
                  <from>
                    <xdr:col>6</xdr:col>
                    <xdr:colOff>0</xdr:colOff>
                    <xdr:row>19</xdr:row>
                    <xdr:rowOff>0</xdr:rowOff>
                  </from>
                  <to>
                    <xdr:col>6</xdr:col>
                    <xdr:colOff>219075</xdr:colOff>
                    <xdr:row>20</xdr:row>
                    <xdr:rowOff>0</xdr:rowOff>
                  </to>
                </anchor>
              </controlPr>
            </control>
          </mc:Choice>
        </mc:AlternateContent>
        <mc:AlternateContent xmlns:mc="http://schemas.openxmlformats.org/markup-compatibility/2006">
          <mc:Choice Requires="x14">
            <control shapeId="81991" r:id="rId58" name="Check Box 71">
              <controlPr defaultSize="0" autoFill="0" autoLine="0" autoPict="0" altText="">
                <anchor moveWithCells="1">
                  <from>
                    <xdr:col>1</xdr:col>
                    <xdr:colOff>0</xdr:colOff>
                    <xdr:row>31</xdr:row>
                    <xdr:rowOff>0</xdr:rowOff>
                  </from>
                  <to>
                    <xdr:col>1</xdr:col>
                    <xdr:colOff>219075</xdr:colOff>
                    <xdr:row>32</xdr:row>
                    <xdr:rowOff>0</xdr:rowOff>
                  </to>
                </anchor>
              </controlPr>
            </control>
          </mc:Choice>
        </mc:AlternateContent>
        <mc:AlternateContent xmlns:mc="http://schemas.openxmlformats.org/markup-compatibility/2006">
          <mc:Choice Requires="x14">
            <control shapeId="81992" r:id="rId59" name="Check Box 72">
              <controlPr defaultSize="0" autoFill="0" autoLine="0" autoPict="0" altText="">
                <anchor moveWithCells="1">
                  <from>
                    <xdr:col>2</xdr:col>
                    <xdr:colOff>0</xdr:colOff>
                    <xdr:row>31</xdr:row>
                    <xdr:rowOff>0</xdr:rowOff>
                  </from>
                  <to>
                    <xdr:col>2</xdr:col>
                    <xdr:colOff>219075</xdr:colOff>
                    <xdr:row>32</xdr:row>
                    <xdr:rowOff>0</xdr:rowOff>
                  </to>
                </anchor>
              </controlPr>
            </control>
          </mc:Choice>
        </mc:AlternateContent>
        <mc:AlternateContent xmlns:mc="http://schemas.openxmlformats.org/markup-compatibility/2006">
          <mc:Choice Requires="x14">
            <control shapeId="81993" r:id="rId60" name="Check Box 73">
              <controlPr defaultSize="0" autoFill="0" autoLine="0" autoPict="0" altText="">
                <anchor moveWithCells="1">
                  <from>
                    <xdr:col>3</xdr:col>
                    <xdr:colOff>0</xdr:colOff>
                    <xdr:row>31</xdr:row>
                    <xdr:rowOff>0</xdr:rowOff>
                  </from>
                  <to>
                    <xdr:col>3</xdr:col>
                    <xdr:colOff>219075</xdr:colOff>
                    <xdr:row>32</xdr:row>
                    <xdr:rowOff>0</xdr:rowOff>
                  </to>
                </anchor>
              </controlPr>
            </control>
          </mc:Choice>
        </mc:AlternateContent>
        <mc:AlternateContent xmlns:mc="http://schemas.openxmlformats.org/markup-compatibility/2006">
          <mc:Choice Requires="x14">
            <control shapeId="81994" r:id="rId61" name="Check Box 74">
              <controlPr defaultSize="0" autoFill="0" autoLine="0" autoPict="0" altText="">
                <anchor moveWithCells="1">
                  <from>
                    <xdr:col>4</xdr:col>
                    <xdr:colOff>0</xdr:colOff>
                    <xdr:row>31</xdr:row>
                    <xdr:rowOff>0</xdr:rowOff>
                  </from>
                  <to>
                    <xdr:col>4</xdr:col>
                    <xdr:colOff>219075</xdr:colOff>
                    <xdr:row>32</xdr:row>
                    <xdr:rowOff>0</xdr:rowOff>
                  </to>
                </anchor>
              </controlPr>
            </control>
          </mc:Choice>
        </mc:AlternateContent>
        <mc:AlternateContent xmlns:mc="http://schemas.openxmlformats.org/markup-compatibility/2006">
          <mc:Choice Requires="x14">
            <control shapeId="81995" r:id="rId62" name="Check Box 75">
              <controlPr defaultSize="0" autoFill="0" autoLine="0" autoPict="0" altText="">
                <anchor moveWithCells="1">
                  <from>
                    <xdr:col>5</xdr:col>
                    <xdr:colOff>0</xdr:colOff>
                    <xdr:row>31</xdr:row>
                    <xdr:rowOff>0</xdr:rowOff>
                  </from>
                  <to>
                    <xdr:col>5</xdr:col>
                    <xdr:colOff>219075</xdr:colOff>
                    <xdr:row>32</xdr:row>
                    <xdr:rowOff>0</xdr:rowOff>
                  </to>
                </anchor>
              </controlPr>
            </control>
          </mc:Choice>
        </mc:AlternateContent>
        <mc:AlternateContent xmlns:mc="http://schemas.openxmlformats.org/markup-compatibility/2006">
          <mc:Choice Requires="x14">
            <control shapeId="81996" r:id="rId63" name="Check Box 76">
              <controlPr defaultSize="0" autoFill="0" autoLine="0" autoPict="0" altText="">
                <anchor moveWithCells="1">
                  <from>
                    <xdr:col>6</xdr:col>
                    <xdr:colOff>0</xdr:colOff>
                    <xdr:row>31</xdr:row>
                    <xdr:rowOff>0</xdr:rowOff>
                  </from>
                  <to>
                    <xdr:col>6</xdr:col>
                    <xdr:colOff>219075</xdr:colOff>
                    <xdr:row>32</xdr:row>
                    <xdr:rowOff>0</xdr:rowOff>
                  </to>
                </anchor>
              </controlPr>
            </control>
          </mc:Choice>
        </mc:AlternateContent>
        <mc:AlternateContent xmlns:mc="http://schemas.openxmlformats.org/markup-compatibility/2006">
          <mc:Choice Requires="x14">
            <control shapeId="82019" r:id="rId64" name="Check Box 99">
              <controlPr defaultSize="0" autoFill="0" autoLine="0" autoPict="0" altText="">
                <anchor moveWithCells="1">
                  <from>
                    <xdr:col>5</xdr:col>
                    <xdr:colOff>0</xdr:colOff>
                    <xdr:row>99</xdr:row>
                    <xdr:rowOff>0</xdr:rowOff>
                  </from>
                  <to>
                    <xdr:col>5</xdr:col>
                    <xdr:colOff>219075</xdr:colOff>
                    <xdr:row>100</xdr:row>
                    <xdr:rowOff>0</xdr:rowOff>
                  </to>
                </anchor>
              </controlPr>
            </control>
          </mc:Choice>
        </mc:AlternateContent>
        <mc:AlternateContent xmlns:mc="http://schemas.openxmlformats.org/markup-compatibility/2006">
          <mc:Choice Requires="x14">
            <control shapeId="82028" r:id="rId65" name="Check Box 108">
              <controlPr defaultSize="0" autoFill="0" autoLine="0" autoPict="0" altText="">
                <anchor moveWithCells="1">
                  <from>
                    <xdr:col>2</xdr:col>
                    <xdr:colOff>0</xdr:colOff>
                    <xdr:row>79</xdr:row>
                    <xdr:rowOff>0</xdr:rowOff>
                  </from>
                  <to>
                    <xdr:col>2</xdr:col>
                    <xdr:colOff>219075</xdr:colOff>
                    <xdr:row>80</xdr:row>
                    <xdr:rowOff>0</xdr:rowOff>
                  </to>
                </anchor>
              </controlPr>
            </control>
          </mc:Choice>
        </mc:AlternateContent>
        <mc:AlternateContent xmlns:mc="http://schemas.openxmlformats.org/markup-compatibility/2006">
          <mc:Choice Requires="x14">
            <control shapeId="82029" r:id="rId66" name="Check Box 109">
              <controlPr defaultSize="0" autoFill="0" autoLine="0" autoPict="0" altText="">
                <anchor moveWithCells="1">
                  <from>
                    <xdr:col>3</xdr:col>
                    <xdr:colOff>0</xdr:colOff>
                    <xdr:row>81</xdr:row>
                    <xdr:rowOff>0</xdr:rowOff>
                  </from>
                  <to>
                    <xdr:col>3</xdr:col>
                    <xdr:colOff>219075</xdr:colOff>
                    <xdr:row>82</xdr:row>
                    <xdr:rowOff>0</xdr:rowOff>
                  </to>
                </anchor>
              </controlPr>
            </control>
          </mc:Choice>
        </mc:AlternateContent>
        <mc:AlternateContent xmlns:mc="http://schemas.openxmlformats.org/markup-compatibility/2006">
          <mc:Choice Requires="x14">
            <control shapeId="82034" r:id="rId67" name="Check Box 114">
              <controlPr defaultSize="0" autoFill="0" autoLine="0" autoPict="0" altText="">
                <anchor moveWithCells="1">
                  <from>
                    <xdr:col>1</xdr:col>
                    <xdr:colOff>0</xdr:colOff>
                    <xdr:row>49</xdr:row>
                    <xdr:rowOff>0</xdr:rowOff>
                  </from>
                  <to>
                    <xdr:col>1</xdr:col>
                    <xdr:colOff>219075</xdr:colOff>
                    <xdr:row>50</xdr:row>
                    <xdr:rowOff>0</xdr:rowOff>
                  </to>
                </anchor>
              </controlPr>
            </control>
          </mc:Choice>
        </mc:AlternateContent>
        <mc:AlternateContent xmlns:mc="http://schemas.openxmlformats.org/markup-compatibility/2006">
          <mc:Choice Requires="x14">
            <control shapeId="82035" r:id="rId68" name="Check Box 115">
              <controlPr defaultSize="0" autoFill="0" autoLine="0" autoPict="0" altText="">
                <anchor moveWithCells="1">
                  <from>
                    <xdr:col>2</xdr:col>
                    <xdr:colOff>0</xdr:colOff>
                    <xdr:row>51</xdr:row>
                    <xdr:rowOff>0</xdr:rowOff>
                  </from>
                  <to>
                    <xdr:col>2</xdr:col>
                    <xdr:colOff>219075</xdr:colOff>
                    <xdr:row>52</xdr:row>
                    <xdr:rowOff>0</xdr:rowOff>
                  </to>
                </anchor>
              </controlPr>
            </control>
          </mc:Choice>
        </mc:AlternateContent>
        <mc:AlternateContent xmlns:mc="http://schemas.openxmlformats.org/markup-compatibility/2006">
          <mc:Choice Requires="x14">
            <control shapeId="82036" r:id="rId69" name="Check Box 116">
              <controlPr defaultSize="0" autoFill="0" autoLine="0" autoPict="0" altText="">
                <anchor moveWithCells="1">
                  <from>
                    <xdr:col>3</xdr:col>
                    <xdr:colOff>0</xdr:colOff>
                    <xdr:row>53</xdr:row>
                    <xdr:rowOff>0</xdr:rowOff>
                  </from>
                  <to>
                    <xdr:col>3</xdr:col>
                    <xdr:colOff>219075</xdr:colOff>
                    <xdr:row>54</xdr:row>
                    <xdr:rowOff>0</xdr:rowOff>
                  </to>
                </anchor>
              </controlPr>
            </control>
          </mc:Choice>
        </mc:AlternateContent>
        <mc:AlternateContent xmlns:mc="http://schemas.openxmlformats.org/markup-compatibility/2006">
          <mc:Choice Requires="x14">
            <control shapeId="82037" r:id="rId70" name="Check Box 117">
              <controlPr defaultSize="0" autoFill="0" autoLine="0" autoPict="0" altText="">
                <anchor moveWithCells="1">
                  <from>
                    <xdr:col>4</xdr:col>
                    <xdr:colOff>0</xdr:colOff>
                    <xdr:row>55</xdr:row>
                    <xdr:rowOff>0</xdr:rowOff>
                  </from>
                  <to>
                    <xdr:col>4</xdr:col>
                    <xdr:colOff>219075</xdr:colOff>
                    <xdr:row>56</xdr:row>
                    <xdr:rowOff>0</xdr:rowOff>
                  </to>
                </anchor>
              </controlPr>
            </control>
          </mc:Choice>
        </mc:AlternateContent>
        <mc:AlternateContent xmlns:mc="http://schemas.openxmlformats.org/markup-compatibility/2006">
          <mc:Choice Requires="x14">
            <control shapeId="82038" r:id="rId71" name="Check Box 118">
              <controlPr defaultSize="0" autoFill="0" autoLine="0" autoPict="0" altText="">
                <anchor moveWithCells="1">
                  <from>
                    <xdr:col>5</xdr:col>
                    <xdr:colOff>0</xdr:colOff>
                    <xdr:row>57</xdr:row>
                    <xdr:rowOff>0</xdr:rowOff>
                  </from>
                  <to>
                    <xdr:col>5</xdr:col>
                    <xdr:colOff>219075</xdr:colOff>
                    <xdr:row>58</xdr:row>
                    <xdr:rowOff>0</xdr:rowOff>
                  </to>
                </anchor>
              </controlPr>
            </control>
          </mc:Choice>
        </mc:AlternateContent>
        <mc:AlternateContent xmlns:mc="http://schemas.openxmlformats.org/markup-compatibility/2006">
          <mc:Choice Requires="x14">
            <control shapeId="82039" r:id="rId72" name="Check Box 119">
              <controlPr defaultSize="0" autoFill="0" autoLine="0" autoPict="0" altText="">
                <anchor moveWithCells="1">
                  <from>
                    <xdr:col>6</xdr:col>
                    <xdr:colOff>0</xdr:colOff>
                    <xdr:row>59</xdr:row>
                    <xdr:rowOff>0</xdr:rowOff>
                  </from>
                  <to>
                    <xdr:col>6</xdr:col>
                    <xdr:colOff>219075</xdr:colOff>
                    <xdr:row>60</xdr:row>
                    <xdr:rowOff>0</xdr:rowOff>
                  </to>
                </anchor>
              </controlPr>
            </control>
          </mc:Choice>
        </mc:AlternateContent>
        <mc:AlternateContent xmlns:mc="http://schemas.openxmlformats.org/markup-compatibility/2006">
          <mc:Choice Requires="x14">
            <control shapeId="82040" r:id="rId73" name="Check Box 120">
              <controlPr defaultSize="0" autoFill="0" autoLine="0" autoPict="0" altText="">
                <anchor moveWithCells="1">
                  <from>
                    <xdr:col>1</xdr:col>
                    <xdr:colOff>0</xdr:colOff>
                    <xdr:row>35</xdr:row>
                    <xdr:rowOff>0</xdr:rowOff>
                  </from>
                  <to>
                    <xdr:col>1</xdr:col>
                    <xdr:colOff>219075</xdr:colOff>
                    <xdr:row>36</xdr:row>
                    <xdr:rowOff>0</xdr:rowOff>
                  </to>
                </anchor>
              </controlPr>
            </control>
          </mc:Choice>
        </mc:AlternateContent>
        <mc:AlternateContent xmlns:mc="http://schemas.openxmlformats.org/markup-compatibility/2006">
          <mc:Choice Requires="x14">
            <control shapeId="82041" r:id="rId74" name="Check Box 121">
              <controlPr defaultSize="0" autoFill="0" autoLine="0" autoPict="0" altText="">
                <anchor moveWithCells="1">
                  <from>
                    <xdr:col>2</xdr:col>
                    <xdr:colOff>0</xdr:colOff>
                    <xdr:row>35</xdr:row>
                    <xdr:rowOff>0</xdr:rowOff>
                  </from>
                  <to>
                    <xdr:col>2</xdr:col>
                    <xdr:colOff>219075</xdr:colOff>
                    <xdr:row>36</xdr:row>
                    <xdr:rowOff>0</xdr:rowOff>
                  </to>
                </anchor>
              </controlPr>
            </control>
          </mc:Choice>
        </mc:AlternateContent>
        <mc:AlternateContent xmlns:mc="http://schemas.openxmlformats.org/markup-compatibility/2006">
          <mc:Choice Requires="x14">
            <control shapeId="82042" r:id="rId75" name="Check Box 122">
              <controlPr defaultSize="0" autoFill="0" autoLine="0" autoPict="0" altText="">
                <anchor moveWithCells="1">
                  <from>
                    <xdr:col>3</xdr:col>
                    <xdr:colOff>0</xdr:colOff>
                    <xdr:row>35</xdr:row>
                    <xdr:rowOff>0</xdr:rowOff>
                  </from>
                  <to>
                    <xdr:col>3</xdr:col>
                    <xdr:colOff>219075</xdr:colOff>
                    <xdr:row>36</xdr:row>
                    <xdr:rowOff>0</xdr:rowOff>
                  </to>
                </anchor>
              </controlPr>
            </control>
          </mc:Choice>
        </mc:AlternateContent>
        <mc:AlternateContent xmlns:mc="http://schemas.openxmlformats.org/markup-compatibility/2006">
          <mc:Choice Requires="x14">
            <control shapeId="82043" r:id="rId76" name="Check Box 123">
              <controlPr defaultSize="0" autoFill="0" autoLine="0" autoPict="0" altText="">
                <anchor moveWithCells="1">
                  <from>
                    <xdr:col>4</xdr:col>
                    <xdr:colOff>0</xdr:colOff>
                    <xdr:row>35</xdr:row>
                    <xdr:rowOff>0</xdr:rowOff>
                  </from>
                  <to>
                    <xdr:col>4</xdr:col>
                    <xdr:colOff>219075</xdr:colOff>
                    <xdr:row>36</xdr:row>
                    <xdr:rowOff>0</xdr:rowOff>
                  </to>
                </anchor>
              </controlPr>
            </control>
          </mc:Choice>
        </mc:AlternateContent>
        <mc:AlternateContent xmlns:mc="http://schemas.openxmlformats.org/markup-compatibility/2006">
          <mc:Choice Requires="x14">
            <control shapeId="82044" r:id="rId77" name="Check Box 124">
              <controlPr defaultSize="0" autoFill="0" autoLine="0" autoPict="0" altText="">
                <anchor moveWithCells="1">
                  <from>
                    <xdr:col>5</xdr:col>
                    <xdr:colOff>0</xdr:colOff>
                    <xdr:row>35</xdr:row>
                    <xdr:rowOff>0</xdr:rowOff>
                  </from>
                  <to>
                    <xdr:col>5</xdr:col>
                    <xdr:colOff>219075</xdr:colOff>
                    <xdr:row>36</xdr:row>
                    <xdr:rowOff>0</xdr:rowOff>
                  </to>
                </anchor>
              </controlPr>
            </control>
          </mc:Choice>
        </mc:AlternateContent>
        <mc:AlternateContent xmlns:mc="http://schemas.openxmlformats.org/markup-compatibility/2006">
          <mc:Choice Requires="x14">
            <control shapeId="82045" r:id="rId78" name="Check Box 125">
              <controlPr defaultSize="0" autoFill="0" autoLine="0" autoPict="0" altText="">
                <anchor moveWithCells="1">
                  <from>
                    <xdr:col>6</xdr:col>
                    <xdr:colOff>0</xdr:colOff>
                    <xdr:row>35</xdr:row>
                    <xdr:rowOff>0</xdr:rowOff>
                  </from>
                  <to>
                    <xdr:col>6</xdr:col>
                    <xdr:colOff>219075</xdr:colOff>
                    <xdr:row>36</xdr:row>
                    <xdr:rowOff>0</xdr:rowOff>
                  </to>
                </anchor>
              </controlPr>
            </control>
          </mc:Choice>
        </mc:AlternateContent>
        <mc:AlternateContent xmlns:mc="http://schemas.openxmlformats.org/markup-compatibility/2006">
          <mc:Choice Requires="x14">
            <control shapeId="82046" r:id="rId79" name="Check Box 126">
              <controlPr defaultSize="0" autoFill="0" autoLine="0" autoPict="0" altText="">
                <anchor moveWithCells="1">
                  <from>
                    <xdr:col>6</xdr:col>
                    <xdr:colOff>0</xdr:colOff>
                    <xdr:row>73</xdr:row>
                    <xdr:rowOff>0</xdr:rowOff>
                  </from>
                  <to>
                    <xdr:col>6</xdr:col>
                    <xdr:colOff>219075</xdr:colOff>
                    <xdr:row>74</xdr:row>
                    <xdr:rowOff>0</xdr:rowOff>
                  </to>
                </anchor>
              </controlPr>
            </control>
          </mc:Choice>
        </mc:AlternateContent>
        <mc:AlternateContent xmlns:mc="http://schemas.openxmlformats.org/markup-compatibility/2006">
          <mc:Choice Requires="x14">
            <control shapeId="82059" r:id="rId80" name="Check Box 139">
              <controlPr defaultSize="0" autoFill="0" autoLine="0" autoPict="0" altText="">
                <anchor moveWithCells="1">
                  <from>
                    <xdr:col>1</xdr:col>
                    <xdr:colOff>0</xdr:colOff>
                    <xdr:row>63</xdr:row>
                    <xdr:rowOff>0</xdr:rowOff>
                  </from>
                  <to>
                    <xdr:col>1</xdr:col>
                    <xdr:colOff>219075</xdr:colOff>
                    <xdr:row>64</xdr:row>
                    <xdr:rowOff>0</xdr:rowOff>
                  </to>
                </anchor>
              </controlPr>
            </control>
          </mc:Choice>
        </mc:AlternateContent>
        <mc:AlternateContent xmlns:mc="http://schemas.openxmlformats.org/markup-compatibility/2006">
          <mc:Choice Requires="x14">
            <control shapeId="82060" r:id="rId81" name="Check Box 140">
              <controlPr defaultSize="0" autoFill="0" autoLine="0" autoPict="0" altText="">
                <anchor moveWithCells="1">
                  <from>
                    <xdr:col>2</xdr:col>
                    <xdr:colOff>0</xdr:colOff>
                    <xdr:row>65</xdr:row>
                    <xdr:rowOff>0</xdr:rowOff>
                  </from>
                  <to>
                    <xdr:col>2</xdr:col>
                    <xdr:colOff>219075</xdr:colOff>
                    <xdr:row>66</xdr:row>
                    <xdr:rowOff>0</xdr:rowOff>
                  </to>
                </anchor>
              </controlPr>
            </control>
          </mc:Choice>
        </mc:AlternateContent>
        <mc:AlternateContent xmlns:mc="http://schemas.openxmlformats.org/markup-compatibility/2006">
          <mc:Choice Requires="x14">
            <control shapeId="82061" r:id="rId82" name="Check Box 141">
              <controlPr defaultSize="0" autoFill="0" autoLine="0" autoPict="0" altText="">
                <anchor moveWithCells="1">
                  <from>
                    <xdr:col>3</xdr:col>
                    <xdr:colOff>0</xdr:colOff>
                    <xdr:row>67</xdr:row>
                    <xdr:rowOff>0</xdr:rowOff>
                  </from>
                  <to>
                    <xdr:col>3</xdr:col>
                    <xdr:colOff>219075</xdr:colOff>
                    <xdr:row>68</xdr:row>
                    <xdr:rowOff>0</xdr:rowOff>
                  </to>
                </anchor>
              </controlPr>
            </control>
          </mc:Choice>
        </mc:AlternateContent>
        <mc:AlternateContent xmlns:mc="http://schemas.openxmlformats.org/markup-compatibility/2006">
          <mc:Choice Requires="x14">
            <control shapeId="82062" r:id="rId83" name="Check Box 142">
              <controlPr defaultSize="0" autoFill="0" autoLine="0" autoPict="0" altText="">
                <anchor moveWithCells="1">
                  <from>
                    <xdr:col>4</xdr:col>
                    <xdr:colOff>0</xdr:colOff>
                    <xdr:row>69</xdr:row>
                    <xdr:rowOff>0</xdr:rowOff>
                  </from>
                  <to>
                    <xdr:col>4</xdr:col>
                    <xdr:colOff>219075</xdr:colOff>
                    <xdr:row>70</xdr:row>
                    <xdr:rowOff>0</xdr:rowOff>
                  </to>
                </anchor>
              </controlPr>
            </control>
          </mc:Choice>
        </mc:AlternateContent>
        <mc:AlternateContent xmlns:mc="http://schemas.openxmlformats.org/markup-compatibility/2006">
          <mc:Choice Requires="x14">
            <control shapeId="82063" r:id="rId84" name="Check Box 143">
              <controlPr defaultSize="0" autoFill="0" autoLine="0" autoPict="0" altText="">
                <anchor moveWithCells="1">
                  <from>
                    <xdr:col>5</xdr:col>
                    <xdr:colOff>0</xdr:colOff>
                    <xdr:row>71</xdr:row>
                    <xdr:rowOff>0</xdr:rowOff>
                  </from>
                  <to>
                    <xdr:col>5</xdr:col>
                    <xdr:colOff>219075</xdr:colOff>
                    <xdr:row>72</xdr:row>
                    <xdr:rowOff>0</xdr:rowOff>
                  </to>
                </anchor>
              </controlPr>
            </control>
          </mc:Choice>
        </mc:AlternateContent>
        <mc:AlternateContent xmlns:mc="http://schemas.openxmlformats.org/markup-compatibility/2006">
          <mc:Choice Requires="x14">
            <control shapeId="82064" r:id="rId85" name="Check Box 144">
              <controlPr defaultSize="0" autoFill="0" autoLine="0" autoPict="0" altText="">
                <anchor moveWithCells="1">
                  <from>
                    <xdr:col>1</xdr:col>
                    <xdr:colOff>0</xdr:colOff>
                    <xdr:row>77</xdr:row>
                    <xdr:rowOff>0</xdr:rowOff>
                  </from>
                  <to>
                    <xdr:col>1</xdr:col>
                    <xdr:colOff>219075</xdr:colOff>
                    <xdr:row>78</xdr:row>
                    <xdr:rowOff>0</xdr:rowOff>
                  </to>
                </anchor>
              </controlPr>
            </control>
          </mc:Choice>
        </mc:AlternateContent>
        <mc:AlternateContent xmlns:mc="http://schemas.openxmlformats.org/markup-compatibility/2006">
          <mc:Choice Requires="x14">
            <control shapeId="82065" r:id="rId86" name="Check Box 145">
              <controlPr defaultSize="0" autoFill="0" autoLine="0" autoPict="0" altText="">
                <anchor moveWithCells="1">
                  <from>
                    <xdr:col>6</xdr:col>
                    <xdr:colOff>0</xdr:colOff>
                    <xdr:row>87</xdr:row>
                    <xdr:rowOff>0</xdr:rowOff>
                  </from>
                  <to>
                    <xdr:col>6</xdr:col>
                    <xdr:colOff>219075</xdr:colOff>
                    <xdr:row>88</xdr:row>
                    <xdr:rowOff>0</xdr:rowOff>
                  </to>
                </anchor>
              </controlPr>
            </control>
          </mc:Choice>
        </mc:AlternateContent>
        <mc:AlternateContent xmlns:mc="http://schemas.openxmlformats.org/markup-compatibility/2006">
          <mc:Choice Requires="x14">
            <control shapeId="82066" r:id="rId87" name="Check Box 146">
              <controlPr defaultSize="0" autoFill="0" autoLine="0" autoPict="0" altText="">
                <anchor moveWithCells="1">
                  <from>
                    <xdr:col>4</xdr:col>
                    <xdr:colOff>0</xdr:colOff>
                    <xdr:row>83</xdr:row>
                    <xdr:rowOff>0</xdr:rowOff>
                  </from>
                  <to>
                    <xdr:col>4</xdr:col>
                    <xdr:colOff>219075</xdr:colOff>
                    <xdr:row>84</xdr:row>
                    <xdr:rowOff>0</xdr:rowOff>
                  </to>
                </anchor>
              </controlPr>
            </control>
          </mc:Choice>
        </mc:AlternateContent>
        <mc:AlternateContent xmlns:mc="http://schemas.openxmlformats.org/markup-compatibility/2006">
          <mc:Choice Requires="x14">
            <control shapeId="82067" r:id="rId88" name="Check Box 147">
              <controlPr defaultSize="0" autoFill="0" autoLine="0" autoPict="0" altText="">
                <anchor moveWithCells="1">
                  <from>
                    <xdr:col>5</xdr:col>
                    <xdr:colOff>0</xdr:colOff>
                    <xdr:row>85</xdr:row>
                    <xdr:rowOff>0</xdr:rowOff>
                  </from>
                  <to>
                    <xdr:col>5</xdr:col>
                    <xdr:colOff>219075</xdr:colOff>
                    <xdr:row>86</xdr:row>
                    <xdr:rowOff>0</xdr:rowOff>
                  </to>
                </anchor>
              </controlPr>
            </control>
          </mc:Choice>
        </mc:AlternateContent>
        <mc:AlternateContent xmlns:mc="http://schemas.openxmlformats.org/markup-compatibility/2006">
          <mc:Choice Requires="x14">
            <control shapeId="82068" r:id="rId89" name="Check Box 148">
              <controlPr defaultSize="0" autoFill="0" autoLine="0" autoPict="0" altText="">
                <anchor moveWithCells="1">
                  <from>
                    <xdr:col>1</xdr:col>
                    <xdr:colOff>0</xdr:colOff>
                    <xdr:row>91</xdr:row>
                    <xdr:rowOff>0</xdr:rowOff>
                  </from>
                  <to>
                    <xdr:col>1</xdr:col>
                    <xdr:colOff>219075</xdr:colOff>
                    <xdr:row>92</xdr:row>
                    <xdr:rowOff>0</xdr:rowOff>
                  </to>
                </anchor>
              </controlPr>
            </control>
          </mc:Choice>
        </mc:AlternateContent>
        <mc:AlternateContent xmlns:mc="http://schemas.openxmlformats.org/markup-compatibility/2006">
          <mc:Choice Requires="x14">
            <control shapeId="82069" r:id="rId90" name="Check Box 149">
              <controlPr defaultSize="0" autoFill="0" autoLine="0" autoPict="0" altText="">
                <anchor moveWithCells="1">
                  <from>
                    <xdr:col>2</xdr:col>
                    <xdr:colOff>0</xdr:colOff>
                    <xdr:row>93</xdr:row>
                    <xdr:rowOff>0</xdr:rowOff>
                  </from>
                  <to>
                    <xdr:col>2</xdr:col>
                    <xdr:colOff>219075</xdr:colOff>
                    <xdr:row>94</xdr:row>
                    <xdr:rowOff>0</xdr:rowOff>
                  </to>
                </anchor>
              </controlPr>
            </control>
          </mc:Choice>
        </mc:AlternateContent>
        <mc:AlternateContent xmlns:mc="http://schemas.openxmlformats.org/markup-compatibility/2006">
          <mc:Choice Requires="x14">
            <control shapeId="82070" r:id="rId91" name="Check Box 150">
              <controlPr defaultSize="0" autoFill="0" autoLine="0" autoPict="0" altText="">
                <anchor moveWithCells="1">
                  <from>
                    <xdr:col>3</xdr:col>
                    <xdr:colOff>0</xdr:colOff>
                    <xdr:row>95</xdr:row>
                    <xdr:rowOff>0</xdr:rowOff>
                  </from>
                  <to>
                    <xdr:col>3</xdr:col>
                    <xdr:colOff>219075</xdr:colOff>
                    <xdr:row>96</xdr:row>
                    <xdr:rowOff>0</xdr:rowOff>
                  </to>
                </anchor>
              </controlPr>
            </control>
          </mc:Choice>
        </mc:AlternateContent>
        <mc:AlternateContent xmlns:mc="http://schemas.openxmlformats.org/markup-compatibility/2006">
          <mc:Choice Requires="x14">
            <control shapeId="82071" r:id="rId92" name="Check Box 151">
              <controlPr defaultSize="0" autoFill="0" autoLine="0" autoPict="0" altText="">
                <anchor moveWithCells="1">
                  <from>
                    <xdr:col>4</xdr:col>
                    <xdr:colOff>0</xdr:colOff>
                    <xdr:row>97</xdr:row>
                    <xdr:rowOff>0</xdr:rowOff>
                  </from>
                  <to>
                    <xdr:col>4</xdr:col>
                    <xdr:colOff>219075</xdr:colOff>
                    <xdr:row>98</xdr:row>
                    <xdr:rowOff>0</xdr:rowOff>
                  </to>
                </anchor>
              </controlPr>
            </control>
          </mc:Choice>
        </mc:AlternateContent>
        <mc:AlternateContent xmlns:mc="http://schemas.openxmlformats.org/markup-compatibility/2006">
          <mc:Choice Requires="x14">
            <control shapeId="82072" r:id="rId93" name="Check Box 152">
              <controlPr defaultSize="0" autoFill="0" autoLine="0" autoPict="0" altText="">
                <anchor moveWithCells="1">
                  <from>
                    <xdr:col>6</xdr:col>
                    <xdr:colOff>0</xdr:colOff>
                    <xdr:row>101</xdr:row>
                    <xdr:rowOff>0</xdr:rowOff>
                  </from>
                  <to>
                    <xdr:col>6</xdr:col>
                    <xdr:colOff>219075</xdr:colOff>
                    <xdr:row>102</xdr:row>
                    <xdr:rowOff>0</xdr:rowOff>
                  </to>
                </anchor>
              </controlPr>
            </control>
          </mc:Choice>
        </mc:AlternateContent>
        <mc:AlternateContent xmlns:mc="http://schemas.openxmlformats.org/markup-compatibility/2006">
          <mc:Choice Requires="x14">
            <control shapeId="82073" r:id="rId94" name="Check Box 153">
              <controlPr defaultSize="0" autoFill="0" autoLine="0" autoPict="0" altText="">
                <anchor moveWithCells="1">
                  <from>
                    <xdr:col>1</xdr:col>
                    <xdr:colOff>0</xdr:colOff>
                    <xdr:row>105</xdr:row>
                    <xdr:rowOff>0</xdr:rowOff>
                  </from>
                  <to>
                    <xdr:col>1</xdr:col>
                    <xdr:colOff>219075</xdr:colOff>
                    <xdr:row>106</xdr:row>
                    <xdr:rowOff>0</xdr:rowOff>
                  </to>
                </anchor>
              </controlPr>
            </control>
          </mc:Choice>
        </mc:AlternateContent>
        <mc:AlternateContent xmlns:mc="http://schemas.openxmlformats.org/markup-compatibility/2006">
          <mc:Choice Requires="x14">
            <control shapeId="82074" r:id="rId95" name="Check Box 154">
              <controlPr defaultSize="0" autoFill="0" autoLine="0" autoPict="0" altText="">
                <anchor moveWithCells="1">
                  <from>
                    <xdr:col>2</xdr:col>
                    <xdr:colOff>0</xdr:colOff>
                    <xdr:row>107</xdr:row>
                    <xdr:rowOff>0</xdr:rowOff>
                  </from>
                  <to>
                    <xdr:col>2</xdr:col>
                    <xdr:colOff>219075</xdr:colOff>
                    <xdr:row>108</xdr:row>
                    <xdr:rowOff>0</xdr:rowOff>
                  </to>
                </anchor>
              </controlPr>
            </control>
          </mc:Choice>
        </mc:AlternateContent>
        <mc:AlternateContent xmlns:mc="http://schemas.openxmlformats.org/markup-compatibility/2006">
          <mc:Choice Requires="x14">
            <control shapeId="82075" r:id="rId96" name="Check Box 155">
              <controlPr defaultSize="0" autoFill="0" autoLine="0" autoPict="0" altText="">
                <anchor moveWithCells="1">
                  <from>
                    <xdr:col>3</xdr:col>
                    <xdr:colOff>0</xdr:colOff>
                    <xdr:row>109</xdr:row>
                    <xdr:rowOff>0</xdr:rowOff>
                  </from>
                  <to>
                    <xdr:col>3</xdr:col>
                    <xdr:colOff>219075</xdr:colOff>
                    <xdr:row>110</xdr:row>
                    <xdr:rowOff>0</xdr:rowOff>
                  </to>
                </anchor>
              </controlPr>
            </control>
          </mc:Choice>
        </mc:AlternateContent>
        <mc:AlternateContent xmlns:mc="http://schemas.openxmlformats.org/markup-compatibility/2006">
          <mc:Choice Requires="x14">
            <control shapeId="82076" r:id="rId97" name="Check Box 156">
              <controlPr defaultSize="0" autoFill="0" autoLine="0" autoPict="0" altText="">
                <anchor moveWithCells="1">
                  <from>
                    <xdr:col>4</xdr:col>
                    <xdr:colOff>0</xdr:colOff>
                    <xdr:row>111</xdr:row>
                    <xdr:rowOff>0</xdr:rowOff>
                  </from>
                  <to>
                    <xdr:col>4</xdr:col>
                    <xdr:colOff>219075</xdr:colOff>
                    <xdr:row>112</xdr:row>
                    <xdr:rowOff>0</xdr:rowOff>
                  </to>
                </anchor>
              </controlPr>
            </control>
          </mc:Choice>
        </mc:AlternateContent>
        <mc:AlternateContent xmlns:mc="http://schemas.openxmlformats.org/markup-compatibility/2006">
          <mc:Choice Requires="x14">
            <control shapeId="82077" r:id="rId98" name="Check Box 157">
              <controlPr defaultSize="0" autoFill="0" autoLine="0" autoPict="0" altText="">
                <anchor moveWithCells="1">
                  <from>
                    <xdr:col>5</xdr:col>
                    <xdr:colOff>0</xdr:colOff>
                    <xdr:row>113</xdr:row>
                    <xdr:rowOff>0</xdr:rowOff>
                  </from>
                  <to>
                    <xdr:col>5</xdr:col>
                    <xdr:colOff>219075</xdr:colOff>
                    <xdr:row>114</xdr:row>
                    <xdr:rowOff>0</xdr:rowOff>
                  </to>
                </anchor>
              </controlPr>
            </control>
          </mc:Choice>
        </mc:AlternateContent>
        <mc:AlternateContent xmlns:mc="http://schemas.openxmlformats.org/markup-compatibility/2006">
          <mc:Choice Requires="x14">
            <control shapeId="82078" r:id="rId99" name="Check Box 158">
              <controlPr defaultSize="0" autoFill="0" autoLine="0" autoPict="0" altText="">
                <anchor moveWithCells="1">
                  <from>
                    <xdr:col>6</xdr:col>
                    <xdr:colOff>0</xdr:colOff>
                    <xdr:row>115</xdr:row>
                    <xdr:rowOff>0</xdr:rowOff>
                  </from>
                  <to>
                    <xdr:col>6</xdr:col>
                    <xdr:colOff>219075</xdr:colOff>
                    <xdr:row>116</xdr:row>
                    <xdr:rowOff>0</xdr:rowOff>
                  </to>
                </anchor>
              </controlPr>
            </control>
          </mc:Choice>
        </mc:AlternateContent>
        <mc:AlternateContent xmlns:mc="http://schemas.openxmlformats.org/markup-compatibility/2006">
          <mc:Choice Requires="x14">
            <control shapeId="82079" r:id="rId100" name="Check Box 159">
              <controlPr defaultSize="0" autoFill="0" autoLine="0" autoPict="0" altText="">
                <anchor moveWithCells="1">
                  <from>
                    <xdr:col>1</xdr:col>
                    <xdr:colOff>0</xdr:colOff>
                    <xdr:row>119</xdr:row>
                    <xdr:rowOff>0</xdr:rowOff>
                  </from>
                  <to>
                    <xdr:col>1</xdr:col>
                    <xdr:colOff>219075</xdr:colOff>
                    <xdr:row>120</xdr:row>
                    <xdr:rowOff>0</xdr:rowOff>
                  </to>
                </anchor>
              </controlPr>
            </control>
          </mc:Choice>
        </mc:AlternateContent>
        <mc:AlternateContent xmlns:mc="http://schemas.openxmlformats.org/markup-compatibility/2006">
          <mc:Choice Requires="x14">
            <control shapeId="82080" r:id="rId101" name="Check Box 160">
              <controlPr defaultSize="0" autoFill="0" autoLine="0" autoPict="0" altText="">
                <anchor moveWithCells="1">
                  <from>
                    <xdr:col>2</xdr:col>
                    <xdr:colOff>0</xdr:colOff>
                    <xdr:row>121</xdr:row>
                    <xdr:rowOff>0</xdr:rowOff>
                  </from>
                  <to>
                    <xdr:col>2</xdr:col>
                    <xdr:colOff>219075</xdr:colOff>
                    <xdr:row>122</xdr:row>
                    <xdr:rowOff>0</xdr:rowOff>
                  </to>
                </anchor>
              </controlPr>
            </control>
          </mc:Choice>
        </mc:AlternateContent>
        <mc:AlternateContent xmlns:mc="http://schemas.openxmlformats.org/markup-compatibility/2006">
          <mc:Choice Requires="x14">
            <control shapeId="82081" r:id="rId102" name="Check Box 161">
              <controlPr defaultSize="0" autoFill="0" autoLine="0" autoPict="0" altText="">
                <anchor moveWithCells="1">
                  <from>
                    <xdr:col>3</xdr:col>
                    <xdr:colOff>0</xdr:colOff>
                    <xdr:row>123</xdr:row>
                    <xdr:rowOff>0</xdr:rowOff>
                  </from>
                  <to>
                    <xdr:col>3</xdr:col>
                    <xdr:colOff>219075</xdr:colOff>
                    <xdr:row>124</xdr:row>
                    <xdr:rowOff>0</xdr:rowOff>
                  </to>
                </anchor>
              </controlPr>
            </control>
          </mc:Choice>
        </mc:AlternateContent>
        <mc:AlternateContent xmlns:mc="http://schemas.openxmlformats.org/markup-compatibility/2006">
          <mc:Choice Requires="x14">
            <control shapeId="82082" r:id="rId103" name="Check Box 162">
              <controlPr defaultSize="0" autoFill="0" autoLine="0" autoPict="0" altText="">
                <anchor moveWithCells="1">
                  <from>
                    <xdr:col>4</xdr:col>
                    <xdr:colOff>0</xdr:colOff>
                    <xdr:row>125</xdr:row>
                    <xdr:rowOff>0</xdr:rowOff>
                  </from>
                  <to>
                    <xdr:col>4</xdr:col>
                    <xdr:colOff>219075</xdr:colOff>
                    <xdr:row>126</xdr:row>
                    <xdr:rowOff>0</xdr:rowOff>
                  </to>
                </anchor>
              </controlPr>
            </control>
          </mc:Choice>
        </mc:AlternateContent>
        <mc:AlternateContent xmlns:mc="http://schemas.openxmlformats.org/markup-compatibility/2006">
          <mc:Choice Requires="x14">
            <control shapeId="82083" r:id="rId104" name="Check Box 163">
              <controlPr defaultSize="0" autoFill="0" autoLine="0" autoPict="0" altText="">
                <anchor moveWithCells="1">
                  <from>
                    <xdr:col>5</xdr:col>
                    <xdr:colOff>0</xdr:colOff>
                    <xdr:row>127</xdr:row>
                    <xdr:rowOff>0</xdr:rowOff>
                  </from>
                  <to>
                    <xdr:col>5</xdr:col>
                    <xdr:colOff>219075</xdr:colOff>
                    <xdr:row>128</xdr:row>
                    <xdr:rowOff>0</xdr:rowOff>
                  </to>
                </anchor>
              </controlPr>
            </control>
          </mc:Choice>
        </mc:AlternateContent>
        <mc:AlternateContent xmlns:mc="http://schemas.openxmlformats.org/markup-compatibility/2006">
          <mc:Choice Requires="x14">
            <control shapeId="82084" r:id="rId105" name="Check Box 164">
              <controlPr defaultSize="0" autoFill="0" autoLine="0" autoPict="0" altText="">
                <anchor moveWithCells="1">
                  <from>
                    <xdr:col>6</xdr:col>
                    <xdr:colOff>0</xdr:colOff>
                    <xdr:row>129</xdr:row>
                    <xdr:rowOff>0</xdr:rowOff>
                  </from>
                  <to>
                    <xdr:col>6</xdr:col>
                    <xdr:colOff>219075</xdr:colOff>
                    <xdr:row>130</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97" id="{E76B80C9-5C39-4A6D-B6F3-9A97C150763C}">
            <xm:f>NOT(Projektgrundlagen!$I$24)</xm:f>
            <x14:dxf>
              <font>
                <strike/>
                <color theme="0" tint="-0.14996795556505021"/>
              </font>
              <fill>
                <patternFill>
                  <bgColor theme="0"/>
                </patternFill>
              </fill>
            </x14:dxf>
          </x14:cfRule>
          <xm:sqref>B50</xm:sqref>
        </x14:conditionalFormatting>
        <x14:conditionalFormatting xmlns:xm="http://schemas.microsoft.com/office/excel/2006/main">
          <x14:cfRule type="expression" priority="370" id="{F933F899-A370-4514-9E36-ECEE3E937938}">
            <xm:f>NOT(Projektgrundlagen!$I$24)</xm:f>
            <x14:dxf>
              <font>
                <strike/>
                <color theme="0" tint="-0.14996795556505021"/>
              </font>
              <fill>
                <patternFill>
                  <bgColor theme="0"/>
                </patternFill>
              </fill>
            </x14:dxf>
          </x14:cfRule>
          <xm:sqref>B64</xm:sqref>
        </x14:conditionalFormatting>
        <x14:conditionalFormatting xmlns:xm="http://schemas.microsoft.com/office/excel/2006/main">
          <x14:cfRule type="expression" priority="336" id="{B01B3CFD-A3B4-42A9-B845-61278CF8C36A}">
            <xm:f>NOT(Projektgrundlagen!$I$24)</xm:f>
            <x14:dxf>
              <font>
                <strike/>
                <color theme="0" tint="-0.14996795556505021"/>
              </font>
              <fill>
                <patternFill>
                  <bgColor theme="0"/>
                </patternFill>
              </fill>
            </x14:dxf>
          </x14:cfRule>
          <xm:sqref>B78</xm:sqref>
        </x14:conditionalFormatting>
        <x14:conditionalFormatting xmlns:xm="http://schemas.microsoft.com/office/excel/2006/main">
          <x14:cfRule type="expression" priority="306" id="{0BE7930A-0C55-4172-B2AF-A8DBA9AC40DA}">
            <xm:f>NOT(Projektgrundlagen!$I$24)</xm:f>
            <x14:dxf>
              <font>
                <strike/>
                <color theme="0" tint="-0.14996795556505021"/>
              </font>
              <fill>
                <patternFill>
                  <bgColor theme="0"/>
                </patternFill>
              </fill>
            </x14:dxf>
          </x14:cfRule>
          <xm:sqref>B92</xm:sqref>
        </x14:conditionalFormatting>
        <x14:conditionalFormatting xmlns:xm="http://schemas.microsoft.com/office/excel/2006/main">
          <x14:cfRule type="expression" priority="270" id="{005CECFA-A5F6-4168-801F-A5B82080B04A}">
            <xm:f>NOT(Projektgrundlagen!$I$24)</xm:f>
            <x14:dxf>
              <font>
                <strike/>
                <color theme="0" tint="-0.14996795556505021"/>
              </font>
              <fill>
                <patternFill>
                  <bgColor theme="0"/>
                </patternFill>
              </fill>
            </x14:dxf>
          </x14:cfRule>
          <xm:sqref>B106</xm:sqref>
        </x14:conditionalFormatting>
        <x14:conditionalFormatting xmlns:xm="http://schemas.microsoft.com/office/excel/2006/main">
          <x14:cfRule type="expression" priority="228" id="{232626DF-2C3D-47A5-9E6A-C1A9BFEFD273}">
            <xm:f>NOT(Projektgrundlagen!$I$24)</xm:f>
            <x14:dxf>
              <font>
                <strike/>
                <color theme="0" tint="-0.14996795556505021"/>
              </font>
              <fill>
                <patternFill>
                  <bgColor theme="0"/>
                </patternFill>
              </fill>
            </x14:dxf>
          </x14:cfRule>
          <xm:sqref>B120</xm:sqref>
        </x14:conditionalFormatting>
        <x14:conditionalFormatting xmlns:xm="http://schemas.microsoft.com/office/excel/2006/main">
          <x14:cfRule type="expression" priority="181" id="{CD5EDDA6-4DD6-42F1-ACFC-4173A61A4445}">
            <xm:f>NOT(Projektgrundlagen!$I$24)</xm:f>
            <x14:dxf>
              <font>
                <strike/>
                <color theme="0" tint="-0.14996795556505021"/>
              </font>
              <fill>
                <patternFill>
                  <bgColor theme="0"/>
                </patternFill>
              </fill>
            </x14:dxf>
          </x14:cfRule>
          <xm:sqref>B16:H16</xm:sqref>
        </x14:conditionalFormatting>
        <x14:conditionalFormatting xmlns:xm="http://schemas.microsoft.com/office/excel/2006/main">
          <x14:cfRule type="expression" priority="1009" id="{CC480171-7789-4AC7-8750-E47E3BA90DDD}">
            <xm:f>NOT(Projektgrundlagen!$I$24)</xm:f>
            <x14:dxf>
              <font>
                <strike/>
                <color theme="0" tint="-0.14996795556505021"/>
              </font>
              <fill>
                <patternFill>
                  <bgColor theme="0"/>
                </patternFill>
              </fill>
            </x14:dxf>
          </x14:cfRule>
          <xm:sqref>B18:H18</xm:sqref>
        </x14:conditionalFormatting>
        <x14:conditionalFormatting xmlns:xm="http://schemas.microsoft.com/office/excel/2006/main">
          <x14:cfRule type="expression" priority="951" id="{91810204-2EC4-4939-84CA-36590D475F01}">
            <xm:f>NOT(Projektgrundlagen!$I$24)</xm:f>
            <x14:dxf>
              <font>
                <strike/>
                <color theme="0" tint="-0.14996795556505021"/>
              </font>
              <fill>
                <patternFill>
                  <bgColor theme="0"/>
                </patternFill>
              </fill>
            </x14:dxf>
          </x14:cfRule>
          <xm:sqref>B20:H20</xm:sqref>
        </x14:conditionalFormatting>
        <x14:conditionalFormatting xmlns:xm="http://schemas.microsoft.com/office/excel/2006/main">
          <x14:cfRule type="expression" priority="502" id="{2014A9C8-F1AA-4714-8DE4-F62C6C4DA60A}">
            <xm:f>NOT(Projektgrundlagen!$I$24)</xm:f>
            <x14:dxf>
              <font>
                <strike/>
                <color theme="0" tint="-0.14996795556505021"/>
              </font>
              <fill>
                <patternFill>
                  <bgColor theme="0"/>
                </patternFill>
              </fill>
            </x14:dxf>
          </x14:cfRule>
          <xm:sqref>B24:H24</xm:sqref>
        </x14:conditionalFormatting>
        <x14:conditionalFormatting xmlns:xm="http://schemas.microsoft.com/office/excel/2006/main">
          <x14:cfRule type="expression" priority="501" id="{9542C818-9299-406D-808F-9D723AE7D59D}">
            <xm:f>NOT(Projektgrundlagen!$I$24)</xm:f>
            <x14:dxf>
              <font>
                <strike/>
                <color theme="0" tint="-0.14996795556505021"/>
              </font>
              <fill>
                <patternFill>
                  <bgColor theme="0"/>
                </patternFill>
              </fill>
            </x14:dxf>
          </x14:cfRule>
          <xm:sqref>B26:H26</xm:sqref>
        </x14:conditionalFormatting>
        <x14:conditionalFormatting xmlns:xm="http://schemas.microsoft.com/office/excel/2006/main">
          <x14:cfRule type="expression" priority="500" id="{745455CF-BCAA-4FA6-9A16-FD01FE39BEA9}">
            <xm:f>NOT(Projektgrundlagen!$I$24)</xm:f>
            <x14:dxf>
              <font>
                <strike/>
                <color theme="0" tint="-0.14996795556505021"/>
              </font>
              <fill>
                <patternFill>
                  <bgColor theme="0"/>
                </patternFill>
              </fill>
            </x14:dxf>
          </x14:cfRule>
          <xm:sqref>B28:H28</xm:sqref>
        </x14:conditionalFormatting>
        <x14:conditionalFormatting xmlns:xm="http://schemas.microsoft.com/office/excel/2006/main">
          <x14:cfRule type="expression" priority="499" id="{C8AF18C9-1AF5-4FFF-96B7-D04EC8ECC066}">
            <xm:f>NOT(Projektgrundlagen!$I$24)</xm:f>
            <x14:dxf>
              <font>
                <strike/>
                <color theme="0" tint="-0.14996795556505021"/>
              </font>
              <fill>
                <patternFill>
                  <bgColor theme="0"/>
                </patternFill>
              </fill>
            </x14:dxf>
          </x14:cfRule>
          <xm:sqref>B30:H30</xm:sqref>
        </x14:conditionalFormatting>
        <x14:conditionalFormatting xmlns:xm="http://schemas.microsoft.com/office/excel/2006/main">
          <x14:cfRule type="expression" priority="456" id="{77897664-1F48-410D-9D02-5203B034C6A5}">
            <xm:f>NOT(Projektgrundlagen!$I$24)</xm:f>
            <x14:dxf>
              <font>
                <strike/>
                <color theme="0" tint="-0.14996795556505021"/>
              </font>
              <fill>
                <patternFill>
                  <bgColor theme="0"/>
                </patternFill>
              </fill>
            </x14:dxf>
          </x14:cfRule>
          <xm:sqref>B36:H36</xm:sqref>
        </x14:conditionalFormatting>
        <x14:conditionalFormatting xmlns:xm="http://schemas.microsoft.com/office/excel/2006/main">
          <x14:cfRule type="expression" priority="1001" id="{CFCE7B19-CF52-4790-AAF0-8B8C213543DB}">
            <xm:f>NOT(Projektgrundlagen!$I$24)</xm:f>
            <x14:dxf>
              <font>
                <strike/>
                <color theme="0" tint="-0.14996795556505021"/>
              </font>
              <fill>
                <patternFill>
                  <bgColor theme="0"/>
                </patternFill>
              </fill>
            </x14:dxf>
          </x14:cfRule>
          <xm:sqref>B22:I22</xm:sqref>
        </x14:conditionalFormatting>
        <x14:conditionalFormatting xmlns:xm="http://schemas.microsoft.com/office/excel/2006/main">
          <x14:cfRule type="expression" priority="846" id="{6C364583-C7AA-4891-806A-2364C14BDAAA}">
            <xm:f>NOT(Projektgrundlagen!$I$24)</xm:f>
            <x14:dxf>
              <font>
                <strike/>
                <color theme="0" tint="-0.14996795556505021"/>
              </font>
              <fill>
                <patternFill>
                  <bgColor theme="0"/>
                </patternFill>
              </fill>
            </x14:dxf>
          </x14:cfRule>
          <xm:sqref>B32:I32</xm:sqref>
        </x14:conditionalFormatting>
        <x14:conditionalFormatting xmlns:xm="http://schemas.microsoft.com/office/excel/2006/main">
          <x14:cfRule type="expression" priority="961" id="{45531971-D1ED-434C-ADED-78B028867A2A}">
            <xm:f>NOT(Projektgrundlagen!$I$24)</xm:f>
            <x14:dxf>
              <font>
                <strike/>
                <color theme="0" tint="-0.14996795556505021"/>
              </font>
              <fill>
                <patternFill>
                  <bgColor theme="0"/>
                </patternFill>
              </fill>
            </x14:dxf>
          </x14:cfRule>
          <xm:sqref>B34:I34</xm:sqref>
        </x14:conditionalFormatting>
        <x14:conditionalFormatting xmlns:xm="http://schemas.microsoft.com/office/excel/2006/main">
          <x14:cfRule type="expression" priority="1029" id="{1CCBB885-BDF6-4EC5-8E12-034014AE8DF8}">
            <xm:f>NOT(Projektgrundlagen!$I$24)</xm:f>
            <x14:dxf>
              <font>
                <strike/>
                <color theme="0" tint="-0.14996795556505021"/>
              </font>
              <fill>
                <patternFill>
                  <bgColor theme="0"/>
                </patternFill>
              </fill>
            </x14:dxf>
          </x14:cfRule>
          <xm:sqref>C52 F58 F72 C80 F100 F114 F128</xm:sqref>
        </x14:conditionalFormatting>
        <x14:conditionalFormatting xmlns:xm="http://schemas.microsoft.com/office/excel/2006/main">
          <x14:cfRule type="expression" priority="371" id="{3981E84B-6631-4B92-BE66-EDB77CB25262}">
            <xm:f>NOT(Projektgrundlagen!$I$24)</xm:f>
            <x14:dxf>
              <font>
                <strike/>
                <color theme="0" tint="-0.14996795556505021"/>
              </font>
              <fill>
                <patternFill>
                  <bgColor theme="0"/>
                </patternFill>
              </fill>
            </x14:dxf>
          </x14:cfRule>
          <xm:sqref>C66</xm:sqref>
        </x14:conditionalFormatting>
        <x14:conditionalFormatting xmlns:xm="http://schemas.microsoft.com/office/excel/2006/main">
          <x14:cfRule type="expression" priority="307" id="{6E1B39DB-9D21-4894-B95E-04860B8D40C4}">
            <xm:f>NOT(Projektgrundlagen!$I$24)</xm:f>
            <x14:dxf>
              <font>
                <strike/>
                <color theme="0" tint="-0.14996795556505021"/>
              </font>
              <fill>
                <patternFill>
                  <bgColor theme="0"/>
                </patternFill>
              </fill>
            </x14:dxf>
          </x14:cfRule>
          <xm:sqref>C94</xm:sqref>
        </x14:conditionalFormatting>
        <x14:conditionalFormatting xmlns:xm="http://schemas.microsoft.com/office/excel/2006/main">
          <x14:cfRule type="expression" priority="271" id="{0C24B7D2-EBFB-404F-B83E-8B77531175E7}">
            <xm:f>NOT(Projektgrundlagen!$I$24)</xm:f>
            <x14:dxf>
              <font>
                <strike/>
                <color theme="0" tint="-0.14996795556505021"/>
              </font>
              <fill>
                <patternFill>
                  <bgColor theme="0"/>
                </patternFill>
              </fill>
            </x14:dxf>
          </x14:cfRule>
          <xm:sqref>C108</xm:sqref>
        </x14:conditionalFormatting>
        <x14:conditionalFormatting xmlns:xm="http://schemas.microsoft.com/office/excel/2006/main">
          <x14:cfRule type="expression" priority="229" id="{02863C2F-A2B3-4BED-97C8-49A79ED3E82E}">
            <xm:f>NOT(Projektgrundlagen!$I$24)</xm:f>
            <x14:dxf>
              <font>
                <strike/>
                <color theme="0" tint="-0.14996795556505021"/>
              </font>
              <fill>
                <patternFill>
                  <bgColor theme="0"/>
                </patternFill>
              </fill>
            </x14:dxf>
          </x14:cfRule>
          <xm:sqref>C122</xm:sqref>
        </x14:conditionalFormatting>
        <x14:conditionalFormatting xmlns:xm="http://schemas.microsoft.com/office/excel/2006/main">
          <x14:cfRule type="expression" priority="588" id="{367D940C-E055-479D-9D92-BE1B8C3C022A}">
            <xm:f>NOT(Projektgrundlagen!$I$21)</xm:f>
            <x14:dxf>
              <font>
                <strike/>
                <color theme="0" tint="-0.14996795556505021"/>
              </font>
              <fill>
                <patternFill>
                  <bgColor theme="0"/>
                </patternFill>
              </fill>
            </x14:dxf>
          </x14:cfRule>
          <xm:sqref>C51:G51</xm:sqref>
        </x14:conditionalFormatting>
        <x14:conditionalFormatting xmlns:xm="http://schemas.microsoft.com/office/excel/2006/main">
          <x14:cfRule type="expression" priority="361" id="{FE7F87A0-21AD-4878-B823-D813991446D6}">
            <xm:f>NOT(Projektgrundlagen!$I$21)</xm:f>
            <x14:dxf>
              <font>
                <strike/>
                <color theme="0" tint="-0.14996795556505021"/>
              </font>
              <fill>
                <patternFill>
                  <bgColor theme="0"/>
                </patternFill>
              </fill>
            </x14:dxf>
          </x14:cfRule>
          <xm:sqref>C65:G65</xm:sqref>
        </x14:conditionalFormatting>
        <x14:conditionalFormatting xmlns:xm="http://schemas.microsoft.com/office/excel/2006/main">
          <x14:cfRule type="expression" priority="332" id="{6A34A608-A635-44B7-B280-50EFACAC764B}">
            <xm:f>NOT(Projektgrundlagen!$I$21)</xm:f>
            <x14:dxf>
              <font>
                <strike/>
                <color theme="0" tint="-0.14996795556505021"/>
              </font>
              <fill>
                <patternFill>
                  <bgColor theme="0"/>
                </patternFill>
              </fill>
            </x14:dxf>
          </x14:cfRule>
          <xm:sqref>C79:G79</xm:sqref>
        </x14:conditionalFormatting>
        <x14:conditionalFormatting xmlns:xm="http://schemas.microsoft.com/office/excel/2006/main">
          <x14:cfRule type="expression" priority="297" id="{73B0475F-8E38-4B21-9EAE-5528FB4BA05B}">
            <xm:f>NOT(Projektgrundlagen!$I$21)</xm:f>
            <x14:dxf>
              <font>
                <strike/>
                <color theme="0" tint="-0.14996795556505021"/>
              </font>
              <fill>
                <patternFill>
                  <bgColor theme="0"/>
                </patternFill>
              </fill>
            </x14:dxf>
          </x14:cfRule>
          <xm:sqref>C93:G93</xm:sqref>
        </x14:conditionalFormatting>
        <x14:conditionalFormatting xmlns:xm="http://schemas.microsoft.com/office/excel/2006/main">
          <x14:cfRule type="expression" priority="261" id="{F0CD092C-0D6F-4DF8-B671-6E3105BE466F}">
            <xm:f>NOT(Projektgrundlagen!$I$21)</xm:f>
            <x14:dxf>
              <font>
                <strike/>
                <color theme="0" tint="-0.14996795556505021"/>
              </font>
              <fill>
                <patternFill>
                  <bgColor theme="0"/>
                </patternFill>
              </fill>
            </x14:dxf>
          </x14:cfRule>
          <xm:sqref>C107:G107</xm:sqref>
        </x14:conditionalFormatting>
        <x14:conditionalFormatting xmlns:xm="http://schemas.microsoft.com/office/excel/2006/main">
          <x14:cfRule type="expression" priority="219" id="{244B9E04-FE40-4A24-800A-8E6BB1372FCA}">
            <xm:f>NOT(Projektgrundlagen!$I$21)</xm:f>
            <x14:dxf>
              <font>
                <strike/>
                <color theme="0" tint="-0.14996795556505021"/>
              </font>
              <fill>
                <patternFill>
                  <bgColor theme="0"/>
                </patternFill>
              </fill>
            </x14:dxf>
          </x14:cfRule>
          <xm:sqref>C121:G121</xm:sqref>
        </x14:conditionalFormatting>
        <x14:conditionalFormatting xmlns:xm="http://schemas.microsoft.com/office/excel/2006/main">
          <x14:cfRule type="expression" priority="595" id="{FE028C63-87E9-4E5E-BE0C-506C085DFEE6}">
            <xm:f>NOT(Projektgrundlagen!$I$24)</xm:f>
            <x14:dxf>
              <font>
                <strike/>
                <color theme="0" tint="-0.14996795556505021"/>
              </font>
              <fill>
                <patternFill>
                  <bgColor theme="0"/>
                </patternFill>
              </fill>
            </x14:dxf>
          </x14:cfRule>
          <xm:sqref>D54</xm:sqref>
        </x14:conditionalFormatting>
        <x14:conditionalFormatting xmlns:xm="http://schemas.microsoft.com/office/excel/2006/main">
          <x14:cfRule type="expression" priority="368" id="{4CEF5602-B01E-476F-BE3F-D36DBFCA0F82}">
            <xm:f>NOT(Projektgrundlagen!$I$24)</xm:f>
            <x14:dxf>
              <font>
                <strike/>
                <color theme="0" tint="-0.14996795556505021"/>
              </font>
              <fill>
                <patternFill>
                  <bgColor theme="0"/>
                </patternFill>
              </fill>
            </x14:dxf>
          </x14:cfRule>
          <xm:sqref>D68</xm:sqref>
        </x14:conditionalFormatting>
        <x14:conditionalFormatting xmlns:xm="http://schemas.microsoft.com/office/excel/2006/main">
          <x14:cfRule type="expression" priority="648" id="{5756B595-493B-4143-A00E-02AAEAD4B253}">
            <xm:f>NOT(Projektgrundlagen!$I$24)</xm:f>
            <x14:dxf>
              <font>
                <strike/>
                <color theme="0" tint="-0.14996795556505021"/>
              </font>
              <fill>
                <patternFill>
                  <bgColor theme="0"/>
                </patternFill>
              </fill>
            </x14:dxf>
          </x14:cfRule>
          <xm:sqref>D82</xm:sqref>
        </x14:conditionalFormatting>
        <x14:conditionalFormatting xmlns:xm="http://schemas.microsoft.com/office/excel/2006/main">
          <x14:cfRule type="expression" priority="304" id="{F00D55FE-83D3-44FE-85CE-C17DDA3DE958}">
            <xm:f>NOT(Projektgrundlagen!$I$24)</xm:f>
            <x14:dxf>
              <font>
                <strike/>
                <color theme="0" tint="-0.14996795556505021"/>
              </font>
              <fill>
                <patternFill>
                  <bgColor theme="0"/>
                </patternFill>
              </fill>
            </x14:dxf>
          </x14:cfRule>
          <xm:sqref>D96</xm:sqref>
        </x14:conditionalFormatting>
        <x14:conditionalFormatting xmlns:xm="http://schemas.microsoft.com/office/excel/2006/main">
          <x14:cfRule type="expression" priority="268" id="{4029F5B0-2730-4AC0-8E6F-7314AA3AE3D5}">
            <xm:f>NOT(Projektgrundlagen!$I$24)</xm:f>
            <x14:dxf>
              <font>
                <strike/>
                <color theme="0" tint="-0.14996795556505021"/>
              </font>
              <fill>
                <patternFill>
                  <bgColor theme="0"/>
                </patternFill>
              </fill>
            </x14:dxf>
          </x14:cfRule>
          <xm:sqref>D110</xm:sqref>
        </x14:conditionalFormatting>
        <x14:conditionalFormatting xmlns:xm="http://schemas.microsoft.com/office/excel/2006/main">
          <x14:cfRule type="expression" priority="226" id="{A1DD1A1B-FD37-44A3-B231-7B109580BC76}">
            <xm:f>NOT(Projektgrundlagen!$I$24)</xm:f>
            <x14:dxf>
              <font>
                <strike/>
                <color theme="0" tint="-0.14996795556505021"/>
              </font>
              <fill>
                <patternFill>
                  <bgColor theme="0"/>
                </patternFill>
              </fill>
            </x14:dxf>
          </x14:cfRule>
          <xm:sqref>D124</xm:sqref>
        </x14:conditionalFormatting>
        <x14:conditionalFormatting xmlns:xm="http://schemas.microsoft.com/office/excel/2006/main">
          <x14:cfRule type="expression" priority="576" id="{5263E4F8-A228-4905-90DC-C46FF82640CF}">
            <xm:f>NOT(Projektgrundlagen!$I$24)</xm:f>
            <x14:dxf>
              <font>
                <strike/>
                <color theme="0" tint="-0.14996795556505021"/>
              </font>
              <fill>
                <patternFill>
                  <bgColor theme="0"/>
                </patternFill>
              </fill>
            </x14:dxf>
          </x14:cfRule>
          <xm:sqref>E56</xm:sqref>
        </x14:conditionalFormatting>
        <x14:conditionalFormatting xmlns:xm="http://schemas.microsoft.com/office/excel/2006/main">
          <x14:cfRule type="expression" priority="349" id="{B94B7E97-C874-4409-B107-5134AB055805}">
            <xm:f>NOT(Projektgrundlagen!$I$24)</xm:f>
            <x14:dxf>
              <font>
                <strike/>
                <color theme="0" tint="-0.14996795556505021"/>
              </font>
              <fill>
                <patternFill>
                  <bgColor theme="0"/>
                </patternFill>
              </fill>
            </x14:dxf>
          </x14:cfRule>
          <xm:sqref>E70</xm:sqref>
        </x14:conditionalFormatting>
        <x14:conditionalFormatting xmlns:xm="http://schemas.microsoft.com/office/excel/2006/main">
          <x14:cfRule type="expression" priority="320" id="{2D0F892D-0A69-4694-AA34-2FD88841E0F3}">
            <xm:f>NOT(Projektgrundlagen!$I$24)</xm:f>
            <x14:dxf>
              <font>
                <strike/>
                <color theme="0" tint="-0.14996795556505021"/>
              </font>
              <fill>
                <patternFill>
                  <bgColor theme="0"/>
                </patternFill>
              </fill>
            </x14:dxf>
          </x14:cfRule>
          <xm:sqref>E84</xm:sqref>
        </x14:conditionalFormatting>
        <x14:conditionalFormatting xmlns:xm="http://schemas.microsoft.com/office/excel/2006/main">
          <x14:cfRule type="expression" priority="285" id="{CEF17091-8502-4D88-BD25-3594552DE396}">
            <xm:f>NOT(Projektgrundlagen!$I$24)</xm:f>
            <x14:dxf>
              <font>
                <strike/>
                <color theme="0" tint="-0.14996795556505021"/>
              </font>
              <fill>
                <patternFill>
                  <bgColor theme="0"/>
                </patternFill>
              </fill>
            </x14:dxf>
          </x14:cfRule>
          <xm:sqref>E98</xm:sqref>
        </x14:conditionalFormatting>
        <x14:conditionalFormatting xmlns:xm="http://schemas.microsoft.com/office/excel/2006/main">
          <x14:cfRule type="expression" priority="249" id="{699A6AF1-4CEE-4EE8-8F5C-05D1A7DB37D4}">
            <xm:f>NOT(Projektgrundlagen!$I$24)</xm:f>
            <x14:dxf>
              <font>
                <strike/>
                <color theme="0" tint="-0.14996795556505021"/>
              </font>
              <fill>
                <patternFill>
                  <bgColor theme="0"/>
                </patternFill>
              </fill>
            </x14:dxf>
          </x14:cfRule>
          <xm:sqref>E112</xm:sqref>
        </x14:conditionalFormatting>
        <x14:conditionalFormatting xmlns:xm="http://schemas.microsoft.com/office/excel/2006/main">
          <x14:cfRule type="expression" priority="207" id="{88A04053-A7A5-4179-AD82-EA5C4EA07B60}">
            <xm:f>NOT(Projektgrundlagen!$I$24)</xm:f>
            <x14:dxf>
              <font>
                <strike/>
                <color theme="0" tint="-0.14996795556505021"/>
              </font>
              <fill>
                <patternFill>
                  <bgColor theme="0"/>
                </patternFill>
              </fill>
            </x14:dxf>
          </x14:cfRule>
          <xm:sqref>E126</xm:sqref>
        </x14:conditionalFormatting>
        <x14:conditionalFormatting xmlns:xm="http://schemas.microsoft.com/office/excel/2006/main">
          <x14:cfRule type="expression" priority="321" id="{21D6AB76-52CA-4770-A3F3-E33908383019}">
            <xm:f>NOT(Projektgrundlagen!$I$24)</xm:f>
            <x14:dxf>
              <font>
                <strike/>
                <color theme="0" tint="-0.14996795556505021"/>
              </font>
              <fill>
                <patternFill>
                  <bgColor theme="0"/>
                </patternFill>
              </fill>
            </x14:dxf>
          </x14:cfRule>
          <xm:sqref>F86</xm:sqref>
        </x14:conditionalFormatting>
        <x14:conditionalFormatting xmlns:xm="http://schemas.microsoft.com/office/excel/2006/main">
          <x14:cfRule type="expression" priority="563" id="{8EB62655-A594-4DA9-B21D-3D7A050B75FE}">
            <xm:f>NOT(Projektgrundlagen!$I$24)</xm:f>
            <x14:dxf>
              <font>
                <strike/>
                <color theme="0" tint="-0.14996795556505021"/>
              </font>
              <fill>
                <patternFill>
                  <bgColor theme="0"/>
                </patternFill>
              </fill>
            </x14:dxf>
          </x14:cfRule>
          <xm:sqref>G60</xm:sqref>
        </x14:conditionalFormatting>
        <x14:conditionalFormatting xmlns:xm="http://schemas.microsoft.com/office/excel/2006/main">
          <x14:cfRule type="expression" priority="446" id="{243891A9-F6AB-4FEB-B5B9-07D1C6DD7FB9}">
            <xm:f>NOT(Projektgrundlagen!$I$24)</xm:f>
            <x14:dxf>
              <font>
                <strike/>
                <color theme="0" tint="-0.14996795556505021"/>
              </font>
              <fill>
                <patternFill>
                  <bgColor theme="0"/>
                </patternFill>
              </fill>
            </x14:dxf>
          </x14:cfRule>
          <xm:sqref>G74</xm:sqref>
        </x14:conditionalFormatting>
        <x14:conditionalFormatting xmlns:xm="http://schemas.microsoft.com/office/excel/2006/main">
          <x14:cfRule type="expression" priority="322" id="{5247A045-8ED7-4015-991F-204C6E2D85BB}">
            <xm:f>NOT(Projektgrundlagen!$I$24)</xm:f>
            <x14:dxf>
              <font>
                <strike/>
                <color theme="0" tint="-0.14996795556505021"/>
              </font>
              <fill>
                <patternFill>
                  <bgColor theme="0"/>
                </patternFill>
              </fill>
            </x14:dxf>
          </x14:cfRule>
          <xm:sqref>G88</xm:sqref>
        </x14:conditionalFormatting>
        <x14:conditionalFormatting xmlns:xm="http://schemas.microsoft.com/office/excel/2006/main">
          <x14:cfRule type="expression" priority="272" id="{A1D01D29-1A90-4A94-8DA6-A1F2EF315C48}">
            <xm:f>NOT(Projektgrundlagen!$I$24)</xm:f>
            <x14:dxf>
              <font>
                <strike/>
                <color theme="0" tint="-0.14996795556505021"/>
              </font>
              <fill>
                <patternFill>
                  <bgColor theme="0"/>
                </patternFill>
              </fill>
            </x14:dxf>
          </x14:cfRule>
          <xm:sqref>G102</xm:sqref>
        </x14:conditionalFormatting>
        <x14:conditionalFormatting xmlns:xm="http://schemas.microsoft.com/office/excel/2006/main">
          <x14:cfRule type="expression" priority="236" id="{8D7C8587-0C3C-478C-B307-2FAA82D4AB6C}">
            <xm:f>NOT(Projektgrundlagen!$I$24)</xm:f>
            <x14:dxf>
              <font>
                <strike/>
                <color theme="0" tint="-0.14996795556505021"/>
              </font>
              <fill>
                <patternFill>
                  <bgColor theme="0"/>
                </patternFill>
              </fill>
            </x14:dxf>
          </x14:cfRule>
          <xm:sqref>G116</xm:sqref>
        </x14:conditionalFormatting>
        <x14:conditionalFormatting xmlns:xm="http://schemas.microsoft.com/office/excel/2006/main">
          <x14:cfRule type="expression" priority="194" id="{EFB9019F-DF42-45C0-ADB1-DDB8664257DE}">
            <xm:f>NOT(Projektgrundlagen!$I$24)</xm:f>
            <x14:dxf>
              <font>
                <strike/>
                <color theme="0" tint="-0.14996795556505021"/>
              </font>
              <fill>
                <patternFill>
                  <bgColor theme="0"/>
                </patternFill>
              </fill>
            </x14:dxf>
          </x14:cfRule>
          <xm:sqref>G130</xm:sqref>
        </x14:conditionalFormatting>
        <x14:conditionalFormatting xmlns:xm="http://schemas.microsoft.com/office/excel/2006/main">
          <x14:cfRule type="expression" priority="605" id="{4477E4C0-3285-4E7C-8A3A-AC8D4B243C25}">
            <xm:f>NOT(Projektgrundlagen!$I$24)</xm:f>
            <x14:dxf>
              <font>
                <strike/>
                <color theme="0" tint="-0.14996795556505021"/>
              </font>
              <fill>
                <patternFill>
                  <bgColor theme="0"/>
                </patternFill>
              </fill>
            </x14:dxf>
          </x14:cfRule>
          <xm:sqref>H48</xm:sqref>
        </x14:conditionalFormatting>
        <x14:conditionalFormatting xmlns:xm="http://schemas.microsoft.com/office/excel/2006/main">
          <x14:cfRule type="expression" priority="606" id="{4DB8C602-8D3A-4A58-88F5-0F55083E374A}">
            <xm:f>NOT(Projektgrundlagen!$I$24)</xm:f>
            <x14:dxf>
              <font>
                <strike/>
                <color theme="0" tint="-0.14996795556505021"/>
              </font>
              <fill>
                <patternFill>
                  <bgColor theme="0"/>
                </patternFill>
              </fill>
            </x14:dxf>
          </x14:cfRule>
          <xm:sqref>H62</xm:sqref>
        </x14:conditionalFormatting>
        <x14:conditionalFormatting xmlns:xm="http://schemas.microsoft.com/office/excel/2006/main">
          <x14:cfRule type="expression" priority="607" id="{FC49EA47-DBB2-43D3-A87B-ADCC1AFB9F9B}">
            <xm:f>NOT(Projektgrundlagen!$I$24)</xm:f>
            <x14:dxf>
              <font>
                <strike/>
                <color theme="0" tint="-0.14996795556505021"/>
              </font>
              <fill>
                <patternFill>
                  <bgColor theme="0"/>
                </patternFill>
              </fill>
            </x14:dxf>
          </x14:cfRule>
          <xm:sqref>H76</xm:sqref>
        </x14:conditionalFormatting>
        <x14:conditionalFormatting xmlns:xm="http://schemas.microsoft.com/office/excel/2006/main">
          <x14:cfRule type="expression" priority="778" id="{77564992-4A40-4370-8261-27B2AA9DCF04}">
            <xm:f>NOT(Projektgrundlagen!$I$24)</xm:f>
            <x14:dxf>
              <font>
                <strike/>
                <color theme="0" tint="-0.14996795556505021"/>
              </font>
              <fill>
                <patternFill>
                  <bgColor theme="0"/>
                </patternFill>
              </fill>
            </x14:dxf>
          </x14:cfRule>
          <xm:sqref>H90</xm:sqref>
        </x14:conditionalFormatting>
        <x14:conditionalFormatting xmlns:xm="http://schemas.microsoft.com/office/excel/2006/main">
          <x14:cfRule type="expression" priority="920" id="{04EDA9C9-B720-4DFF-A05A-04118C499D50}">
            <xm:f>NOT(Projektgrundlagen!$I$24)</xm:f>
            <x14:dxf>
              <font>
                <strike/>
                <color theme="0" tint="-0.14996795556505021"/>
              </font>
              <fill>
                <patternFill>
                  <bgColor theme="0"/>
                </patternFill>
              </fill>
            </x14:dxf>
          </x14:cfRule>
          <xm:sqref>H104</xm:sqref>
        </x14:conditionalFormatting>
        <x14:conditionalFormatting xmlns:xm="http://schemas.microsoft.com/office/excel/2006/main">
          <x14:cfRule type="expression" priority="821" id="{A2BD41D2-8DFC-4146-98EC-C982AD9D805E}">
            <xm:f>NOT(Projektgrundlagen!$I$24)</xm:f>
            <x14:dxf>
              <font>
                <strike/>
                <color theme="0" tint="-0.14996795556505021"/>
              </font>
              <fill>
                <patternFill>
                  <bgColor theme="0"/>
                </patternFill>
              </fill>
            </x14:dxf>
          </x14:cfRule>
          <xm:sqref>H118</xm:sqref>
        </x14:conditionalFormatting>
        <x14:conditionalFormatting xmlns:xm="http://schemas.microsoft.com/office/excel/2006/main">
          <x14:cfRule type="expression" priority="431" id="{81E4168C-653F-4C80-9034-D0B4568550E0}">
            <xm:f>NOT(Projektgrundlagen!$I$24)</xm:f>
            <x14:dxf>
              <font>
                <strike/>
                <color theme="0" tint="-0.14996795556505021"/>
              </font>
              <fill>
                <patternFill>
                  <bgColor theme="0"/>
                </patternFill>
              </fill>
            </x14:dxf>
          </x14:cfRule>
          <xm:sqref>I16:I21</xm:sqref>
        </x14:conditionalFormatting>
        <x14:conditionalFormatting xmlns:xm="http://schemas.microsoft.com/office/excel/2006/main">
          <x14:cfRule type="expression" priority="413" id="{08367BFE-5BC4-4E47-A139-F6E91C4C3030}">
            <xm:f>NOT(Projektgrundlagen!$I$24)</xm:f>
            <x14:dxf>
              <font>
                <strike/>
                <color theme="0" tint="-0.14996795556505021"/>
              </font>
              <fill>
                <patternFill>
                  <bgColor theme="0"/>
                </patternFill>
              </fill>
            </x14:dxf>
          </x14:cfRule>
          <xm:sqref>I23:I31</xm:sqref>
        </x14:conditionalFormatting>
        <x14:conditionalFormatting xmlns:xm="http://schemas.microsoft.com/office/excel/2006/main">
          <x14:cfRule type="expression" priority="467" id="{AA25849B-13F0-401E-8A34-B5E580AC2901}">
            <xm:f>NOT(Projektgrundlagen!$I$24)</xm:f>
            <x14:dxf>
              <font>
                <strike/>
                <color theme="0" tint="-0.14996795556505021"/>
              </font>
              <fill>
                <patternFill>
                  <bgColor theme="0"/>
                </patternFill>
              </fill>
            </x14:dxf>
          </x14:cfRule>
          <xm:sqref>I33</xm:sqref>
        </x14:conditionalFormatting>
        <x14:conditionalFormatting xmlns:xm="http://schemas.microsoft.com/office/excel/2006/main">
          <x14:cfRule type="expression" priority="420" id="{375C2783-9352-4A01-B458-6B95378E7606}">
            <xm:f>NOT(Projektgrundlagen!$I$24)</xm:f>
            <x14:dxf>
              <font>
                <strike/>
                <color theme="0" tint="-0.14996795556505021"/>
              </font>
              <fill>
                <patternFill>
                  <bgColor theme="0"/>
                </patternFill>
              </fill>
            </x14:dxf>
          </x14:cfRule>
          <xm:sqref>I35:I37</xm:sqref>
        </x14:conditionalFormatting>
        <x14:conditionalFormatting xmlns:xm="http://schemas.microsoft.com/office/excel/2006/main">
          <x14:cfRule type="expression" priority="61" id="{A6FEAE2C-962B-4547-9B2E-5B9D8301F6F7}">
            <xm:f>NOT(Projektgrundlagen!$I$24)</xm:f>
            <x14:dxf>
              <font>
                <strike/>
                <color theme="0" tint="-0.14996795556505021"/>
              </font>
              <fill>
                <patternFill>
                  <bgColor theme="0"/>
                </patternFill>
              </fill>
            </x14:dxf>
          </x14:cfRule>
          <xm:sqref>I48:I103</xm:sqref>
        </x14:conditionalFormatting>
        <x14:conditionalFormatting xmlns:xm="http://schemas.microsoft.com/office/excel/2006/main">
          <x14:cfRule type="expression" priority="186" id="{33462366-EA65-4A92-B606-4AD6F1C84230}">
            <xm:f>NOT(Projektgrundlagen!$I$24)</xm:f>
            <x14:dxf>
              <font>
                <strike/>
                <color theme="0" tint="-0.14996795556505021"/>
              </font>
              <fill>
                <patternFill>
                  <bgColor theme="0"/>
                </patternFill>
              </fill>
            </x14:dxf>
          </x14:cfRule>
          <xm:sqref>I104:I105</xm:sqref>
        </x14:conditionalFormatting>
        <x14:conditionalFormatting xmlns:xm="http://schemas.microsoft.com/office/excel/2006/main">
          <x14:cfRule type="expression" priority="31" id="{DA19B25A-053E-43AA-947B-DE77A8255969}">
            <xm:f>NOT(Projektgrundlagen!$I$24)</xm:f>
            <x14:dxf>
              <font>
                <strike/>
                <color theme="0" tint="-0.14996795556505021"/>
              </font>
              <fill>
                <patternFill>
                  <bgColor theme="0"/>
                </patternFill>
              </fill>
            </x14:dxf>
          </x14:cfRule>
          <xm:sqref>I106:I117</xm:sqref>
        </x14:conditionalFormatting>
        <x14:conditionalFormatting xmlns:xm="http://schemas.microsoft.com/office/excel/2006/main">
          <x14:cfRule type="expression" priority="183" id="{CBF7A731-BC0F-4AAD-9869-696074746E0B}">
            <xm:f>NOT(Projektgrundlagen!$I$24)</xm:f>
            <x14:dxf>
              <font>
                <strike/>
                <color theme="0" tint="-0.14996795556505021"/>
              </font>
              <fill>
                <patternFill>
                  <bgColor theme="0"/>
                </patternFill>
              </fill>
            </x14:dxf>
          </x14:cfRule>
          <xm:sqref>I118:I119</xm:sqref>
        </x14:conditionalFormatting>
        <x14:conditionalFormatting xmlns:xm="http://schemas.microsoft.com/office/excel/2006/main">
          <x14:cfRule type="expression" priority="1" id="{9698EC7E-E559-483F-913C-698D8F5A51DA}">
            <xm:f>NOT(Projektgrundlagen!$I$24)</xm:f>
            <x14:dxf>
              <font>
                <strike/>
                <color theme="0" tint="-0.14996795556505021"/>
              </font>
              <fill>
                <patternFill>
                  <bgColor theme="0"/>
                </patternFill>
              </fill>
            </x14:dxf>
          </x14:cfRule>
          <xm:sqref>I120:I131</xm:sqref>
        </x14:conditionalFormatting>
        <x14:conditionalFormatting xmlns:xm="http://schemas.microsoft.com/office/excel/2006/main">
          <x14:cfRule type="expression" priority="945" id="{D065F1D1-FAE8-4F5F-9914-5D8971BADD91}">
            <xm:f>NOT(Projektgrundlagen!$I$21)</xm:f>
            <x14:dxf>
              <font>
                <strike/>
                <color theme="0" tint="-0.14996795556505021"/>
              </font>
              <fill>
                <patternFill>
                  <bgColor theme="0"/>
                </patternFill>
              </fill>
            </x14:dxf>
          </x14:cfRule>
          <xm:sqref>M16</xm:sqref>
        </x14:conditionalFormatting>
        <x14:conditionalFormatting xmlns:xm="http://schemas.microsoft.com/office/excel/2006/main">
          <x14:cfRule type="expression" priority="854" id="{845317C4-9615-49BF-BEEE-2BE59CD21E61}">
            <xm:f>NOT(Projektgrundlagen!$I$21)</xm:f>
            <x14:dxf>
              <font>
                <strike/>
                <color theme="0" tint="-0.14996795556505021"/>
              </font>
              <fill>
                <patternFill>
                  <bgColor theme="0"/>
                </patternFill>
              </fill>
            </x14:dxf>
          </x14:cfRule>
          <xm:sqref>M32</xm:sqref>
        </x14:conditionalFormatting>
        <x14:conditionalFormatting xmlns:xm="http://schemas.microsoft.com/office/excel/2006/main">
          <x14:cfRule type="expression" priority="586" id="{DBC420D7-260C-46C1-93B5-40B12B18F693}">
            <xm:f>NOT(Projektgrundlagen!$I$21)</xm:f>
            <x14:dxf>
              <font>
                <strike/>
                <color theme="0" tint="-0.14996795556505021"/>
              </font>
              <fill>
                <patternFill>
                  <bgColor theme="0"/>
                </patternFill>
              </fill>
            </x14:dxf>
          </x14:cfRule>
          <xm:sqref>M51</xm:sqref>
        </x14:conditionalFormatting>
        <x14:conditionalFormatting xmlns:xm="http://schemas.microsoft.com/office/excel/2006/main">
          <x14:cfRule type="expression" priority="584" id="{5B93D329-3D41-4742-9A64-D19BE32B8DAC}">
            <xm:f>NOT(Projektgrundlagen!$I$21)</xm:f>
            <x14:dxf>
              <font>
                <strike/>
                <color theme="0" tint="-0.14996795556505021"/>
              </font>
              <fill>
                <patternFill>
                  <bgColor theme="0"/>
                </patternFill>
              </fill>
            </x14:dxf>
          </x14:cfRule>
          <xm:sqref>M53</xm:sqref>
        </x14:conditionalFormatting>
        <x14:conditionalFormatting xmlns:xm="http://schemas.microsoft.com/office/excel/2006/main">
          <x14:cfRule type="expression" priority="582" id="{DA0AE4F0-3514-4967-87F7-7BE3846E0C90}">
            <xm:f>NOT(Projektgrundlagen!$I$21)</xm:f>
            <x14:dxf>
              <font>
                <strike/>
                <color theme="0" tint="-0.14996795556505021"/>
              </font>
              <fill>
                <patternFill>
                  <bgColor theme="0"/>
                </patternFill>
              </fill>
            </x14:dxf>
          </x14:cfRule>
          <xm:sqref>M55</xm:sqref>
        </x14:conditionalFormatting>
        <x14:conditionalFormatting xmlns:xm="http://schemas.microsoft.com/office/excel/2006/main">
          <x14:cfRule type="expression" priority="569" id="{910515DC-1783-463B-B7CD-7A114729215E}">
            <xm:f>NOT(Projektgrundlagen!$I$21)</xm:f>
            <x14:dxf>
              <font>
                <strike/>
                <color theme="0" tint="-0.14996795556505021"/>
              </font>
              <fill>
                <patternFill>
                  <bgColor theme="0"/>
                </patternFill>
              </fill>
            </x14:dxf>
          </x14:cfRule>
          <xm:sqref>M57</xm:sqref>
        </x14:conditionalFormatting>
        <x14:conditionalFormatting xmlns:xm="http://schemas.microsoft.com/office/excel/2006/main">
          <x14:cfRule type="expression" priority="567" id="{731BBB71-704C-4FC1-B56D-717B378F8133}">
            <xm:f>NOT(Projektgrundlagen!$I$21)</xm:f>
            <x14:dxf>
              <font>
                <strike/>
                <color theme="0" tint="-0.14996795556505021"/>
              </font>
              <fill>
                <patternFill>
                  <bgColor theme="0"/>
                </patternFill>
              </fill>
            </x14:dxf>
          </x14:cfRule>
          <xm:sqref>M59</xm:sqref>
        </x14:conditionalFormatting>
        <x14:conditionalFormatting xmlns:xm="http://schemas.microsoft.com/office/excel/2006/main">
          <x14:cfRule type="expression" priority="558" id="{A69F2713-D928-4946-A97E-0006B94190BE}">
            <xm:f>NOT(Projektgrundlagen!$I$21)</xm:f>
            <x14:dxf>
              <font>
                <strike/>
                <color theme="0" tint="-0.14996795556505021"/>
              </font>
              <fill>
                <patternFill>
                  <bgColor theme="0"/>
                </patternFill>
              </fill>
            </x14:dxf>
          </x14:cfRule>
          <xm:sqref>M61</xm:sqref>
        </x14:conditionalFormatting>
        <x14:conditionalFormatting xmlns:xm="http://schemas.microsoft.com/office/excel/2006/main">
          <x14:cfRule type="expression" priority="359" id="{C436517A-417F-4122-A0AD-3E22125C838E}">
            <xm:f>NOT(Projektgrundlagen!$I$21)</xm:f>
            <x14:dxf>
              <font>
                <strike/>
                <color theme="0" tint="-0.14996795556505021"/>
              </font>
              <fill>
                <patternFill>
                  <bgColor theme="0"/>
                </patternFill>
              </fill>
            </x14:dxf>
          </x14:cfRule>
          <xm:sqref>M65</xm:sqref>
        </x14:conditionalFormatting>
        <x14:conditionalFormatting xmlns:xm="http://schemas.microsoft.com/office/excel/2006/main">
          <x14:cfRule type="expression" priority="357" id="{D794D43D-7C90-4DD6-87D3-020127E263D5}">
            <xm:f>NOT(Projektgrundlagen!$I$21)</xm:f>
            <x14:dxf>
              <font>
                <strike/>
                <color theme="0" tint="-0.14996795556505021"/>
              </font>
              <fill>
                <patternFill>
                  <bgColor theme="0"/>
                </patternFill>
              </fill>
            </x14:dxf>
          </x14:cfRule>
          <xm:sqref>M67</xm:sqref>
        </x14:conditionalFormatting>
        <x14:conditionalFormatting xmlns:xm="http://schemas.microsoft.com/office/excel/2006/main">
          <x14:cfRule type="expression" priority="355" id="{F17EE1ED-99D3-416E-BF93-19B8CC2864AC}">
            <xm:f>NOT(Projektgrundlagen!$I$21)</xm:f>
            <x14:dxf>
              <font>
                <strike/>
                <color theme="0" tint="-0.14996795556505021"/>
              </font>
              <fill>
                <patternFill>
                  <bgColor theme="0"/>
                </patternFill>
              </fill>
            </x14:dxf>
          </x14:cfRule>
          <xm:sqref>M69</xm:sqref>
        </x14:conditionalFormatting>
        <x14:conditionalFormatting xmlns:xm="http://schemas.microsoft.com/office/excel/2006/main">
          <x14:cfRule type="expression" priority="342" id="{BF446588-CD9B-45F6-AB8F-9610B90D5BF8}">
            <xm:f>NOT(Projektgrundlagen!$I$21)</xm:f>
            <x14:dxf>
              <font>
                <strike/>
                <color theme="0" tint="-0.14996795556505021"/>
              </font>
              <fill>
                <patternFill>
                  <bgColor theme="0"/>
                </patternFill>
              </fill>
            </x14:dxf>
          </x14:cfRule>
          <xm:sqref>M71</xm:sqref>
        </x14:conditionalFormatting>
        <x14:conditionalFormatting xmlns:xm="http://schemas.microsoft.com/office/excel/2006/main">
          <x14:cfRule type="expression" priority="340" id="{BC7BF858-F08F-4BED-8671-451D121F846A}">
            <xm:f>NOT(Projektgrundlagen!$I$21)</xm:f>
            <x14:dxf>
              <font>
                <strike/>
                <color theme="0" tint="-0.14996795556505021"/>
              </font>
              <fill>
                <patternFill>
                  <bgColor theme="0"/>
                </patternFill>
              </fill>
            </x14:dxf>
          </x14:cfRule>
          <xm:sqref>M73</xm:sqref>
        </x14:conditionalFormatting>
        <x14:conditionalFormatting xmlns:xm="http://schemas.microsoft.com/office/excel/2006/main">
          <x14:cfRule type="expression" priority="599" id="{4E47B394-9EF3-4994-8238-43E45D76D5F8}">
            <xm:f>NOT(Projektgrundlagen!$I$21)</xm:f>
            <x14:dxf>
              <font>
                <strike/>
                <color theme="0" tint="-0.14996795556505021"/>
              </font>
              <fill>
                <patternFill>
                  <bgColor theme="0"/>
                </patternFill>
              </fill>
            </x14:dxf>
          </x14:cfRule>
          <xm:sqref>M75</xm:sqref>
        </x14:conditionalFormatting>
        <x14:conditionalFormatting xmlns:xm="http://schemas.microsoft.com/office/excel/2006/main">
          <x14:cfRule type="expression" priority="330" id="{4CE5C380-2446-4665-B666-A0B854514DFF}">
            <xm:f>NOT(Projektgrundlagen!$I$21)</xm:f>
            <x14:dxf>
              <font>
                <strike/>
                <color theme="0" tint="-0.14996795556505021"/>
              </font>
              <fill>
                <patternFill>
                  <bgColor theme="0"/>
                </patternFill>
              </fill>
            </x14:dxf>
          </x14:cfRule>
          <xm:sqref>M79</xm:sqref>
        </x14:conditionalFormatting>
        <x14:conditionalFormatting xmlns:xm="http://schemas.microsoft.com/office/excel/2006/main">
          <x14:cfRule type="expression" priority="637" id="{91556FEE-9539-4F5B-9EDD-41362D700F6E}">
            <xm:f>NOT(Projektgrundlagen!$I$21)</xm:f>
            <x14:dxf>
              <font>
                <strike/>
                <color theme="0" tint="-0.14996795556505021"/>
              </font>
              <fill>
                <patternFill>
                  <bgColor theme="0"/>
                </patternFill>
              </fill>
            </x14:dxf>
          </x14:cfRule>
          <xm:sqref>M81</xm:sqref>
        </x14:conditionalFormatting>
        <x14:conditionalFormatting xmlns:xm="http://schemas.microsoft.com/office/excel/2006/main">
          <x14:cfRule type="expression" priority="635" id="{784148D9-844A-470F-8D56-90A7F485DBFF}">
            <xm:f>NOT(Projektgrundlagen!$I$21)</xm:f>
            <x14:dxf>
              <font>
                <strike/>
                <color theme="0" tint="-0.14996795556505021"/>
              </font>
              <fill>
                <patternFill>
                  <bgColor theme="0"/>
                </patternFill>
              </fill>
            </x14:dxf>
          </x14:cfRule>
          <xm:sqref>M83</xm:sqref>
        </x14:conditionalFormatting>
        <x14:conditionalFormatting xmlns:xm="http://schemas.microsoft.com/office/excel/2006/main">
          <x14:cfRule type="expression" priority="313" id="{F5E4DAFC-BA9D-441C-ABF7-1DD68F89C200}">
            <xm:f>NOT(Projektgrundlagen!$I$21)</xm:f>
            <x14:dxf>
              <font>
                <strike/>
                <color theme="0" tint="-0.14996795556505021"/>
              </font>
              <fill>
                <patternFill>
                  <bgColor theme="0"/>
                </patternFill>
              </fill>
            </x14:dxf>
          </x14:cfRule>
          <xm:sqref>M85</xm:sqref>
        </x14:conditionalFormatting>
        <x14:conditionalFormatting xmlns:xm="http://schemas.microsoft.com/office/excel/2006/main">
          <x14:cfRule type="expression" priority="311" id="{8CE3D2FD-1299-4EE8-99B1-22DE4B4F85C7}">
            <xm:f>NOT(Projektgrundlagen!$I$21)</xm:f>
            <x14:dxf>
              <font>
                <strike/>
                <color theme="0" tint="-0.14996795556505021"/>
              </font>
              <fill>
                <patternFill>
                  <bgColor theme="0"/>
                </patternFill>
              </fill>
            </x14:dxf>
          </x14:cfRule>
          <xm:sqref>M87</xm:sqref>
        </x14:conditionalFormatting>
        <x14:conditionalFormatting xmlns:xm="http://schemas.microsoft.com/office/excel/2006/main">
          <x14:cfRule type="expression" priority="324" id="{2FB90499-72E9-463A-8D70-307E23A4B473}">
            <xm:f>NOT(Projektgrundlagen!$I$21)</xm:f>
            <x14:dxf>
              <font>
                <strike/>
                <color theme="0" tint="-0.14996795556505021"/>
              </font>
              <fill>
                <patternFill>
                  <bgColor theme="0"/>
                </patternFill>
              </fill>
            </x14:dxf>
          </x14:cfRule>
          <xm:sqref>M89</xm:sqref>
        </x14:conditionalFormatting>
        <x14:conditionalFormatting xmlns:xm="http://schemas.microsoft.com/office/excel/2006/main">
          <x14:cfRule type="expression" priority="295" id="{FFB031CC-31C1-43D3-9D28-B2C0022BF8E0}">
            <xm:f>NOT(Projektgrundlagen!$I$21)</xm:f>
            <x14:dxf>
              <font>
                <strike/>
                <color theme="0" tint="-0.14996795556505021"/>
              </font>
              <fill>
                <patternFill>
                  <bgColor theme="0"/>
                </patternFill>
              </fill>
            </x14:dxf>
          </x14:cfRule>
          <xm:sqref>M93</xm:sqref>
        </x14:conditionalFormatting>
        <x14:conditionalFormatting xmlns:xm="http://schemas.microsoft.com/office/excel/2006/main">
          <x14:cfRule type="expression" priority="293" id="{85D5CBFF-8868-4B4A-9CF6-2907BFB3405E}">
            <xm:f>NOT(Projektgrundlagen!$I$21)</xm:f>
            <x14:dxf>
              <font>
                <strike/>
                <color theme="0" tint="-0.14996795556505021"/>
              </font>
              <fill>
                <patternFill>
                  <bgColor theme="0"/>
                </patternFill>
              </fill>
            </x14:dxf>
          </x14:cfRule>
          <xm:sqref>M95</xm:sqref>
        </x14:conditionalFormatting>
        <x14:conditionalFormatting xmlns:xm="http://schemas.microsoft.com/office/excel/2006/main">
          <x14:cfRule type="expression" priority="291" id="{8DDAB6B8-26AD-4424-8B98-639A535B1FC4}">
            <xm:f>NOT(Projektgrundlagen!$I$21)</xm:f>
            <x14:dxf>
              <font>
                <strike/>
                <color theme="0" tint="-0.14996795556505021"/>
              </font>
              <fill>
                <patternFill>
                  <bgColor theme="0"/>
                </patternFill>
              </fill>
            </x14:dxf>
          </x14:cfRule>
          <xm:sqref>M97</xm:sqref>
        </x14:conditionalFormatting>
        <x14:conditionalFormatting xmlns:xm="http://schemas.microsoft.com/office/excel/2006/main">
          <x14:cfRule type="expression" priority="280" id="{00C59962-43E0-4480-A395-00EC79D3E1FB}">
            <xm:f>NOT(Projektgrundlagen!$I$21)</xm:f>
            <x14:dxf>
              <font>
                <strike/>
                <color theme="0" tint="-0.14996795556505021"/>
              </font>
              <fill>
                <patternFill>
                  <bgColor theme="0"/>
                </patternFill>
              </fill>
            </x14:dxf>
          </x14:cfRule>
          <xm:sqref>M99</xm:sqref>
        </x14:conditionalFormatting>
        <x14:conditionalFormatting xmlns:xm="http://schemas.microsoft.com/office/excel/2006/main">
          <x14:cfRule type="expression" priority="701" id="{7F7C11D1-8AB9-49C9-986B-A3D4FD1AF040}">
            <xm:f>NOT(Projektgrundlagen!$I$21)</xm:f>
            <x14:dxf>
              <font>
                <strike/>
                <color theme="0" tint="-0.14996795556505021"/>
              </font>
              <fill>
                <patternFill>
                  <bgColor theme="0"/>
                </patternFill>
              </fill>
            </x14:dxf>
          </x14:cfRule>
          <xm:sqref>M101</xm:sqref>
        </x14:conditionalFormatting>
        <x14:conditionalFormatting xmlns:xm="http://schemas.microsoft.com/office/excel/2006/main">
          <x14:cfRule type="expression" priority="274" id="{6F984E1B-CF73-4114-B37C-C5A72BCD9A5F}">
            <xm:f>NOT(Projektgrundlagen!$I$21)</xm:f>
            <x14:dxf>
              <font>
                <strike/>
                <color theme="0" tint="-0.14996795556505021"/>
              </font>
              <fill>
                <patternFill>
                  <bgColor theme="0"/>
                </patternFill>
              </fill>
            </x14:dxf>
          </x14:cfRule>
          <xm:sqref>M103:M104</xm:sqref>
        </x14:conditionalFormatting>
        <x14:conditionalFormatting xmlns:xm="http://schemas.microsoft.com/office/excel/2006/main">
          <x14:cfRule type="expression" priority="259" id="{3F687FF0-E5F2-4B47-BFA4-0FC1232C4850}">
            <xm:f>NOT(Projektgrundlagen!$I$21)</xm:f>
            <x14:dxf>
              <font>
                <strike/>
                <color theme="0" tint="-0.14996795556505021"/>
              </font>
              <fill>
                <patternFill>
                  <bgColor theme="0"/>
                </patternFill>
              </fill>
            </x14:dxf>
          </x14:cfRule>
          <xm:sqref>M107</xm:sqref>
        </x14:conditionalFormatting>
        <x14:conditionalFormatting xmlns:xm="http://schemas.microsoft.com/office/excel/2006/main">
          <x14:cfRule type="expression" priority="257" id="{725F90B0-06B3-4D3E-B39C-2E422E6CD31B}">
            <xm:f>NOT(Projektgrundlagen!$I$21)</xm:f>
            <x14:dxf>
              <font>
                <strike/>
                <color theme="0" tint="-0.14996795556505021"/>
              </font>
              <fill>
                <patternFill>
                  <bgColor theme="0"/>
                </patternFill>
              </fill>
            </x14:dxf>
          </x14:cfRule>
          <xm:sqref>M109</xm:sqref>
        </x14:conditionalFormatting>
        <x14:conditionalFormatting xmlns:xm="http://schemas.microsoft.com/office/excel/2006/main">
          <x14:cfRule type="expression" priority="255" id="{E91C7572-22FD-4CCD-AFE4-CD6B948C8583}">
            <xm:f>NOT(Projektgrundlagen!$I$21)</xm:f>
            <x14:dxf>
              <font>
                <strike/>
                <color theme="0" tint="-0.14996795556505021"/>
              </font>
              <fill>
                <patternFill>
                  <bgColor theme="0"/>
                </patternFill>
              </fill>
            </x14:dxf>
          </x14:cfRule>
          <xm:sqref>M111</xm:sqref>
        </x14:conditionalFormatting>
        <x14:conditionalFormatting xmlns:xm="http://schemas.microsoft.com/office/excel/2006/main">
          <x14:cfRule type="expression" priority="242" id="{FEA0B17B-A854-46C8-8AF6-3377DEAA2AC6}">
            <xm:f>NOT(Projektgrundlagen!$I$21)</xm:f>
            <x14:dxf>
              <font>
                <strike/>
                <color theme="0" tint="-0.14996795556505021"/>
              </font>
              <fill>
                <patternFill>
                  <bgColor theme="0"/>
                </patternFill>
              </fill>
            </x14:dxf>
          </x14:cfRule>
          <xm:sqref>M113</xm:sqref>
        </x14:conditionalFormatting>
        <x14:conditionalFormatting xmlns:xm="http://schemas.microsoft.com/office/excel/2006/main">
          <x14:cfRule type="expression" priority="240" id="{0ABE3A22-5D61-414B-B26C-2B6A51002D81}">
            <xm:f>NOT(Projektgrundlagen!$I$21)</xm:f>
            <x14:dxf>
              <font>
                <strike/>
                <color theme="0" tint="-0.14996795556505021"/>
              </font>
              <fill>
                <patternFill>
                  <bgColor theme="0"/>
                </patternFill>
              </fill>
            </x14:dxf>
          </x14:cfRule>
          <xm:sqref>M115</xm:sqref>
        </x14:conditionalFormatting>
        <x14:conditionalFormatting xmlns:xm="http://schemas.microsoft.com/office/excel/2006/main">
          <x14:cfRule type="expression" priority="232" id="{EC9A613A-86DF-4E33-AAC6-82FC89143546}">
            <xm:f>NOT(Projektgrundlagen!$I$21)</xm:f>
            <x14:dxf>
              <font>
                <strike/>
                <color theme="0" tint="-0.14996795556505021"/>
              </font>
              <fill>
                <patternFill>
                  <bgColor theme="0"/>
                </patternFill>
              </fill>
            </x14:dxf>
          </x14:cfRule>
          <xm:sqref>M117</xm:sqref>
        </x14:conditionalFormatting>
        <x14:conditionalFormatting xmlns:xm="http://schemas.microsoft.com/office/excel/2006/main">
          <x14:cfRule type="expression" priority="217" id="{378DF17A-6B0E-4994-9131-0093C4C8859E}">
            <xm:f>NOT(Projektgrundlagen!$I$21)</xm:f>
            <x14:dxf>
              <font>
                <strike/>
                <color theme="0" tint="-0.14996795556505021"/>
              </font>
              <fill>
                <patternFill>
                  <bgColor theme="0"/>
                </patternFill>
              </fill>
            </x14:dxf>
          </x14:cfRule>
          <xm:sqref>M121</xm:sqref>
        </x14:conditionalFormatting>
        <x14:conditionalFormatting xmlns:xm="http://schemas.microsoft.com/office/excel/2006/main">
          <x14:cfRule type="expression" priority="215" id="{86EA3745-9B23-4664-8AF6-AB7DF7A488D6}">
            <xm:f>NOT(Projektgrundlagen!$I$21)</xm:f>
            <x14:dxf>
              <font>
                <strike/>
                <color theme="0" tint="-0.14996795556505021"/>
              </font>
              <fill>
                <patternFill>
                  <bgColor theme="0"/>
                </patternFill>
              </fill>
            </x14:dxf>
          </x14:cfRule>
          <xm:sqref>M123</xm:sqref>
        </x14:conditionalFormatting>
        <x14:conditionalFormatting xmlns:xm="http://schemas.microsoft.com/office/excel/2006/main">
          <x14:cfRule type="expression" priority="213" id="{3E6DFFB8-E06E-4F10-A50F-49B909AB70AB}">
            <xm:f>NOT(Projektgrundlagen!$I$21)</xm:f>
            <x14:dxf>
              <font>
                <strike/>
                <color theme="0" tint="-0.14996795556505021"/>
              </font>
              <fill>
                <patternFill>
                  <bgColor theme="0"/>
                </patternFill>
              </fill>
            </x14:dxf>
          </x14:cfRule>
          <xm:sqref>M125</xm:sqref>
        </x14:conditionalFormatting>
        <x14:conditionalFormatting xmlns:xm="http://schemas.microsoft.com/office/excel/2006/main">
          <x14:cfRule type="expression" priority="200" id="{0F7EBF49-A1B7-4B1C-9BCB-C5B034C693FF}">
            <xm:f>NOT(Projektgrundlagen!$I$21)</xm:f>
            <x14:dxf>
              <font>
                <strike/>
                <color theme="0" tint="-0.14996795556505021"/>
              </font>
              <fill>
                <patternFill>
                  <bgColor theme="0"/>
                </patternFill>
              </fill>
            </x14:dxf>
          </x14:cfRule>
          <xm:sqref>M127</xm:sqref>
        </x14:conditionalFormatting>
        <x14:conditionalFormatting xmlns:xm="http://schemas.microsoft.com/office/excel/2006/main">
          <x14:cfRule type="expression" priority="198" id="{2A721D04-BFDD-44C4-9177-490D4494A9A9}">
            <xm:f>NOT(Projektgrundlagen!$I$21)</xm:f>
            <x14:dxf>
              <font>
                <strike/>
                <color theme="0" tint="-0.14996795556505021"/>
              </font>
              <fill>
                <patternFill>
                  <bgColor theme="0"/>
                </patternFill>
              </fill>
            </x14:dxf>
          </x14:cfRule>
          <xm:sqref>M129</xm:sqref>
        </x14:conditionalFormatting>
        <x14:conditionalFormatting xmlns:xm="http://schemas.microsoft.com/office/excel/2006/main">
          <x14:cfRule type="expression" priority="190" id="{CD9CD2D9-2198-4AB8-9563-0C8AD4CBB583}">
            <xm:f>NOT(Projektgrundlagen!$I$21)</xm:f>
            <x14:dxf>
              <font>
                <strike/>
                <color theme="0" tint="-0.14996795556505021"/>
              </font>
              <fill>
                <patternFill>
                  <bgColor theme="0"/>
                </patternFill>
              </fill>
            </x14:dxf>
          </x14:cfRule>
          <xm:sqref>M131</xm:sqref>
        </x14:conditionalFormatting>
        <x14:conditionalFormatting xmlns:xm="http://schemas.microsoft.com/office/excel/2006/main">
          <x14:cfRule type="expression" priority="7117" id="{EFE139B8-2459-42E6-AA7D-B6BB77FA4CFF}">
            <xm:f>Projektgrundlagen!$I$23</xm:f>
            <x14:dxf>
              <fill>
                <patternFill>
                  <bgColor theme="7" tint="0.79998168889431442"/>
                </patternFill>
              </fill>
            </x14:dxf>
          </x14:cfRule>
          <x14:cfRule type="expression" priority="7118" id="{38BE86DD-8812-4B17-ADA6-C3614078F094}">
            <xm:f>Projektgrundlagen!$I$22</xm:f>
            <x14:dxf>
              <fill>
                <patternFill>
                  <bgColor theme="9" tint="0.79998168889431442"/>
                </patternFill>
              </fill>
            </x14:dxf>
          </x14:cfRule>
          <x14:cfRule type="expression" priority="7119" id="{6CB4FEA7-8640-4E82-9478-3360440E4CF1}">
            <xm:f>Projektgrundlagen!$I$21</xm:f>
            <x14:dxf>
              <fill>
                <patternFill>
                  <bgColor theme="6" tint="0.79998168889431442"/>
                </patternFill>
              </fill>
            </x14:dxf>
          </x14:cfRule>
          <xm:sqref>N2:N8 B10:M11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94</vt:i4>
      </vt:variant>
    </vt:vector>
  </HeadingPairs>
  <TitlesOfParts>
    <vt:vector size="108" baseType="lpstr">
      <vt:lpstr>Projektgrundlagen</vt:lpstr>
      <vt:lpstr>C1_A Organisation_Kom</vt:lpstr>
      <vt:lpstr>C2_B Qualität_Quant_Kom</vt:lpstr>
      <vt:lpstr>C3_C Kosten_Finanz_Kom</vt:lpstr>
      <vt:lpstr>C4_D Termine_Kom</vt:lpstr>
      <vt:lpstr>C5_E Verträge_Versich_Kom</vt:lpstr>
      <vt:lpstr>D1_A Organisation_Lstg</vt:lpstr>
      <vt:lpstr>D2_B Qualität_Quant_Lstg</vt:lpstr>
      <vt:lpstr>D3_C Kosten_Finanz_Lstg</vt:lpstr>
      <vt:lpstr>D4_D Termine_Lstg</vt:lpstr>
      <vt:lpstr>D5_E Verträge_Versich_Lstg</vt:lpstr>
      <vt:lpstr>E Honorarberechnung</vt:lpstr>
      <vt:lpstr>F Honorarübersicht</vt:lpstr>
      <vt:lpstr>G Honorarabrechnung</vt:lpstr>
      <vt:lpstr>A.1</vt:lpstr>
      <vt:lpstr>A.10</vt:lpstr>
      <vt:lpstr>A.11</vt:lpstr>
      <vt:lpstr>A.12</vt:lpstr>
      <vt:lpstr>A.2</vt:lpstr>
      <vt:lpstr>A.3</vt:lpstr>
      <vt:lpstr>A.4</vt:lpstr>
      <vt:lpstr>A.5</vt:lpstr>
      <vt:lpstr>A.6</vt:lpstr>
      <vt:lpstr>A.7</vt:lpstr>
      <vt:lpstr>A.8</vt:lpstr>
      <vt:lpstr>A.9a</vt:lpstr>
      <vt:lpstr>an_summe_angebot</vt:lpstr>
      <vt:lpstr>B.1</vt:lpstr>
      <vt:lpstr>B.2</vt:lpstr>
      <vt:lpstr>B.3.1</vt:lpstr>
      <vt:lpstr>B.3.2</vt:lpstr>
      <vt:lpstr>B.4</vt:lpstr>
      <vt:lpstr>B.5</vt:lpstr>
      <vt:lpstr>B.6</vt:lpstr>
      <vt:lpstr>B.7</vt:lpstr>
      <vt:lpstr>B.8</vt:lpstr>
      <vt:lpstr>C.1</vt:lpstr>
      <vt:lpstr>C.10</vt:lpstr>
      <vt:lpstr>C.2</vt:lpstr>
      <vt:lpstr>C.3</vt:lpstr>
      <vt:lpstr>C.4.1</vt:lpstr>
      <vt:lpstr>C.4.2</vt:lpstr>
      <vt:lpstr>C.5</vt:lpstr>
      <vt:lpstr>C.6</vt:lpstr>
      <vt:lpstr>C.7</vt:lpstr>
      <vt:lpstr>C.8</vt:lpstr>
      <vt:lpstr>C.9</vt:lpstr>
      <vt:lpstr>D.1</vt:lpstr>
      <vt:lpstr>D.2</vt:lpstr>
      <vt:lpstr>D.3</vt:lpstr>
      <vt:lpstr>D.4</vt:lpstr>
      <vt:lpstr>D.5</vt:lpstr>
      <vt:lpstr>D.6</vt:lpstr>
      <vt:lpstr>D.7</vt:lpstr>
      <vt:lpstr>'C1_A Organisation_Kom'!Druckbereich</vt:lpstr>
      <vt:lpstr>'C2_B Qualität_Quant_Kom'!Druckbereich</vt:lpstr>
      <vt:lpstr>'C3_C Kosten_Finanz_Kom'!Druckbereich</vt:lpstr>
      <vt:lpstr>'C4_D Termine_Kom'!Druckbereich</vt:lpstr>
      <vt:lpstr>'C5_E Verträge_Versich_Kom'!Druckbereich</vt:lpstr>
      <vt:lpstr>'D1_A Organisation_Lstg'!Druckbereich</vt:lpstr>
      <vt:lpstr>'D2_B Qualität_Quant_Lstg'!Druckbereich</vt:lpstr>
      <vt:lpstr>'D3_C Kosten_Finanz_Lstg'!Druckbereich</vt:lpstr>
      <vt:lpstr>'D4_D Termine_Lstg'!Druckbereich</vt:lpstr>
      <vt:lpstr>'D5_E Verträge_Versich_Lstg'!Druckbereich</vt:lpstr>
      <vt:lpstr>'E Honorarberechnung'!Druckbereich</vt:lpstr>
      <vt:lpstr>'F Honorarübersicht'!Druckbereich</vt:lpstr>
      <vt:lpstr>'G Honorarabrechnung'!Druckbereich</vt:lpstr>
      <vt:lpstr>Projektgrundlagen!Druckbereich</vt:lpstr>
      <vt:lpstr>'C1_A Organisation_Kom'!Drucktitel</vt:lpstr>
      <vt:lpstr>'C2_B Qualität_Quant_Kom'!Drucktitel</vt:lpstr>
      <vt:lpstr>'C3_C Kosten_Finanz_Kom'!Drucktitel</vt:lpstr>
      <vt:lpstr>'C4_D Termine_Kom'!Drucktitel</vt:lpstr>
      <vt:lpstr>'C5_E Verträge_Versich_Kom'!Drucktitel</vt:lpstr>
      <vt:lpstr>'D1_A Organisation_Lstg'!Drucktitel</vt:lpstr>
      <vt:lpstr>'D2_B Qualität_Quant_Lstg'!Drucktitel</vt:lpstr>
      <vt:lpstr>'D3_C Kosten_Finanz_Lstg'!Drucktitel</vt:lpstr>
      <vt:lpstr>'D4_D Termine_Lstg'!Drucktitel</vt:lpstr>
      <vt:lpstr>'D5_E Verträge_Versich_Lstg'!Drucktitel</vt:lpstr>
      <vt:lpstr>'E Honorarberechnung'!Drucktitel</vt:lpstr>
      <vt:lpstr>'F Honorarübersicht'!Drucktitel</vt:lpstr>
      <vt:lpstr>'G Honorarabrechnung'!Drucktitel</vt:lpstr>
      <vt:lpstr>E.1</vt:lpstr>
      <vt:lpstr>E.10</vt:lpstr>
      <vt:lpstr>E.11</vt:lpstr>
      <vt:lpstr>E.12</vt:lpstr>
      <vt:lpstr>E.13</vt:lpstr>
      <vt:lpstr>E.14</vt:lpstr>
      <vt:lpstr>E.2</vt:lpstr>
      <vt:lpstr>E.3</vt:lpstr>
      <vt:lpstr>E.4</vt:lpstr>
      <vt:lpstr>E.5</vt:lpstr>
      <vt:lpstr>E.6</vt:lpstr>
      <vt:lpstr>E.7</vt:lpstr>
      <vt:lpstr>E.8</vt:lpstr>
      <vt:lpstr>E.9</vt:lpstr>
      <vt:lpstr>Link_C1_A</vt:lpstr>
      <vt:lpstr>Link_C2_B</vt:lpstr>
      <vt:lpstr>Link_C3_C</vt:lpstr>
      <vt:lpstr>Link_C4_D</vt:lpstr>
      <vt:lpstr>Link_C5_E</vt:lpstr>
      <vt:lpstr>Link_D1_A</vt:lpstr>
      <vt:lpstr>Link_D2_B</vt:lpstr>
      <vt:lpstr>Link_D3_C</vt:lpstr>
      <vt:lpstr>Link_D4_D</vt:lpstr>
      <vt:lpstr>Link_D5_E</vt:lpstr>
      <vt:lpstr>Link_F_Honorar</vt:lpstr>
      <vt:lpstr>Link_G_Uebersicht</vt:lpstr>
      <vt:lpstr>Link_H_Abrechnung</vt:lpstr>
    </vt:vector>
  </TitlesOfParts>
  <Company>Staatsbauverwaltung Bayern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Referat-23@stmb.bayern.de</dc:creator>
  <cp:lastModifiedBy>Mak, Thomas (StBA Freising)</cp:lastModifiedBy>
  <cp:lastPrinted>2026-01-21T15:49:59Z</cp:lastPrinted>
  <dcterms:created xsi:type="dcterms:W3CDTF">2015-04-17T04:22:38Z</dcterms:created>
  <dcterms:modified xsi:type="dcterms:W3CDTF">2026-03-13T13:30:31Z</dcterms:modified>
</cp:coreProperties>
</file>