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SE-1\PG11\MSE-112\03_Vergaben\02_Vergabebegleitung\Oberschwellige_Vergaben\2026\VgV_fbDL_Barerstraße\Entwurf_Unterlagen_29.01.2026\Anlagen\"/>
    </mc:Choice>
  </mc:AlternateContent>
  <xr:revisionPtr revIDLastSave="0" documentId="13_ncr:1_{FB0BFF6E-54C5-43B0-88FD-AAD3FFA26627}" xr6:coauthVersionLast="47" xr6:coauthVersionMax="47" xr10:uidLastSave="{00000000-0000-0000-0000-000000000000}"/>
  <bookViews>
    <workbookView xWindow="-23148" yWindow="-1488" windowWidth="23256" windowHeight="12456" xr2:uid="{00000000-000D-0000-FFFF-FFFF00000000}"/>
  </bookViews>
  <sheets>
    <sheet name="Honorar gemäß HOAI" sheetId="1" r:id="rId1"/>
  </sheets>
  <definedNames>
    <definedName name="an_summe_angebot">'Honorar gemäß HOAI'!#REF!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104" i="1" l="1"/>
  <c r="G105" i="1"/>
  <c r="G81" i="1"/>
  <c r="G82" i="1"/>
  <c r="F123" i="1"/>
  <c r="F122" i="1"/>
  <c r="F121" i="1"/>
  <c r="G103" i="1"/>
  <c r="G107" i="1" s="1"/>
  <c r="G94" i="1"/>
  <c r="G84" i="1"/>
  <c r="G85" i="1"/>
  <c r="G83" i="1"/>
  <c r="F125" i="1" l="1"/>
  <c r="G96" i="1"/>
  <c r="G87" i="1"/>
  <c r="F111" i="1" l="1"/>
  <c r="G66" i="1"/>
  <c r="G27" i="1"/>
  <c r="F69" i="1" l="1"/>
  <c r="F29" i="1"/>
  <c r="F52" i="1"/>
  <c r="F68" i="1"/>
  <c r="F51" i="1"/>
  <c r="F30" i="1"/>
  <c r="H54" i="1" l="1"/>
  <c r="H71" i="1"/>
  <c r="H32" i="1"/>
  <c r="F74" i="1" l="1"/>
  <c r="F134" i="1" s="1"/>
  <c r="F114" i="1" l="1"/>
  <c r="F128" i="1" s="1"/>
  <c r="F136" i="1" s="1"/>
  <c r="F138" i="1" s="1"/>
  <c r="F140" i="1" s="1"/>
</calcChain>
</file>

<file path=xl/sharedStrings.xml><?xml version="1.0" encoding="utf-8"?>
<sst xmlns="http://schemas.openxmlformats.org/spreadsheetml/2006/main" count="113" uniqueCount="85">
  <si>
    <t>Honorarangebot</t>
  </si>
  <si>
    <r>
      <t xml:space="preserve">Ich/Wir biete(n) die Ausführung der beschriebenen Leistungen </t>
    </r>
    <r>
      <rPr>
        <b/>
        <sz val="11"/>
        <rFont val="Arial"/>
        <family val="2"/>
      </rPr>
      <t>wie folgt</t>
    </r>
    <r>
      <rPr>
        <b/>
        <sz val="11"/>
        <color theme="1"/>
        <rFont val="Arial"/>
        <family val="2"/>
      </rPr>
      <t xml:space="preserve"> an:</t>
    </r>
  </si>
  <si>
    <t>1.2.</t>
  </si>
  <si>
    <t>1.1.</t>
  </si>
  <si>
    <t>Netto-Angebotssumme</t>
  </si>
  <si>
    <t>Umsatzsteuer</t>
  </si>
  <si>
    <t>Brutto-Angebotssumme</t>
  </si>
  <si>
    <r>
      <t xml:space="preserve">Die Nebenkosten werden </t>
    </r>
    <r>
      <rPr>
        <b/>
        <sz val="11"/>
        <rFont val="Arial"/>
        <family val="2"/>
      </rPr>
      <t>insgesamt</t>
    </r>
    <r>
      <rPr>
        <sz val="11"/>
        <rFont val="Arial"/>
        <family val="2"/>
      </rPr>
      <t xml:space="preserve"> wie folgt in Rechnung gestellt:</t>
    </r>
  </si>
  <si>
    <t>Stundenanzahl (h)</t>
  </si>
  <si>
    <t>Stundensatz (€ / h)</t>
  </si>
  <si>
    <t>Bieter (Firmierung + Adresse):</t>
  </si>
  <si>
    <t>Grundleistungen Objektplanung Ingenieurbauwerke</t>
  </si>
  <si>
    <t>Honorarzone</t>
  </si>
  <si>
    <t>Honorarsatz</t>
  </si>
  <si>
    <t>IV</t>
  </si>
  <si>
    <t>Lph. 1 (Grundlagenermittlung, 2 %)</t>
  </si>
  <si>
    <t>Lph. 2 (Vorplanung, 20 %)</t>
  </si>
  <si>
    <t>Lph. 3 (Entwurfsplanung, 25 %)</t>
  </si>
  <si>
    <t>Lph. 4 (Genehmigungsplanung, 0 %)</t>
  </si>
  <si>
    <t>Lph. 5 (Ausführungsplanung, 15 %)</t>
  </si>
  <si>
    <t>Lph. 6 (Vorbereiten der Vergabe, 13 %)</t>
  </si>
  <si>
    <t>Lph. 8 (Bauoberleitung, 15 %)</t>
  </si>
  <si>
    <t>Lph. 9 (Objektbetreuung, 1 %)</t>
  </si>
  <si>
    <t>Grundleistungen Objektplanung Tragwerksplanung</t>
  </si>
  <si>
    <t>Basishonorarsatz</t>
  </si>
  <si>
    <t>Lph. 1 (Grundlagenermittlung, 3 %)</t>
  </si>
  <si>
    <t>Lph. 2 (Vorplanung, 10 %)</t>
  </si>
  <si>
    <t>Lph. 4 (Genehmigungsplanung, 30 %)</t>
  </si>
  <si>
    <r>
      <t>Pauschalhonorar f</t>
    </r>
    <r>
      <rPr>
        <sz val="11"/>
        <rFont val="Arial"/>
        <family val="2"/>
      </rPr>
      <t>ür 100 %</t>
    </r>
    <r>
      <rPr>
        <sz val="11"/>
        <color theme="1"/>
        <rFont val="Arial"/>
        <family val="2"/>
      </rPr>
      <t xml:space="preserve"> der Leistungen</t>
    </r>
  </si>
  <si>
    <t>Grundleistungen Objektplanung Ingenieurbauwerke Geotechnik</t>
  </si>
  <si>
    <t>1.3.</t>
  </si>
  <si>
    <t>a) Grundlagenermittlung und Erkundungskonzept (15 %)</t>
  </si>
  <si>
    <t>b) Beschreiben der Baugrund- und Grundwasserverhältnisse (35 %)</t>
  </si>
  <si>
    <t>c) Beurteilung der Baugrund- und Grundwasserverhältnisse, Empfehlungen, Hinweise, Angaben zur Bemessung der Gründung (50 %)</t>
  </si>
  <si>
    <t>in €</t>
  </si>
  <si>
    <t>ggf. Zuschlag in %</t>
  </si>
  <si>
    <t>ggf. Abschlag in %</t>
  </si>
  <si>
    <t>1.4.</t>
  </si>
  <si>
    <t>pauschal</t>
  </si>
  <si>
    <t>Besondere Leistungen Ingenieurbauwerke</t>
  </si>
  <si>
    <t>Gesamthonorar Besondere Leistungen Ingenieurbauwerke netto</t>
  </si>
  <si>
    <t>Honorar (€) netto</t>
  </si>
  <si>
    <t>Besondere Leistungen Tragswerksplanung</t>
  </si>
  <si>
    <t>Gesamthonorar Besondere Leistungen Tragwerksplanung netto</t>
  </si>
  <si>
    <t>Besondere Leistungen Geotechnik</t>
  </si>
  <si>
    <t>Gesamthonorar Besondere Leistungen Geotechnik netto</t>
  </si>
  <si>
    <t>1.5.</t>
  </si>
  <si>
    <t>1.6.</t>
  </si>
  <si>
    <t>Zwischensumme Grundleistungen 1.1 - 1.3.</t>
  </si>
  <si>
    <t>Zwischensumme Besondere Leistungen 1.4. - 1.6.</t>
  </si>
  <si>
    <t>Gesamtsumme Grundleistungen und Besondere Leistungen 1.1. - 1.6.</t>
  </si>
  <si>
    <r>
      <t>v. H. des Nettohonorars</t>
    </r>
    <r>
      <rPr>
        <sz val="11"/>
        <color rgb="FFFF0000"/>
        <rFont val="Arial"/>
        <family val="2"/>
      </rPr>
      <t xml:space="preserve"> (ohne Besondere Leistungen)</t>
    </r>
  </si>
  <si>
    <t>Lph. 7 (Mitwirkung bei der Vergabe, 3,3 %)</t>
  </si>
  <si>
    <r>
      <t>Pauschalhonorar f</t>
    </r>
    <r>
      <rPr>
        <sz val="11"/>
        <rFont val="Arial"/>
        <family val="2"/>
      </rPr>
      <t>ür 94,3 %</t>
    </r>
    <r>
      <rPr>
        <sz val="11"/>
        <color theme="1"/>
        <rFont val="Arial"/>
        <family val="2"/>
      </rPr>
      <t xml:space="preserve"> der Leistungen</t>
    </r>
  </si>
  <si>
    <t>Lph. 3 (Entwurfsplanung, 14 %)</t>
  </si>
  <si>
    <t>Lph. 5 (Ausführungsplanung, 29 %)</t>
  </si>
  <si>
    <t>Lph. 6 (Vorbereiten der Vergabe, 0,5 %)</t>
  </si>
  <si>
    <t>Anrechenbare Kosten, netto</t>
  </si>
  <si>
    <t>(Gelbe Felder sind vom Bieter auszufüllen [€].)</t>
  </si>
  <si>
    <t>Pauschalhonorar für 86,5 % der Leistungen</t>
  </si>
  <si>
    <t>Stundensatz (€/h)</t>
  </si>
  <si>
    <t>für den AN (BüroinhaberIn, GeschäftsführerIn, ProjektleiterIn)</t>
  </si>
  <si>
    <t>für MitarbeiterInnen mit technischen oder wirtschaftlichen Aufgaben, soweit nicht Technischer Zeichner/ CAD Bearbeiter</t>
  </si>
  <si>
    <t>für Technische Zeichner/ CAD Bearbeiter oder sonstige MitarbeiterInnen mit vergleichbarer Qualifikation</t>
  </si>
  <si>
    <t xml:space="preserve">Teilleistungen a </t>
  </si>
  <si>
    <t>Teilleistungen b</t>
  </si>
  <si>
    <t>Teilleistungen c</t>
  </si>
  <si>
    <t>1.7.</t>
  </si>
  <si>
    <t>Gesamtsumme Leistungen 1.1. - 1.7.</t>
  </si>
  <si>
    <t>Stundensätze nach §9 (13) des Vertrages</t>
  </si>
  <si>
    <t>Gesamthonorar Stundensätze nach §9 (13) des Vertrages netto</t>
  </si>
  <si>
    <t>zzgl. mitzuverarbeitende Bausubstanz</t>
  </si>
  <si>
    <t>Lph. 1 - Besondere Leistungen</t>
  </si>
  <si>
    <t>Lph. 2 - Besondere Leistungen</t>
  </si>
  <si>
    <t>Lph. 3 - Besondere Leistungen</t>
  </si>
  <si>
    <t>Lph. 5 - Besondere Leistungen</t>
  </si>
  <si>
    <t>Lph. 8 - Besondere Leistungen (BÜ)</t>
  </si>
  <si>
    <t>Lph. 9 - Besondere Leistungen</t>
  </si>
  <si>
    <t>Lph. 8 - Besondere Leistungen</t>
  </si>
  <si>
    <t xml:space="preserve">2. </t>
  </si>
  <si>
    <t xml:space="preserve">Gem. § 7 Vertrag gelten folgende Ansprechpersonen: </t>
  </si>
  <si>
    <t xml:space="preserve">Projektbevollmächtigte/r: </t>
  </si>
  <si>
    <t xml:space="preserve">Stellvertretung: </t>
  </si>
  <si>
    <t xml:space="preserve">3. </t>
  </si>
  <si>
    <t xml:space="preserve">Im Falle einer Arbeitsgemeinschaft als AN muss die Federführung im Rahmen dieses Vertrages hiermit benannt werden: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</si>
</sst>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#,##0.00&quot; €&quot;;&quot;-&quot;#,##0.00&quot; 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b/>
      <u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5" borderId="0" applyNumberFormat="0" applyBorder="0" applyAlignment="0" applyProtection="0"/>
  </cellStyleXfs>
  <cellXfs count="180">
    <xf numFmtId="0" fontId="0" fillId="0" borderId="0" xfId="0"/>
    <xf numFmtId="0" fontId="0" fillId="0" borderId="0" xfId="0"/>
    <xf numFmtId="0" fontId="9" fillId="0" borderId="0" xfId="0" applyFont="1"/>
    <xf numFmtId="0" fontId="10" fillId="0" borderId="0" xfId="0" applyFont="1"/>
    <xf numFmtId="49" fontId="9" fillId="0" borderId="0" xfId="0" applyNumberFormat="1" applyFont="1"/>
    <xf numFmtId="0" fontId="13" fillId="0" borderId="0" xfId="0" applyFont="1"/>
    <xf numFmtId="0" fontId="9" fillId="0" borderId="0" xfId="0" applyFont="1" applyAlignment="1">
      <alignment horizontal="left" vertical="top" wrapText="1"/>
    </xf>
    <xf numFmtId="49" fontId="10" fillId="0" borderId="0" xfId="0" applyNumberFormat="1" applyFont="1"/>
    <xf numFmtId="0" fontId="15" fillId="0" borderId="0" xfId="0" applyNumberFormat="1" applyFont="1" applyFill="1"/>
    <xf numFmtId="0" fontId="12" fillId="0" borderId="0" xfId="0" applyFont="1" applyBorder="1"/>
    <xf numFmtId="0" fontId="0" fillId="0" borderId="0" xfId="0"/>
    <xf numFmtId="0" fontId="9" fillId="0" borderId="0" xfId="0" applyFont="1"/>
    <xf numFmtId="0" fontId="10" fillId="0" borderId="0" xfId="0" applyFont="1"/>
    <xf numFmtId="49" fontId="9" fillId="0" borderId="0" xfId="0" applyNumberFormat="1" applyFont="1"/>
    <xf numFmtId="0" fontId="0" fillId="0" borderId="0" xfId="0"/>
    <xf numFmtId="0" fontId="9" fillId="0" borderId="0" xfId="0" applyFont="1"/>
    <xf numFmtId="49" fontId="9" fillId="0" borderId="0" xfId="0" applyNumberFormat="1" applyFont="1"/>
    <xf numFmtId="0" fontId="16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9" fillId="3" borderId="0" xfId="0" applyFont="1" applyFill="1" applyBorder="1" applyAlignment="1">
      <alignment horizontal="left" vertical="top"/>
    </xf>
    <xf numFmtId="164" fontId="12" fillId="3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49" fontId="16" fillId="0" borderId="0" xfId="0" applyNumberFormat="1" applyFont="1"/>
    <xf numFmtId="0" fontId="17" fillId="0" borderId="0" xfId="0" applyFont="1"/>
    <xf numFmtId="0" fontId="18" fillId="0" borderId="0" xfId="0" applyFont="1"/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9" fontId="5" fillId="0" borderId="0" xfId="0" applyNumberFormat="1" applyFont="1"/>
    <xf numFmtId="0" fontId="12" fillId="0" borderId="8" xfId="0" applyFont="1" applyBorder="1"/>
    <xf numFmtId="0" fontId="13" fillId="0" borderId="0" xfId="0" applyFont="1" applyBorder="1"/>
    <xf numFmtId="0" fontId="9" fillId="0" borderId="8" xfId="0" applyFont="1" applyBorder="1"/>
    <xf numFmtId="0" fontId="9" fillId="0" borderId="0" xfId="0" applyFont="1" applyBorder="1"/>
    <xf numFmtId="164" fontId="9" fillId="0" borderId="0" xfId="0" applyNumberFormat="1" applyFont="1" applyBorder="1"/>
    <xf numFmtId="9" fontId="9" fillId="0" borderId="0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5" fillId="0" borderId="0" xfId="0" applyFont="1"/>
    <xf numFmtId="0" fontId="5" fillId="0" borderId="1" xfId="0" applyFont="1" applyBorder="1" applyAlignment="1">
      <alignment horizontal="right"/>
    </xf>
    <xf numFmtId="0" fontId="5" fillId="2" borderId="1" xfId="0" applyFont="1" applyFill="1" applyBorder="1" applyProtection="1">
      <protection locked="0"/>
    </xf>
    <xf numFmtId="0" fontId="4" fillId="0" borderId="1" xfId="0" applyFont="1" applyBorder="1"/>
    <xf numFmtId="0" fontId="16" fillId="0" borderId="0" xfId="0" applyFont="1" applyFill="1"/>
    <xf numFmtId="0" fontId="9" fillId="0" borderId="0" xfId="0" applyFont="1" applyFill="1"/>
    <xf numFmtId="49" fontId="16" fillId="0" borderId="0" xfId="0" applyNumberFormat="1" applyFont="1" applyFill="1"/>
    <xf numFmtId="0" fontId="10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left" vertical="top"/>
    </xf>
    <xf numFmtId="164" fontId="9" fillId="6" borderId="0" xfId="2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9" fillId="7" borderId="0" xfId="0" applyNumberFormat="1" applyFont="1" applyFill="1" applyBorder="1"/>
    <xf numFmtId="164" fontId="9" fillId="6" borderId="9" xfId="2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left" vertical="top"/>
    </xf>
    <xf numFmtId="164" fontId="12" fillId="3" borderId="9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7" fillId="0" borderId="8" xfId="0" applyFont="1" applyBorder="1"/>
    <xf numFmtId="0" fontId="0" fillId="0" borderId="9" xfId="0" applyBorder="1"/>
    <xf numFmtId="164" fontId="10" fillId="7" borderId="11" xfId="0" applyNumberFormat="1" applyFont="1" applyFill="1" applyBorder="1" applyAlignment="1">
      <alignment horizontal="center"/>
    </xf>
    <xf numFmtId="164" fontId="10" fillId="7" borderId="12" xfId="0" applyNumberFormat="1" applyFont="1" applyFill="1" applyBorder="1" applyAlignment="1">
      <alignment horizontal="center"/>
    </xf>
    <xf numFmtId="164" fontId="9" fillId="6" borderId="9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0" xfId="0" applyFont="1" applyBorder="1"/>
    <xf numFmtId="0" fontId="10" fillId="0" borderId="11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6" xfId="0" applyFont="1" applyBorder="1"/>
    <xf numFmtId="0" fontId="13" fillId="0" borderId="16" xfId="0" applyFont="1" applyBorder="1"/>
    <xf numFmtId="0" fontId="9" fillId="0" borderId="16" xfId="0" applyFont="1" applyBorder="1"/>
    <xf numFmtId="0" fontId="10" fillId="0" borderId="16" xfId="0" applyFont="1" applyBorder="1"/>
    <xf numFmtId="0" fontId="9" fillId="0" borderId="19" xfId="0" applyFont="1" applyBorder="1"/>
    <xf numFmtId="164" fontId="12" fillId="7" borderId="3" xfId="0" applyNumberFormat="1" applyFont="1" applyFill="1" applyBorder="1" applyAlignment="1">
      <alignment horizontal="right"/>
    </xf>
    <xf numFmtId="0" fontId="3" fillId="0" borderId="0" xfId="0" applyFont="1"/>
    <xf numFmtId="0" fontId="0" fillId="0" borderId="7" xfId="0" applyBorder="1"/>
    <xf numFmtId="0" fontId="9" fillId="0" borderId="7" xfId="0" applyFont="1" applyBorder="1" applyAlignment="1">
      <alignment horizontal="center" vertical="top"/>
    </xf>
    <xf numFmtId="0" fontId="0" fillId="0" borderId="11" xfId="0" applyBorder="1"/>
    <xf numFmtId="16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/>
    <xf numFmtId="0" fontId="4" fillId="0" borderId="7" xfId="0" applyFont="1" applyBorder="1" applyAlignment="1">
      <alignment horizontal="center" vertical="top"/>
    </xf>
    <xf numFmtId="10" fontId="9" fillId="0" borderId="0" xfId="0" applyNumberFormat="1" applyFont="1" applyFill="1" applyBorder="1" applyAlignment="1"/>
    <xf numFmtId="0" fontId="9" fillId="0" borderId="14" xfId="0" applyFont="1" applyBorder="1"/>
    <xf numFmtId="0" fontId="0" fillId="0" borderId="15" xfId="0" applyBorder="1"/>
    <xf numFmtId="0" fontId="0" fillId="0" borderId="17" xfId="0" applyBorder="1"/>
    <xf numFmtId="0" fontId="13" fillId="0" borderId="18" xfId="0" applyFont="1" applyBorder="1"/>
    <xf numFmtId="0" fontId="0" fillId="0" borderId="20" xfId="0" applyBorder="1"/>
    <xf numFmtId="0" fontId="13" fillId="0" borderId="0" xfId="0" applyFont="1" applyFill="1"/>
    <xf numFmtId="164" fontId="10" fillId="0" borderId="0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 vertical="top"/>
    </xf>
    <xf numFmtId="1" fontId="4" fillId="0" borderId="0" xfId="0" applyNumberFormat="1" applyFont="1" applyFill="1" applyBorder="1" applyAlignment="1">
      <alignment horizontal="right"/>
    </xf>
    <xf numFmtId="0" fontId="2" fillId="0" borderId="0" xfId="0" applyFont="1"/>
    <xf numFmtId="49" fontId="2" fillId="0" borderId="0" xfId="0" applyNumberFormat="1" applyFont="1"/>
    <xf numFmtId="0" fontId="0" fillId="0" borderId="11" xfId="0" applyBorder="1" applyAlignment="1">
      <alignment wrapText="1"/>
    </xf>
    <xf numFmtId="0" fontId="2" fillId="0" borderId="1" xfId="0" applyFont="1" applyBorder="1"/>
    <xf numFmtId="0" fontId="10" fillId="7" borderId="2" xfId="0" applyFont="1" applyFill="1" applyBorder="1"/>
    <xf numFmtId="0" fontId="9" fillId="7" borderId="4" xfId="0" applyFont="1" applyFill="1" applyBorder="1"/>
    <xf numFmtId="0" fontId="10" fillId="4" borderId="2" xfId="0" applyFont="1" applyFill="1" applyBorder="1"/>
    <xf numFmtId="0" fontId="10" fillId="4" borderId="4" xfId="0" applyFont="1" applyFill="1" applyBorder="1"/>
    <xf numFmtId="0" fontId="5" fillId="4" borderId="4" xfId="0" applyFont="1" applyFill="1" applyBorder="1"/>
    <xf numFmtId="0" fontId="5" fillId="7" borderId="4" xfId="0" applyFont="1" applyFill="1" applyBorder="1"/>
    <xf numFmtId="165" fontId="9" fillId="2" borderId="0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Border="1" applyAlignment="1" applyProtection="1">
      <alignment horizontal="right"/>
      <protection locked="0"/>
    </xf>
    <xf numFmtId="164" fontId="9" fillId="2" borderId="0" xfId="0" applyNumberFormat="1" applyFont="1" applyFill="1" applyBorder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wrapText="1"/>
    </xf>
    <xf numFmtId="164" fontId="12" fillId="3" borderId="1" xfId="0" applyNumberFormat="1" applyFont="1" applyFill="1" applyBorder="1" applyAlignment="1">
      <alignment horizontal="right"/>
    </xf>
    <xf numFmtId="164" fontId="10" fillId="7" borderId="4" xfId="0" applyNumberFormat="1" applyFont="1" applyFill="1" applyBorder="1" applyAlignment="1">
      <alignment horizontal="right"/>
    </xf>
    <xf numFmtId="164" fontId="10" fillId="7" borderId="3" xfId="0" applyNumberFormat="1" applyFont="1" applyFill="1" applyBorder="1" applyAlignment="1">
      <alignment horizontal="right"/>
    </xf>
    <xf numFmtId="164" fontId="10" fillId="6" borderId="2" xfId="0" applyNumberFormat="1" applyFont="1" applyFill="1" applyBorder="1" applyAlignment="1">
      <alignment horizontal="right" vertical="center"/>
    </xf>
    <xf numFmtId="164" fontId="10" fillId="6" borderId="3" xfId="0" applyNumberFormat="1" applyFont="1" applyFill="1" applyBorder="1" applyAlignment="1">
      <alignment horizontal="right" vertical="center"/>
    </xf>
    <xf numFmtId="164" fontId="9" fillId="0" borderId="7" xfId="0" applyNumberFormat="1" applyFont="1" applyFill="1" applyBorder="1" applyAlignment="1">
      <alignment horizontal="center" vertical="top"/>
    </xf>
    <xf numFmtId="164" fontId="9" fillId="0" borderId="6" xfId="0" applyNumberFormat="1" applyFont="1" applyFill="1" applyBorder="1" applyAlignment="1">
      <alignment horizontal="center" vertical="top"/>
    </xf>
    <xf numFmtId="164" fontId="12" fillId="2" borderId="0" xfId="0" applyNumberFormat="1" applyFont="1" applyFill="1" applyBorder="1" applyAlignment="1" applyProtection="1">
      <alignment horizontal="center"/>
      <protection locked="0"/>
    </xf>
    <xf numFmtId="164" fontId="12" fillId="2" borderId="9" xfId="0" applyNumberFormat="1" applyFont="1" applyFill="1" applyBorder="1" applyAlignment="1" applyProtection="1">
      <alignment horizontal="center"/>
      <protection locked="0"/>
    </xf>
    <xf numFmtId="164" fontId="12" fillId="0" borderId="0" xfId="0" applyNumberFormat="1" applyFont="1" applyFill="1" applyBorder="1" applyAlignment="1">
      <alignment horizontal="center"/>
    </xf>
    <xf numFmtId="164" fontId="12" fillId="0" borderId="9" xfId="0" applyNumberFormat="1" applyFont="1" applyFill="1" applyBorder="1" applyAlignment="1">
      <alignment horizontal="center"/>
    </xf>
    <xf numFmtId="164" fontId="10" fillId="7" borderId="11" xfId="0" applyNumberFormat="1" applyFont="1" applyFill="1" applyBorder="1" applyAlignment="1">
      <alignment horizontal="center"/>
    </xf>
    <xf numFmtId="164" fontId="10" fillId="7" borderId="12" xfId="0" applyNumberFormat="1" applyFont="1" applyFill="1" applyBorder="1" applyAlignment="1">
      <alignment horizontal="center"/>
    </xf>
    <xf numFmtId="164" fontId="9" fillId="0" borderId="7" xfId="0" applyNumberFormat="1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center" vertical="top"/>
    </xf>
    <xf numFmtId="164" fontId="10" fillId="4" borderId="4" xfId="0" applyNumberFormat="1" applyFont="1" applyFill="1" applyBorder="1" applyAlignment="1">
      <alignment horizontal="right"/>
    </xf>
    <xf numFmtId="164" fontId="10" fillId="4" borderId="3" xfId="0" applyNumberFormat="1" applyFont="1" applyFill="1" applyBorder="1" applyAlignment="1">
      <alignment horizontal="right"/>
    </xf>
    <xf numFmtId="164" fontId="10" fillId="7" borderId="0" xfId="0" applyNumberFormat="1" applyFont="1" applyFill="1" applyBorder="1" applyAlignment="1">
      <alignment horizontal="right" vertical="center"/>
    </xf>
    <xf numFmtId="164" fontId="10" fillId="7" borderId="9" xfId="0" applyNumberFormat="1" applyFont="1" applyFill="1" applyBorder="1" applyAlignment="1">
      <alignment horizontal="right" vertical="center"/>
    </xf>
    <xf numFmtId="164" fontId="3" fillId="6" borderId="7" xfId="2" applyNumberFormat="1" applyFont="1" applyFill="1" applyBorder="1" applyAlignment="1">
      <alignment horizontal="center"/>
    </xf>
    <xf numFmtId="164" fontId="9" fillId="6" borderId="6" xfId="2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166" fontId="12" fillId="8" borderId="0" xfId="0" applyNumberFormat="1" applyFont="1" applyFill="1" applyBorder="1" applyAlignment="1">
      <alignment horizontal="right"/>
    </xf>
    <xf numFmtId="166" fontId="12" fillId="8" borderId="9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/>
    </xf>
    <xf numFmtId="164" fontId="12" fillId="6" borderId="0" xfId="0" applyNumberFormat="1" applyFont="1" applyFill="1" applyBorder="1" applyAlignment="1">
      <alignment horizontal="center"/>
    </xf>
    <xf numFmtId="164" fontId="12" fillId="6" borderId="9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164" fontId="12" fillId="3" borderId="0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wrapText="1"/>
      <protection locked="0"/>
    </xf>
    <xf numFmtId="0" fontId="9" fillId="2" borderId="4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12" fillId="3" borderId="0" xfId="0" applyNumberFormat="1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166" fontId="12" fillId="8" borderId="0" xfId="0" applyNumberFormat="1" applyFont="1" applyFill="1" applyBorder="1" applyAlignment="1">
      <alignment horizontal="right" vertical="center"/>
    </xf>
    <xf numFmtId="166" fontId="12" fillId="8" borderId="9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64" fontId="4" fillId="6" borderId="7" xfId="2" applyNumberFormat="1" applyFont="1" applyFill="1" applyBorder="1" applyAlignment="1">
      <alignment horizontal="center"/>
    </xf>
    <xf numFmtId="164" fontId="4" fillId="6" borderId="6" xfId="2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2" fontId="12" fillId="2" borderId="4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3">
    <cellStyle name="20 % - Akzent1" xfId="2" builtinId="30"/>
    <cellStyle name="Standard" xfId="0" builtinId="0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H185"/>
  <sheetViews>
    <sheetView tabSelected="1" topLeftCell="A92" zoomScaleNormal="100" zoomScalePageLayoutView="85" workbookViewId="0">
      <selection activeCell="G107" sqref="G107:H107"/>
    </sheetView>
  </sheetViews>
  <sheetFormatPr baseColWidth="10" defaultRowHeight="14.5" x14ac:dyDescent="0.35"/>
  <cols>
    <col min="1" max="1" width="5.54296875" style="4" customWidth="1"/>
    <col min="2" max="2" width="22.7265625" style="2" customWidth="1"/>
    <col min="3" max="3" width="19.1796875" style="2" customWidth="1"/>
    <col min="4" max="4" width="18.54296875" style="2" customWidth="1"/>
    <col min="5" max="5" width="23.453125" style="2" customWidth="1"/>
    <col min="6" max="6" width="18.81640625" style="2" customWidth="1"/>
    <col min="7" max="7" width="12.54296875" style="2" customWidth="1"/>
    <col min="8" max="8" width="14.54296875" bestFit="1" customWidth="1"/>
  </cols>
  <sheetData>
    <row r="1" spans="1:8" s="1" customFormat="1" ht="74.25" customHeight="1" x14ac:dyDescent="0.35">
      <c r="A1" s="4"/>
      <c r="B1" s="136" t="s">
        <v>10</v>
      </c>
      <c r="C1" s="137"/>
      <c r="D1" s="138"/>
      <c r="E1" s="139"/>
      <c r="F1" s="140"/>
      <c r="G1" s="140"/>
      <c r="H1" s="141"/>
    </row>
    <row r="2" spans="1:8" s="1" customFormat="1" x14ac:dyDescent="0.35">
      <c r="A2" s="4"/>
      <c r="B2" s="2"/>
      <c r="C2" s="2"/>
      <c r="D2" s="2"/>
      <c r="E2" s="2"/>
      <c r="F2" s="2"/>
      <c r="G2" s="2"/>
    </row>
    <row r="3" spans="1:8" ht="18" x14ac:dyDescent="0.4">
      <c r="B3" s="8" t="s">
        <v>0</v>
      </c>
    </row>
    <row r="4" spans="1:8" s="14" customFormat="1" ht="18" x14ac:dyDescent="0.4">
      <c r="A4" s="16"/>
      <c r="B4" s="8"/>
      <c r="C4" s="15"/>
      <c r="D4" s="15"/>
      <c r="E4" s="15"/>
      <c r="F4" s="15"/>
      <c r="G4" s="15"/>
    </row>
    <row r="5" spans="1:8" s="1" customFormat="1" ht="18" x14ac:dyDescent="0.4">
      <c r="A5" s="4"/>
      <c r="B5" s="8"/>
      <c r="C5" s="2"/>
      <c r="D5" s="2"/>
      <c r="E5" s="2"/>
      <c r="F5" s="2"/>
      <c r="G5" s="2"/>
    </row>
    <row r="6" spans="1:8" s="1" customFormat="1" ht="14.5" customHeight="1" x14ac:dyDescent="0.35">
      <c r="A6" s="4"/>
      <c r="B6" s="145" t="s">
        <v>1</v>
      </c>
      <c r="C6" s="145"/>
      <c r="D6" s="145"/>
      <c r="E6" s="145"/>
      <c r="F6" s="145"/>
      <c r="G6" s="145"/>
    </row>
    <row r="7" spans="1:8" s="1" customFormat="1" ht="15" customHeight="1" x14ac:dyDescent="0.35">
      <c r="A7" s="4"/>
      <c r="B7" s="146" t="s">
        <v>58</v>
      </c>
      <c r="C7" s="147"/>
      <c r="D7" s="147"/>
      <c r="E7" s="147"/>
      <c r="F7" s="147"/>
      <c r="G7" s="147"/>
    </row>
    <row r="8" spans="1:8" s="14" customFormat="1" ht="15" customHeight="1" x14ac:dyDescent="0.35">
      <c r="A8" s="16"/>
      <c r="B8" s="26"/>
      <c r="C8" s="27"/>
      <c r="D8" s="27"/>
      <c r="E8" s="27"/>
      <c r="F8" s="27"/>
      <c r="G8" s="27"/>
    </row>
    <row r="9" spans="1:8" s="1" customFormat="1" ht="15" customHeight="1" x14ac:dyDescent="0.35">
      <c r="A9" s="4"/>
      <c r="B9" s="6"/>
      <c r="C9" s="6"/>
      <c r="D9" s="6"/>
      <c r="E9" s="6"/>
      <c r="F9" s="6"/>
      <c r="G9" s="6"/>
    </row>
    <row r="10" spans="1:8" s="14" customFormat="1" ht="15" customHeight="1" x14ac:dyDescent="0.35">
      <c r="A10" s="42" t="s">
        <v>3</v>
      </c>
      <c r="B10" s="42" t="s">
        <v>11</v>
      </c>
      <c r="C10" s="43"/>
      <c r="D10" s="43"/>
      <c r="E10" s="43"/>
      <c r="F10" s="43"/>
      <c r="G10" s="43"/>
      <c r="H10" s="43"/>
    </row>
    <row r="11" spans="1:8" s="14" customFormat="1" ht="15" customHeight="1" x14ac:dyDescent="0.35">
      <c r="A11" s="15"/>
      <c r="B11" s="15"/>
      <c r="C11" s="15"/>
      <c r="D11" s="15"/>
      <c r="E11" s="15"/>
      <c r="F11" s="15"/>
      <c r="G11" s="15"/>
      <c r="H11" s="15"/>
    </row>
    <row r="12" spans="1:8" s="14" customFormat="1" ht="15" customHeight="1" x14ac:dyDescent="0.35">
      <c r="A12" s="15"/>
      <c r="B12" s="128" t="s">
        <v>57</v>
      </c>
      <c r="C12" s="129"/>
      <c r="D12" s="129"/>
      <c r="E12" s="129"/>
      <c r="F12" s="129"/>
      <c r="G12" s="122">
        <v>1618800</v>
      </c>
      <c r="H12" s="123"/>
    </row>
    <row r="13" spans="1:8" s="14" customFormat="1" ht="15" customHeight="1" x14ac:dyDescent="0.35">
      <c r="A13" s="15"/>
      <c r="B13" s="142" t="s">
        <v>71</v>
      </c>
      <c r="C13" s="148"/>
      <c r="D13" s="148"/>
      <c r="E13" s="46"/>
      <c r="F13" s="46"/>
      <c r="G13" s="47"/>
      <c r="H13" s="58">
        <v>161880</v>
      </c>
    </row>
    <row r="14" spans="1:8" s="1" customFormat="1" x14ac:dyDescent="0.35">
      <c r="A14" s="15"/>
      <c r="B14" s="132" t="s">
        <v>12</v>
      </c>
      <c r="C14" s="133"/>
      <c r="D14" s="133"/>
      <c r="E14" s="133"/>
      <c r="F14" s="133"/>
      <c r="G14" s="130" t="s">
        <v>14</v>
      </c>
      <c r="H14" s="131"/>
    </row>
    <row r="15" spans="1:8" s="14" customFormat="1" x14ac:dyDescent="0.35">
      <c r="A15" s="15"/>
      <c r="B15" s="132" t="s">
        <v>13</v>
      </c>
      <c r="C15" s="133"/>
      <c r="D15" s="133"/>
      <c r="E15" s="133"/>
      <c r="F15" s="133"/>
      <c r="G15" s="130" t="s">
        <v>24</v>
      </c>
      <c r="H15" s="131"/>
    </row>
    <row r="16" spans="1:8" s="14" customFormat="1" x14ac:dyDescent="0.35">
      <c r="A16" s="15"/>
      <c r="B16" s="51"/>
      <c r="C16" s="20"/>
      <c r="D16" s="20"/>
      <c r="E16" s="20"/>
      <c r="F16" s="20"/>
      <c r="G16" s="21"/>
      <c r="H16" s="52"/>
    </row>
    <row r="17" spans="1:8" s="14" customFormat="1" x14ac:dyDescent="0.35">
      <c r="A17" s="18"/>
      <c r="B17" s="124" t="s">
        <v>15</v>
      </c>
      <c r="C17" s="125"/>
      <c r="D17" s="125"/>
      <c r="E17" s="125"/>
      <c r="F17" s="125"/>
      <c r="G17" s="126">
        <v>2903.3591999999999</v>
      </c>
      <c r="H17" s="127">
        <v>1478.0139155840002</v>
      </c>
    </row>
    <row r="18" spans="1:8" s="14" customFormat="1" x14ac:dyDescent="0.35">
      <c r="A18" s="18"/>
      <c r="B18" s="124" t="s">
        <v>16</v>
      </c>
      <c r="C18" s="125"/>
      <c r="D18" s="125"/>
      <c r="E18" s="125"/>
      <c r="F18" s="125"/>
      <c r="G18" s="126">
        <v>29033.592000000001</v>
      </c>
      <c r="H18" s="127">
        <v>14780.139155840001</v>
      </c>
    </row>
    <row r="19" spans="1:8" s="14" customFormat="1" x14ac:dyDescent="0.35">
      <c r="A19" s="18"/>
      <c r="B19" s="124" t="s">
        <v>17</v>
      </c>
      <c r="C19" s="125"/>
      <c r="D19" s="125"/>
      <c r="E19" s="125"/>
      <c r="F19" s="125"/>
      <c r="G19" s="126">
        <v>36291.990100000003</v>
      </c>
      <c r="H19" s="127">
        <v>18475.173944800001</v>
      </c>
    </row>
    <row r="20" spans="1:8" s="14" customFormat="1" x14ac:dyDescent="0.35">
      <c r="A20" s="18"/>
      <c r="B20" s="124" t="s">
        <v>18</v>
      </c>
      <c r="C20" s="125"/>
      <c r="D20" s="125"/>
      <c r="E20" s="125"/>
      <c r="F20" s="125"/>
      <c r="G20" s="126">
        <v>0</v>
      </c>
      <c r="H20" s="127">
        <v>0</v>
      </c>
    </row>
    <row r="21" spans="1:8" s="14" customFormat="1" x14ac:dyDescent="0.35">
      <c r="A21" s="18"/>
      <c r="B21" s="124" t="s">
        <v>19</v>
      </c>
      <c r="C21" s="125"/>
      <c r="D21" s="125"/>
      <c r="E21" s="125"/>
      <c r="F21" s="125"/>
      <c r="G21" s="126">
        <v>21775.194</v>
      </c>
      <c r="H21" s="127">
        <v>11085.104366879999</v>
      </c>
    </row>
    <row r="22" spans="1:8" s="14" customFormat="1" x14ac:dyDescent="0.35">
      <c r="A22" s="19"/>
      <c r="B22" s="124" t="s">
        <v>20</v>
      </c>
      <c r="C22" s="125"/>
      <c r="D22" s="125"/>
      <c r="E22" s="125"/>
      <c r="F22" s="125"/>
      <c r="G22" s="126">
        <v>18871.834800000001</v>
      </c>
      <c r="H22" s="127">
        <v>9607.0904512960005</v>
      </c>
    </row>
    <row r="23" spans="1:8" s="14" customFormat="1" x14ac:dyDescent="0.35">
      <c r="A23" s="19"/>
      <c r="B23" s="124" t="s">
        <v>52</v>
      </c>
      <c r="C23" s="125"/>
      <c r="D23" s="125"/>
      <c r="E23" s="125"/>
      <c r="F23" s="125"/>
      <c r="G23" s="126">
        <v>4790.5427</v>
      </c>
      <c r="H23" s="127">
        <v>2438.7229607136001</v>
      </c>
    </row>
    <row r="24" spans="1:8" s="14" customFormat="1" x14ac:dyDescent="0.35">
      <c r="A24" s="16"/>
      <c r="B24" s="124" t="s">
        <v>21</v>
      </c>
      <c r="C24" s="125"/>
      <c r="D24" s="125"/>
      <c r="E24" s="125"/>
      <c r="F24" s="125"/>
      <c r="G24" s="126">
        <v>21775.194</v>
      </c>
      <c r="H24" s="127">
        <v>11085.104366879999</v>
      </c>
    </row>
    <row r="25" spans="1:8" s="14" customFormat="1" x14ac:dyDescent="0.35">
      <c r="A25" s="16"/>
      <c r="B25" s="124" t="s">
        <v>22</v>
      </c>
      <c r="C25" s="125"/>
      <c r="D25" s="125"/>
      <c r="E25" s="125"/>
      <c r="F25" s="125"/>
      <c r="G25" s="126">
        <v>1451.6795999999999</v>
      </c>
      <c r="H25" s="127">
        <v>739.00695779200009</v>
      </c>
    </row>
    <row r="26" spans="1:8" s="14" customFormat="1" x14ac:dyDescent="0.35">
      <c r="A26" s="16"/>
      <c r="B26" s="53"/>
      <c r="C26" s="22"/>
      <c r="D26" s="22"/>
      <c r="E26" s="22"/>
      <c r="F26" s="22"/>
      <c r="G26" s="134"/>
      <c r="H26" s="135"/>
    </row>
    <row r="27" spans="1:8" s="1" customFormat="1" x14ac:dyDescent="0.35">
      <c r="A27" s="4"/>
      <c r="B27" s="54" t="s">
        <v>53</v>
      </c>
      <c r="C27" s="32"/>
      <c r="D27" s="32"/>
      <c r="E27" s="32"/>
      <c r="F27" s="37"/>
      <c r="G27" s="120">
        <f>SUM(G17:G25)</f>
        <v>136893.38640000002</v>
      </c>
      <c r="H27" s="121"/>
    </row>
    <row r="28" spans="1:8" s="14" customFormat="1" x14ac:dyDescent="0.35">
      <c r="A28" s="16"/>
      <c r="B28" s="31"/>
      <c r="C28" s="32"/>
      <c r="D28" s="32"/>
      <c r="E28" s="32"/>
      <c r="F28" s="32"/>
      <c r="G28" s="32"/>
      <c r="H28" s="55"/>
    </row>
    <row r="29" spans="1:8" s="14" customFormat="1" x14ac:dyDescent="0.35">
      <c r="A29" s="16"/>
      <c r="B29" s="149" t="s">
        <v>35</v>
      </c>
      <c r="C29" s="150"/>
      <c r="D29" s="99"/>
      <c r="E29" s="48" t="s">
        <v>34</v>
      </c>
      <c r="F29" s="49">
        <f>(G27/100)*D29</f>
        <v>0</v>
      </c>
      <c r="G29" s="32"/>
      <c r="H29" s="55"/>
    </row>
    <row r="30" spans="1:8" s="14" customFormat="1" x14ac:dyDescent="0.35">
      <c r="A30" s="16"/>
      <c r="B30" s="149" t="s">
        <v>36</v>
      </c>
      <c r="C30" s="150"/>
      <c r="D30" s="99"/>
      <c r="E30" s="48" t="s">
        <v>34</v>
      </c>
      <c r="F30" s="49">
        <f>(G27/100)*D30</f>
        <v>0</v>
      </c>
      <c r="G30" s="32"/>
      <c r="H30" s="55"/>
    </row>
    <row r="31" spans="1:8" s="14" customFormat="1" x14ac:dyDescent="0.35">
      <c r="A31" s="16"/>
      <c r="B31" s="31"/>
      <c r="C31" s="32"/>
      <c r="D31" s="32"/>
      <c r="E31" s="32"/>
      <c r="F31" s="32"/>
      <c r="G31" s="32"/>
      <c r="H31" s="55"/>
    </row>
    <row r="32" spans="1:8" s="14" customFormat="1" x14ac:dyDescent="0.35">
      <c r="A32" s="16"/>
      <c r="B32" s="35"/>
      <c r="C32" s="36"/>
      <c r="D32" s="36"/>
      <c r="E32" s="36"/>
      <c r="F32" s="36"/>
      <c r="G32" s="56"/>
      <c r="H32" s="57">
        <f>G27+F29-F30</f>
        <v>136893.38640000002</v>
      </c>
    </row>
    <row r="33" spans="1:8" s="14" customFormat="1" x14ac:dyDescent="0.35">
      <c r="A33" s="16"/>
      <c r="B33" s="15"/>
      <c r="C33" s="15"/>
      <c r="D33" s="15"/>
      <c r="E33" s="15"/>
      <c r="F33" s="15"/>
      <c r="G33" s="15"/>
    </row>
    <row r="34" spans="1:8" s="14" customFormat="1" x14ac:dyDescent="0.35">
      <c r="A34" s="16"/>
      <c r="B34" s="15"/>
      <c r="C34" s="15"/>
      <c r="D34" s="15"/>
      <c r="E34" s="15"/>
      <c r="F34" s="15"/>
      <c r="G34" s="15"/>
    </row>
    <row r="35" spans="1:8" s="14" customFormat="1" ht="15.5" x14ac:dyDescent="0.35">
      <c r="A35" s="44" t="s">
        <v>2</v>
      </c>
      <c r="B35" s="42" t="s">
        <v>23</v>
      </c>
      <c r="C35" s="43"/>
      <c r="D35" s="43"/>
      <c r="E35" s="43"/>
      <c r="F35" s="43"/>
      <c r="G35" s="43"/>
      <c r="H35" s="43"/>
    </row>
    <row r="36" spans="1:8" s="14" customFormat="1" x14ac:dyDescent="0.35">
      <c r="A36" s="16"/>
      <c r="B36" s="15"/>
      <c r="C36" s="15"/>
      <c r="D36" s="15"/>
      <c r="E36" s="15"/>
      <c r="F36" s="43"/>
      <c r="G36" s="15"/>
      <c r="H36" s="15"/>
    </row>
    <row r="37" spans="1:8" s="14" customFormat="1" x14ac:dyDescent="0.35">
      <c r="A37" s="16"/>
      <c r="B37" s="165" t="s">
        <v>57</v>
      </c>
      <c r="C37" s="166"/>
      <c r="D37" s="166"/>
      <c r="E37" s="166"/>
      <c r="F37" s="166"/>
      <c r="G37" s="163">
        <v>1456920</v>
      </c>
      <c r="H37" s="164"/>
    </row>
    <row r="38" spans="1:8" s="14" customFormat="1" x14ac:dyDescent="0.35">
      <c r="A38" s="16"/>
      <c r="B38" s="142" t="s">
        <v>71</v>
      </c>
      <c r="C38" s="148"/>
      <c r="D38" s="148"/>
      <c r="E38" s="59"/>
      <c r="F38" s="59"/>
      <c r="G38" s="47"/>
      <c r="H38" s="50">
        <v>145692</v>
      </c>
    </row>
    <row r="39" spans="1:8" s="14" customFormat="1" x14ac:dyDescent="0.35">
      <c r="A39" s="16"/>
      <c r="B39" s="132" t="s">
        <v>12</v>
      </c>
      <c r="C39" s="133"/>
      <c r="D39" s="133"/>
      <c r="E39" s="133"/>
      <c r="F39" s="133"/>
      <c r="G39" s="130" t="s">
        <v>14</v>
      </c>
      <c r="H39" s="131"/>
    </row>
    <row r="40" spans="1:8" s="14" customFormat="1" x14ac:dyDescent="0.35">
      <c r="A40" s="16"/>
      <c r="B40" s="132" t="s">
        <v>13</v>
      </c>
      <c r="C40" s="133"/>
      <c r="D40" s="133"/>
      <c r="E40" s="133"/>
      <c r="F40" s="133"/>
      <c r="G40" s="130" t="s">
        <v>24</v>
      </c>
      <c r="H40" s="131"/>
    </row>
    <row r="41" spans="1:8" s="14" customFormat="1" x14ac:dyDescent="0.35">
      <c r="A41" s="16"/>
      <c r="B41" s="51"/>
      <c r="C41" s="20"/>
      <c r="D41" s="20"/>
      <c r="E41" s="20"/>
      <c r="F41" s="20"/>
      <c r="G41" s="21"/>
      <c r="H41" s="52"/>
    </row>
    <row r="42" spans="1:8" s="14" customFormat="1" x14ac:dyDescent="0.35">
      <c r="A42" s="16"/>
      <c r="B42" s="124" t="s">
        <v>25</v>
      </c>
      <c r="C42" s="125"/>
      <c r="D42" s="125"/>
      <c r="E42" s="125"/>
      <c r="F42" s="125"/>
      <c r="G42" s="126">
        <v>4166.96</v>
      </c>
      <c r="H42" s="127"/>
    </row>
    <row r="43" spans="1:8" s="14" customFormat="1" x14ac:dyDescent="0.35">
      <c r="A43" s="16"/>
      <c r="B43" s="124" t="s">
        <v>26</v>
      </c>
      <c r="C43" s="125"/>
      <c r="D43" s="125"/>
      <c r="E43" s="125"/>
      <c r="F43" s="125"/>
      <c r="G43" s="126">
        <v>13889.85</v>
      </c>
      <c r="H43" s="127"/>
    </row>
    <row r="44" spans="1:8" s="14" customFormat="1" x14ac:dyDescent="0.35">
      <c r="A44" s="16"/>
      <c r="B44" s="124" t="s">
        <v>54</v>
      </c>
      <c r="C44" s="125"/>
      <c r="D44" s="125"/>
      <c r="E44" s="125"/>
      <c r="F44" s="125"/>
      <c r="G44" s="126">
        <v>19445.8</v>
      </c>
      <c r="H44" s="127"/>
    </row>
    <row r="45" spans="1:8" s="14" customFormat="1" x14ac:dyDescent="0.35">
      <c r="A45" s="16"/>
      <c r="B45" s="124" t="s">
        <v>27</v>
      </c>
      <c r="C45" s="125"/>
      <c r="D45" s="125"/>
      <c r="E45" s="125"/>
      <c r="F45" s="125"/>
      <c r="G45" s="126">
        <v>41669.56</v>
      </c>
      <c r="H45" s="127"/>
    </row>
    <row r="46" spans="1:8" s="14" customFormat="1" x14ac:dyDescent="0.35">
      <c r="A46" s="16"/>
      <c r="B46" s="124" t="s">
        <v>55</v>
      </c>
      <c r="C46" s="125"/>
      <c r="D46" s="125"/>
      <c r="E46" s="125"/>
      <c r="F46" s="125"/>
      <c r="G46" s="126">
        <v>40280.58</v>
      </c>
      <c r="H46" s="127"/>
    </row>
    <row r="47" spans="1:8" s="14" customFormat="1" x14ac:dyDescent="0.35">
      <c r="A47" s="16"/>
      <c r="B47" s="124" t="s">
        <v>56</v>
      </c>
      <c r="C47" s="125"/>
      <c r="D47" s="125"/>
      <c r="E47" s="125"/>
      <c r="F47" s="125"/>
      <c r="G47" s="126">
        <v>694.49</v>
      </c>
      <c r="H47" s="127"/>
    </row>
    <row r="48" spans="1:8" s="14" customFormat="1" x14ac:dyDescent="0.35">
      <c r="A48" s="16"/>
      <c r="B48" s="53"/>
      <c r="C48" s="22"/>
      <c r="D48" s="22"/>
      <c r="E48" s="22"/>
      <c r="F48" s="22"/>
      <c r="G48" s="151"/>
      <c r="H48" s="152"/>
    </row>
    <row r="49" spans="1:8" s="14" customFormat="1" x14ac:dyDescent="0.35">
      <c r="A49" s="16"/>
      <c r="B49" s="29" t="s">
        <v>59</v>
      </c>
      <c r="C49" s="37"/>
      <c r="D49" s="32"/>
      <c r="E49" s="32"/>
      <c r="F49" s="32"/>
      <c r="G49" s="120">
        <f>SUM(G42:G47)</f>
        <v>120147.24</v>
      </c>
      <c r="H49" s="121"/>
    </row>
    <row r="50" spans="1:8" s="14" customFormat="1" x14ac:dyDescent="0.35">
      <c r="A50" s="16"/>
      <c r="B50" s="31"/>
      <c r="C50" s="32"/>
      <c r="D50" s="32"/>
      <c r="E50" s="32"/>
      <c r="F50" s="32"/>
      <c r="G50" s="32"/>
      <c r="H50" s="55"/>
    </row>
    <row r="51" spans="1:8" s="14" customFormat="1" x14ac:dyDescent="0.35">
      <c r="A51" s="16"/>
      <c r="B51" s="149" t="s">
        <v>35</v>
      </c>
      <c r="C51" s="150"/>
      <c r="D51" s="99"/>
      <c r="E51" s="48" t="s">
        <v>34</v>
      </c>
      <c r="F51" s="49">
        <f>(G49/100)*D51</f>
        <v>0</v>
      </c>
      <c r="G51" s="32"/>
      <c r="H51" s="55"/>
    </row>
    <row r="52" spans="1:8" s="14" customFormat="1" x14ac:dyDescent="0.35">
      <c r="A52" s="16"/>
      <c r="B52" s="149" t="s">
        <v>36</v>
      </c>
      <c r="C52" s="150"/>
      <c r="D52" s="99"/>
      <c r="E52" s="48" t="s">
        <v>34</v>
      </c>
      <c r="F52" s="49">
        <f>(G49/100)*D52</f>
        <v>0</v>
      </c>
      <c r="G52" s="32"/>
      <c r="H52" s="55"/>
    </row>
    <row r="53" spans="1:8" s="14" customFormat="1" x14ac:dyDescent="0.35">
      <c r="A53" s="16"/>
      <c r="B53" s="31"/>
      <c r="C53" s="32"/>
      <c r="D53" s="32"/>
      <c r="E53" s="32"/>
      <c r="F53" s="32"/>
      <c r="G53" s="32"/>
      <c r="H53" s="55"/>
    </row>
    <row r="54" spans="1:8" s="14" customFormat="1" x14ac:dyDescent="0.35">
      <c r="A54" s="16"/>
      <c r="B54" s="35"/>
      <c r="C54" s="36"/>
      <c r="D54" s="36"/>
      <c r="E54" s="36"/>
      <c r="F54" s="36"/>
      <c r="G54" s="56"/>
      <c r="H54" s="57">
        <f>G49+F51-F52</f>
        <v>120147.24</v>
      </c>
    </row>
    <row r="55" spans="1:8" s="14" customFormat="1" x14ac:dyDescent="0.35">
      <c r="A55" s="16"/>
      <c r="B55" s="15"/>
      <c r="C55" s="15"/>
      <c r="D55" s="15"/>
      <c r="E55" s="15"/>
      <c r="F55" s="15"/>
      <c r="G55" s="15"/>
    </row>
    <row r="56" spans="1:8" s="14" customFormat="1" ht="15.5" x14ac:dyDescent="0.35">
      <c r="A56" s="23" t="s">
        <v>30</v>
      </c>
      <c r="B56" s="17" t="s">
        <v>29</v>
      </c>
      <c r="C56" s="15"/>
      <c r="D56" s="15"/>
      <c r="E56" s="15"/>
      <c r="F56" s="15"/>
      <c r="G56" s="15"/>
      <c r="H56" s="15"/>
    </row>
    <row r="57" spans="1:8" s="14" customFormat="1" x14ac:dyDescent="0.35">
      <c r="A57" s="16"/>
      <c r="B57" s="15"/>
      <c r="C57" s="15"/>
      <c r="D57" s="15"/>
      <c r="E57" s="15"/>
      <c r="F57" s="15"/>
      <c r="G57" s="15"/>
      <c r="H57" s="15"/>
    </row>
    <row r="58" spans="1:8" s="14" customFormat="1" x14ac:dyDescent="0.35">
      <c r="A58" s="16"/>
      <c r="B58" s="161" t="s">
        <v>57</v>
      </c>
      <c r="C58" s="162"/>
      <c r="D58" s="162"/>
      <c r="E58" s="162"/>
      <c r="F58" s="162"/>
      <c r="G58" s="163">
        <v>1456920</v>
      </c>
      <c r="H58" s="164"/>
    </row>
    <row r="59" spans="1:8" s="14" customFormat="1" x14ac:dyDescent="0.35">
      <c r="A59" s="16"/>
      <c r="B59" s="132" t="s">
        <v>12</v>
      </c>
      <c r="C59" s="133"/>
      <c r="D59" s="133"/>
      <c r="E59" s="133"/>
      <c r="F59" s="133"/>
      <c r="G59" s="130" t="s">
        <v>14</v>
      </c>
      <c r="H59" s="131"/>
    </row>
    <row r="60" spans="1:8" s="14" customFormat="1" x14ac:dyDescent="0.35">
      <c r="A60" s="16"/>
      <c r="B60" s="157" t="s">
        <v>13</v>
      </c>
      <c r="C60" s="158"/>
      <c r="D60" s="158"/>
      <c r="E60" s="158"/>
      <c r="F60" s="158"/>
      <c r="G60" s="130" t="s">
        <v>24</v>
      </c>
      <c r="H60" s="131"/>
    </row>
    <row r="61" spans="1:8" s="14" customFormat="1" x14ac:dyDescent="0.35">
      <c r="A61" s="16"/>
      <c r="B61" s="51"/>
      <c r="C61" s="20"/>
      <c r="D61" s="20"/>
      <c r="E61" s="20"/>
      <c r="F61" s="20"/>
      <c r="G61" s="21"/>
      <c r="H61" s="52"/>
    </row>
    <row r="62" spans="1:8" s="14" customFormat="1" x14ac:dyDescent="0.35">
      <c r="A62" s="16"/>
      <c r="B62" s="124" t="s">
        <v>31</v>
      </c>
      <c r="C62" s="125"/>
      <c r="D62" s="125"/>
      <c r="E62" s="125"/>
      <c r="F62" s="125"/>
      <c r="G62" s="155">
        <v>1484.09</v>
      </c>
      <c r="H62" s="156">
        <v>987.4493716799999</v>
      </c>
    </row>
    <row r="63" spans="1:8" s="14" customFormat="1" x14ac:dyDescent="0.35">
      <c r="A63" s="16"/>
      <c r="B63" s="153" t="s">
        <v>32</v>
      </c>
      <c r="C63" s="154"/>
      <c r="D63" s="154"/>
      <c r="E63" s="154"/>
      <c r="F63" s="154"/>
      <c r="G63" s="155">
        <v>3462.87</v>
      </c>
      <c r="H63" s="156">
        <v>2304.0485339199995</v>
      </c>
    </row>
    <row r="64" spans="1:8" s="14" customFormat="1" ht="29.25" customHeight="1" x14ac:dyDescent="0.35">
      <c r="A64" s="16"/>
      <c r="B64" s="153" t="s">
        <v>33</v>
      </c>
      <c r="C64" s="154"/>
      <c r="D64" s="154"/>
      <c r="E64" s="154"/>
      <c r="F64" s="154"/>
      <c r="G64" s="155">
        <v>4946.96</v>
      </c>
      <c r="H64" s="156">
        <v>3291.4979055999997</v>
      </c>
    </row>
    <row r="65" spans="1:8" s="14" customFormat="1" x14ac:dyDescent="0.35">
      <c r="A65" s="16"/>
      <c r="B65" s="53"/>
      <c r="C65" s="22"/>
      <c r="D65" s="22"/>
      <c r="E65" s="22"/>
      <c r="F65" s="22"/>
      <c r="G65" s="151"/>
      <c r="H65" s="152"/>
    </row>
    <row r="66" spans="1:8" s="14" customFormat="1" x14ac:dyDescent="0.35">
      <c r="A66" s="16"/>
      <c r="B66" s="31" t="s">
        <v>28</v>
      </c>
      <c r="C66" s="32"/>
      <c r="D66" s="32"/>
      <c r="E66" s="32"/>
      <c r="F66" s="32"/>
      <c r="G66" s="120">
        <f>SUM(G62:G64)</f>
        <v>9893.92</v>
      </c>
      <c r="H66" s="121"/>
    </row>
    <row r="67" spans="1:8" s="14" customFormat="1" x14ac:dyDescent="0.35">
      <c r="A67" s="16"/>
      <c r="B67" s="31"/>
      <c r="C67" s="32"/>
      <c r="D67" s="32"/>
      <c r="E67" s="32"/>
      <c r="F67" s="32"/>
      <c r="G67" s="32"/>
      <c r="H67" s="55"/>
    </row>
    <row r="68" spans="1:8" s="14" customFormat="1" x14ac:dyDescent="0.35">
      <c r="A68" s="16"/>
      <c r="B68" s="149" t="s">
        <v>35</v>
      </c>
      <c r="C68" s="150"/>
      <c r="D68" s="99"/>
      <c r="E68" s="48" t="s">
        <v>34</v>
      </c>
      <c r="F68" s="49">
        <f>(G66/100)*D68</f>
        <v>0</v>
      </c>
      <c r="G68" s="32"/>
      <c r="H68" s="55"/>
    </row>
    <row r="69" spans="1:8" s="14" customFormat="1" x14ac:dyDescent="0.35">
      <c r="A69" s="16"/>
      <c r="B69" s="149" t="s">
        <v>36</v>
      </c>
      <c r="C69" s="150"/>
      <c r="D69" s="99"/>
      <c r="E69" s="48" t="s">
        <v>34</v>
      </c>
      <c r="F69" s="49">
        <f>(G66/100)*D69</f>
        <v>0</v>
      </c>
      <c r="G69" s="32"/>
      <c r="H69" s="55"/>
    </row>
    <row r="70" spans="1:8" s="14" customFormat="1" x14ac:dyDescent="0.35">
      <c r="A70" s="16"/>
      <c r="B70" s="31"/>
      <c r="C70" s="32"/>
      <c r="D70" s="32"/>
      <c r="E70" s="32"/>
      <c r="F70" s="32"/>
      <c r="G70" s="32"/>
      <c r="H70" s="55"/>
    </row>
    <row r="71" spans="1:8" s="14" customFormat="1" x14ac:dyDescent="0.35">
      <c r="A71" s="16"/>
      <c r="B71" s="35"/>
      <c r="C71" s="36"/>
      <c r="D71" s="36"/>
      <c r="E71" s="36"/>
      <c r="F71" s="36"/>
      <c r="G71" s="56"/>
      <c r="H71" s="57">
        <f>G66+F68-F69</f>
        <v>9893.92</v>
      </c>
    </row>
    <row r="72" spans="1:8" s="14" customFormat="1" x14ac:dyDescent="0.35">
      <c r="A72" s="16"/>
      <c r="B72" s="15"/>
      <c r="C72" s="15"/>
      <c r="D72" s="15"/>
      <c r="E72" s="15"/>
      <c r="F72" s="15"/>
      <c r="G72" s="15"/>
    </row>
    <row r="73" spans="1:8" s="14" customFormat="1" x14ac:dyDescent="0.35">
      <c r="A73" s="16"/>
      <c r="B73" s="15"/>
      <c r="C73" s="15"/>
      <c r="D73" s="15"/>
      <c r="E73" s="15"/>
      <c r="F73" s="15"/>
      <c r="G73" s="15"/>
    </row>
    <row r="74" spans="1:8" s="14" customFormat="1" x14ac:dyDescent="0.35">
      <c r="A74" s="16"/>
      <c r="B74" s="93" t="s">
        <v>48</v>
      </c>
      <c r="C74" s="94"/>
      <c r="D74" s="94"/>
      <c r="E74" s="94"/>
      <c r="F74" s="104">
        <f>SUM(H32+H54+H71)</f>
        <v>266934.54639999999</v>
      </c>
      <c r="G74" s="105"/>
    </row>
    <row r="75" spans="1:8" s="14" customFormat="1" x14ac:dyDescent="0.35">
      <c r="A75" s="16"/>
      <c r="B75" s="15"/>
      <c r="C75" s="15"/>
      <c r="D75" s="15"/>
      <c r="E75" s="15"/>
      <c r="F75" s="15"/>
      <c r="G75" s="15"/>
    </row>
    <row r="76" spans="1:8" s="14" customFormat="1" x14ac:dyDescent="0.35">
      <c r="A76" s="16"/>
      <c r="B76" s="15"/>
      <c r="C76" s="15"/>
      <c r="D76" s="15"/>
      <c r="E76" s="15"/>
      <c r="F76" s="15"/>
      <c r="G76" s="15"/>
    </row>
    <row r="77" spans="1:8" s="14" customFormat="1" ht="15.5" x14ac:dyDescent="0.35">
      <c r="A77" s="23" t="s">
        <v>37</v>
      </c>
      <c r="B77" s="17" t="s">
        <v>39</v>
      </c>
      <c r="C77" s="15"/>
      <c r="D77" s="15"/>
      <c r="E77" s="15"/>
      <c r="F77" s="15"/>
      <c r="G77" s="15"/>
    </row>
    <row r="78" spans="1:8" s="14" customFormat="1" x14ac:dyDescent="0.35">
      <c r="A78" s="7"/>
      <c r="B78" s="12"/>
      <c r="C78" s="15"/>
      <c r="D78" s="15"/>
      <c r="E78" s="15"/>
      <c r="F78" s="15"/>
      <c r="G78" s="15"/>
    </row>
    <row r="79" spans="1:8" s="14" customFormat="1" x14ac:dyDescent="0.35">
      <c r="A79" s="16"/>
      <c r="B79" s="173"/>
      <c r="C79" s="174"/>
      <c r="D79" s="72"/>
      <c r="E79" s="73" t="s">
        <v>8</v>
      </c>
      <c r="F79" s="73" t="s">
        <v>9</v>
      </c>
      <c r="G79" s="108" t="s">
        <v>41</v>
      </c>
      <c r="H79" s="109"/>
    </row>
    <row r="80" spans="1:8" s="14" customFormat="1" x14ac:dyDescent="0.35">
      <c r="A80" s="16"/>
      <c r="B80" s="159" t="s">
        <v>72</v>
      </c>
      <c r="C80" s="160"/>
      <c r="E80" s="86" t="s">
        <v>38</v>
      </c>
      <c r="F80" s="75"/>
      <c r="G80" s="110"/>
      <c r="H80" s="111"/>
    </row>
    <row r="81" spans="1:8" s="14" customFormat="1" x14ac:dyDescent="0.35">
      <c r="A81" s="16"/>
      <c r="B81" s="159" t="s">
        <v>73</v>
      </c>
      <c r="C81" s="160"/>
      <c r="E81" s="86">
        <v>200</v>
      </c>
      <c r="F81" s="100"/>
      <c r="G81" s="112">
        <f>E81*F81</f>
        <v>0</v>
      </c>
      <c r="H81" s="113"/>
    </row>
    <row r="82" spans="1:8" s="14" customFormat="1" x14ac:dyDescent="0.35">
      <c r="A82" s="16"/>
      <c r="B82" s="159" t="s">
        <v>74</v>
      </c>
      <c r="C82" s="160"/>
      <c r="E82" s="86">
        <v>300</v>
      </c>
      <c r="F82" s="100"/>
      <c r="G82" s="112">
        <f>E82*F82</f>
        <v>0</v>
      </c>
      <c r="H82" s="113"/>
    </row>
    <row r="83" spans="1:8" s="14" customFormat="1" x14ac:dyDescent="0.35">
      <c r="A83" s="16"/>
      <c r="B83" s="159" t="s">
        <v>75</v>
      </c>
      <c r="C83" s="160"/>
      <c r="E83" s="87">
        <v>250</v>
      </c>
      <c r="F83" s="101"/>
      <c r="G83" s="112">
        <f>E83*F83</f>
        <v>0</v>
      </c>
      <c r="H83" s="113"/>
    </row>
    <row r="84" spans="1:8" s="14" customFormat="1" ht="15" customHeight="1" x14ac:dyDescent="0.35">
      <c r="A84" s="16"/>
      <c r="B84" s="159" t="s">
        <v>76</v>
      </c>
      <c r="C84" s="160"/>
      <c r="E84" s="86">
        <v>1000</v>
      </c>
      <c r="F84" s="100"/>
      <c r="G84" s="112">
        <f>E84*F84</f>
        <v>0</v>
      </c>
      <c r="H84" s="113"/>
    </row>
    <row r="85" spans="1:8" s="14" customFormat="1" ht="15" customHeight="1" x14ac:dyDescent="0.35">
      <c r="A85" s="16"/>
      <c r="B85" s="159" t="s">
        <v>77</v>
      </c>
      <c r="C85" s="160"/>
      <c r="E85" s="86">
        <v>50</v>
      </c>
      <c r="F85" s="100"/>
      <c r="G85" s="112">
        <f>E85*F85</f>
        <v>0</v>
      </c>
      <c r="H85" s="113"/>
    </row>
    <row r="86" spans="1:8" s="14" customFormat="1" ht="15" customHeight="1" x14ac:dyDescent="0.35">
      <c r="A86" s="16"/>
      <c r="B86" s="31"/>
      <c r="C86" s="32"/>
      <c r="D86" s="32"/>
      <c r="E86" s="32"/>
      <c r="F86" s="33"/>
      <c r="G86" s="33"/>
      <c r="H86" s="55"/>
    </row>
    <row r="87" spans="1:8" s="14" customFormat="1" ht="15" customHeight="1" x14ac:dyDescent="0.35">
      <c r="A87" s="16"/>
      <c r="B87" s="61" t="s">
        <v>40</v>
      </c>
      <c r="C87" s="62"/>
      <c r="D87" s="62"/>
      <c r="E87" s="62"/>
      <c r="F87" s="74"/>
      <c r="G87" s="114">
        <f>SUM(G80:G85)</f>
        <v>0</v>
      </c>
      <c r="H87" s="115"/>
    </row>
    <row r="88" spans="1:8" s="14" customFormat="1" x14ac:dyDescent="0.35">
      <c r="A88" s="16"/>
      <c r="B88" s="15"/>
      <c r="C88" s="15"/>
      <c r="D88" s="15"/>
      <c r="E88" s="15"/>
      <c r="F88" s="15"/>
      <c r="G88" s="15"/>
    </row>
    <row r="89" spans="1:8" s="14" customFormat="1" x14ac:dyDescent="0.35">
      <c r="A89" s="16"/>
      <c r="B89" s="15"/>
      <c r="C89" s="15"/>
      <c r="D89" s="15"/>
      <c r="E89" s="15"/>
      <c r="F89" s="15"/>
      <c r="G89" s="15"/>
    </row>
    <row r="90" spans="1:8" s="14" customFormat="1" x14ac:dyDescent="0.35">
      <c r="A90" s="16"/>
      <c r="B90" s="15"/>
      <c r="C90" s="15"/>
      <c r="D90" s="15"/>
      <c r="E90" s="15"/>
      <c r="F90" s="15"/>
      <c r="G90" s="15"/>
    </row>
    <row r="91" spans="1:8" s="25" customFormat="1" ht="15.5" x14ac:dyDescent="0.35">
      <c r="A91" s="23" t="s">
        <v>46</v>
      </c>
      <c r="B91" s="17" t="s">
        <v>42</v>
      </c>
      <c r="C91" s="71"/>
      <c r="D91" s="71"/>
      <c r="E91" s="24"/>
      <c r="F91" s="24"/>
      <c r="G91" s="24"/>
    </row>
    <row r="92" spans="1:8" s="14" customFormat="1" x14ac:dyDescent="0.35">
      <c r="A92" s="7"/>
      <c r="B92" s="12"/>
      <c r="C92" s="15"/>
      <c r="D92" s="15"/>
      <c r="E92" s="15"/>
      <c r="F92" s="15"/>
      <c r="G92" s="15"/>
    </row>
    <row r="93" spans="1:8" s="14" customFormat="1" x14ac:dyDescent="0.35">
      <c r="A93" s="16"/>
      <c r="B93" s="171"/>
      <c r="C93" s="172"/>
      <c r="D93" s="72"/>
      <c r="E93" s="77" t="s">
        <v>8</v>
      </c>
      <c r="F93" s="73" t="s">
        <v>9</v>
      </c>
      <c r="G93" s="108" t="s">
        <v>41</v>
      </c>
      <c r="H93" s="109"/>
    </row>
    <row r="94" spans="1:8" s="14" customFormat="1" x14ac:dyDescent="0.35">
      <c r="A94" s="16"/>
      <c r="B94" s="142" t="s">
        <v>78</v>
      </c>
      <c r="C94" s="143"/>
      <c r="E94" s="88">
        <v>150</v>
      </c>
      <c r="F94" s="100"/>
      <c r="G94" s="112">
        <f t="shared" ref="G94" si="0">E94*F94</f>
        <v>0</v>
      </c>
      <c r="H94" s="113"/>
    </row>
    <row r="95" spans="1:8" s="14" customFormat="1" ht="15" customHeight="1" x14ac:dyDescent="0.35">
      <c r="A95" s="16"/>
      <c r="B95" s="31"/>
      <c r="C95" s="32"/>
      <c r="E95" s="32"/>
      <c r="F95" s="32"/>
      <c r="G95" s="76"/>
      <c r="H95" s="55"/>
    </row>
    <row r="96" spans="1:8" s="14" customFormat="1" ht="15" customHeight="1" x14ac:dyDescent="0.35">
      <c r="A96" s="16"/>
      <c r="B96" s="61" t="s">
        <v>43</v>
      </c>
      <c r="C96" s="62"/>
      <c r="D96" s="62"/>
      <c r="E96" s="62"/>
      <c r="F96" s="74"/>
      <c r="G96" s="114">
        <f>SUM(G94:G94)</f>
        <v>0</v>
      </c>
      <c r="H96" s="115"/>
    </row>
    <row r="97" spans="1:8" s="14" customFormat="1" x14ac:dyDescent="0.35">
      <c r="A97" s="16"/>
      <c r="B97" s="15"/>
      <c r="C97" s="15"/>
      <c r="D97" s="15"/>
      <c r="E97" s="15"/>
      <c r="F97" s="15"/>
      <c r="G97" s="15"/>
    </row>
    <row r="98" spans="1:8" s="14" customFormat="1" x14ac:dyDescent="0.35">
      <c r="A98" s="16"/>
      <c r="B98" s="15"/>
      <c r="C98" s="15"/>
      <c r="D98" s="15"/>
      <c r="E98" s="15"/>
      <c r="F98" s="15"/>
      <c r="G98" s="15"/>
    </row>
    <row r="99" spans="1:8" s="14" customFormat="1" x14ac:dyDescent="0.35">
      <c r="A99" s="16"/>
      <c r="B99" s="15"/>
      <c r="C99" s="15"/>
      <c r="D99" s="15"/>
      <c r="E99" s="15"/>
      <c r="F99" s="15"/>
      <c r="G99" s="15"/>
    </row>
    <row r="100" spans="1:8" s="25" customFormat="1" ht="15.5" x14ac:dyDescent="0.35">
      <c r="A100" s="23" t="s">
        <v>47</v>
      </c>
      <c r="B100" s="17" t="s">
        <v>44</v>
      </c>
      <c r="C100" s="71"/>
      <c r="D100" s="24"/>
      <c r="E100" s="24"/>
      <c r="F100" s="24"/>
      <c r="G100" s="24"/>
    </row>
    <row r="101" spans="1:8" s="14" customFormat="1" x14ac:dyDescent="0.35">
      <c r="A101" s="7"/>
      <c r="B101" s="12"/>
      <c r="C101" s="15"/>
      <c r="D101" s="15"/>
      <c r="E101" s="15"/>
      <c r="F101" s="15"/>
      <c r="G101" s="15"/>
    </row>
    <row r="102" spans="1:8" s="14" customFormat="1" x14ac:dyDescent="0.35">
      <c r="A102" s="16"/>
      <c r="B102" s="171"/>
      <c r="C102" s="172"/>
      <c r="D102" s="72"/>
      <c r="E102" s="73" t="s">
        <v>8</v>
      </c>
      <c r="F102" s="73" t="s">
        <v>9</v>
      </c>
      <c r="G102" s="116" t="s">
        <v>41</v>
      </c>
      <c r="H102" s="117"/>
    </row>
    <row r="103" spans="1:8" s="14" customFormat="1" x14ac:dyDescent="0.35">
      <c r="A103" s="16"/>
      <c r="B103" s="144" t="s">
        <v>64</v>
      </c>
      <c r="C103" s="143"/>
      <c r="E103" s="88">
        <v>50</v>
      </c>
      <c r="F103" s="100"/>
      <c r="G103" s="112">
        <f>E103*F103</f>
        <v>0</v>
      </c>
      <c r="H103" s="113"/>
    </row>
    <row r="104" spans="1:8" s="14" customFormat="1" x14ac:dyDescent="0.35">
      <c r="A104" s="16"/>
      <c r="B104" s="144" t="s">
        <v>65</v>
      </c>
      <c r="C104" s="143"/>
      <c r="E104" s="88">
        <v>100</v>
      </c>
      <c r="F104" s="100"/>
      <c r="G104" s="112">
        <f t="shared" ref="G104:G105" si="1">E104*F104</f>
        <v>0</v>
      </c>
      <c r="H104" s="113"/>
    </row>
    <row r="105" spans="1:8" s="14" customFormat="1" x14ac:dyDescent="0.35">
      <c r="A105" s="16"/>
      <c r="B105" s="144" t="s">
        <v>66</v>
      </c>
      <c r="C105" s="143"/>
      <c r="E105" s="88">
        <v>50</v>
      </c>
      <c r="F105" s="100"/>
      <c r="G105" s="112">
        <f t="shared" si="1"/>
        <v>0</v>
      </c>
      <c r="H105" s="113"/>
    </row>
    <row r="106" spans="1:8" s="14" customFormat="1" ht="15" customHeight="1" x14ac:dyDescent="0.35">
      <c r="A106" s="16"/>
      <c r="B106" s="31"/>
      <c r="C106" s="32"/>
      <c r="D106" s="32"/>
      <c r="E106" s="32"/>
      <c r="F106" s="33"/>
      <c r="G106" s="33"/>
      <c r="H106" s="55"/>
    </row>
    <row r="107" spans="1:8" s="14" customFormat="1" ht="15" customHeight="1" x14ac:dyDescent="0.35">
      <c r="A107" s="16"/>
      <c r="B107" s="61" t="s">
        <v>45</v>
      </c>
      <c r="C107" s="62"/>
      <c r="D107" s="62"/>
      <c r="E107" s="62"/>
      <c r="F107" s="74"/>
      <c r="G107" s="114">
        <f>SUM(G103:G105)</f>
        <v>0</v>
      </c>
      <c r="H107" s="115"/>
    </row>
    <row r="108" spans="1:8" s="14" customFormat="1" x14ac:dyDescent="0.35">
      <c r="A108" s="16"/>
      <c r="B108" s="15"/>
      <c r="C108" s="15"/>
      <c r="D108" s="15"/>
      <c r="E108" s="15"/>
      <c r="F108" s="15"/>
      <c r="G108" s="15"/>
    </row>
    <row r="109" spans="1:8" s="14" customFormat="1" x14ac:dyDescent="0.35">
      <c r="A109" s="16"/>
      <c r="B109" s="15"/>
      <c r="C109" s="15"/>
      <c r="D109" s="15"/>
      <c r="E109" s="15"/>
      <c r="F109" s="15"/>
      <c r="G109" s="15"/>
    </row>
    <row r="110" spans="1:8" s="14" customFormat="1" x14ac:dyDescent="0.35">
      <c r="A110" s="16"/>
      <c r="B110" s="15"/>
      <c r="C110" s="15"/>
      <c r="D110" s="15"/>
      <c r="E110" s="15"/>
      <c r="F110" s="15"/>
      <c r="G110" s="15"/>
    </row>
    <row r="111" spans="1:8" s="14" customFormat="1" x14ac:dyDescent="0.35">
      <c r="A111" s="16"/>
      <c r="B111" s="93" t="s">
        <v>49</v>
      </c>
      <c r="C111" s="94"/>
      <c r="D111" s="94"/>
      <c r="E111" s="94"/>
      <c r="F111" s="104">
        <f>SUM(G87+G96+G107)</f>
        <v>0</v>
      </c>
      <c r="G111" s="105"/>
    </row>
    <row r="112" spans="1:8" s="14" customFormat="1" x14ac:dyDescent="0.35">
      <c r="A112" s="16"/>
      <c r="B112" s="60"/>
      <c r="C112" s="32"/>
      <c r="D112" s="32"/>
      <c r="E112" s="32"/>
      <c r="F112" s="85"/>
      <c r="G112" s="85"/>
    </row>
    <row r="113" spans="1:7" s="14" customFormat="1" x14ac:dyDescent="0.35">
      <c r="A113" s="16"/>
      <c r="B113" s="15"/>
      <c r="C113" s="15"/>
      <c r="D113" s="15"/>
      <c r="E113" s="15"/>
      <c r="F113" s="15"/>
      <c r="G113" s="15"/>
    </row>
    <row r="114" spans="1:7" s="14" customFormat="1" x14ac:dyDescent="0.35">
      <c r="A114" s="16"/>
      <c r="B114" s="95" t="s">
        <v>50</v>
      </c>
      <c r="C114" s="96"/>
      <c r="D114" s="96"/>
      <c r="E114" s="96"/>
      <c r="F114" s="118">
        <f>SUM(F74+F111)</f>
        <v>266934.54639999999</v>
      </c>
      <c r="G114" s="119"/>
    </row>
    <row r="115" spans="1:7" s="14" customFormat="1" x14ac:dyDescent="0.35">
      <c r="A115" s="16"/>
      <c r="B115" s="15"/>
      <c r="C115" s="15"/>
      <c r="D115" s="15"/>
      <c r="E115" s="15"/>
      <c r="F115" s="15"/>
      <c r="G115" s="15"/>
    </row>
    <row r="116" spans="1:7" s="14" customFormat="1" x14ac:dyDescent="0.35">
      <c r="A116" s="16"/>
      <c r="B116" s="15"/>
      <c r="C116" s="15"/>
      <c r="D116" s="15"/>
      <c r="E116" s="15"/>
      <c r="F116" s="15"/>
      <c r="G116" s="15"/>
    </row>
    <row r="117" spans="1:7" s="14" customFormat="1" ht="13.5" customHeight="1" x14ac:dyDescent="0.35">
      <c r="A117" s="16"/>
      <c r="B117" s="15"/>
      <c r="C117" s="15"/>
      <c r="D117" s="15"/>
      <c r="E117" s="15"/>
      <c r="F117" s="15"/>
      <c r="G117" s="15"/>
    </row>
    <row r="118" spans="1:7" s="14" customFormat="1" ht="18.75" customHeight="1" x14ac:dyDescent="0.35">
      <c r="A118" s="23" t="s">
        <v>67</v>
      </c>
      <c r="B118" s="17" t="s">
        <v>69</v>
      </c>
      <c r="C118" s="84"/>
      <c r="D118" s="38"/>
      <c r="E118" s="38"/>
      <c r="F118" s="38"/>
      <c r="G118" s="38"/>
    </row>
    <row r="119" spans="1:7" s="14" customFormat="1" x14ac:dyDescent="0.35">
      <c r="A119" s="7"/>
      <c r="B119" s="12"/>
      <c r="C119" s="38"/>
      <c r="D119" s="38"/>
      <c r="E119" s="38"/>
      <c r="F119" s="38"/>
      <c r="G119" s="38"/>
    </row>
    <row r="120" spans="1:7" s="14" customFormat="1" x14ac:dyDescent="0.35">
      <c r="A120" s="7"/>
      <c r="B120" s="177"/>
      <c r="C120" s="178"/>
      <c r="D120" s="39" t="s">
        <v>8</v>
      </c>
      <c r="E120" s="39" t="s">
        <v>60</v>
      </c>
      <c r="F120" s="179" t="s">
        <v>41</v>
      </c>
      <c r="G120" s="179"/>
    </row>
    <row r="121" spans="1:7" s="14" customFormat="1" ht="37" customHeight="1" x14ac:dyDescent="0.35">
      <c r="A121" s="7"/>
      <c r="B121" s="102" t="s">
        <v>61</v>
      </c>
      <c r="C121" s="102"/>
      <c r="D121" s="41">
        <v>20</v>
      </c>
      <c r="E121" s="40"/>
      <c r="F121" s="103">
        <f>D121*E121</f>
        <v>0</v>
      </c>
      <c r="G121" s="103"/>
    </row>
    <row r="122" spans="1:7" s="14" customFormat="1" ht="63" customHeight="1" x14ac:dyDescent="0.35">
      <c r="A122" s="28"/>
      <c r="B122" s="102" t="s">
        <v>62</v>
      </c>
      <c r="C122" s="102"/>
      <c r="D122" s="41">
        <v>10</v>
      </c>
      <c r="E122" s="40"/>
      <c r="F122" s="103">
        <f t="shared" ref="F122:F123" si="2">D122*E122</f>
        <v>0</v>
      </c>
      <c r="G122" s="103"/>
    </row>
    <row r="123" spans="1:7" s="14" customFormat="1" ht="65.25" customHeight="1" x14ac:dyDescent="0.35">
      <c r="A123" s="28"/>
      <c r="B123" s="102" t="s">
        <v>63</v>
      </c>
      <c r="C123" s="102"/>
      <c r="D123" s="41">
        <v>10</v>
      </c>
      <c r="E123" s="40"/>
      <c r="F123" s="103">
        <f t="shared" si="2"/>
        <v>0</v>
      </c>
      <c r="G123" s="103"/>
    </row>
    <row r="124" spans="1:7" s="14" customFormat="1" x14ac:dyDescent="0.35">
      <c r="A124" s="28"/>
      <c r="B124" s="38"/>
      <c r="C124" s="38"/>
      <c r="D124" s="38"/>
      <c r="E124" s="38"/>
      <c r="F124" s="38"/>
      <c r="G124" s="38"/>
    </row>
    <row r="125" spans="1:7" s="14" customFormat="1" x14ac:dyDescent="0.35">
      <c r="A125" s="28"/>
      <c r="B125" s="93" t="s">
        <v>70</v>
      </c>
      <c r="C125" s="98"/>
      <c r="D125" s="98"/>
      <c r="E125" s="98"/>
      <c r="F125" s="104">
        <f>SUM(F121:G123)</f>
        <v>0</v>
      </c>
      <c r="G125" s="105"/>
    </row>
    <row r="126" spans="1:7" s="14" customFormat="1" x14ac:dyDescent="0.35">
      <c r="A126" s="28"/>
      <c r="B126" s="38"/>
      <c r="C126" s="38"/>
      <c r="D126" s="38"/>
      <c r="E126" s="38"/>
      <c r="F126" s="38"/>
      <c r="G126" s="38"/>
    </row>
    <row r="127" spans="1:7" s="14" customFormat="1" x14ac:dyDescent="0.35">
      <c r="A127" s="28"/>
      <c r="B127" s="38"/>
      <c r="C127" s="38"/>
      <c r="D127" s="38"/>
      <c r="E127" s="38"/>
      <c r="F127" s="38"/>
      <c r="G127" s="38"/>
    </row>
    <row r="128" spans="1:7" s="14" customFormat="1" x14ac:dyDescent="0.35">
      <c r="A128" s="28"/>
      <c r="B128" s="95" t="s">
        <v>68</v>
      </c>
      <c r="C128" s="97"/>
      <c r="D128" s="97"/>
      <c r="E128" s="97"/>
      <c r="F128" s="118">
        <f>F125+F114</f>
        <v>266934.54639999999</v>
      </c>
      <c r="G128" s="119"/>
    </row>
    <row r="129" spans="1:8" s="14" customFormat="1" x14ac:dyDescent="0.35">
      <c r="A129" s="16"/>
      <c r="B129" s="5"/>
      <c r="C129" s="15"/>
      <c r="D129" s="15"/>
      <c r="E129" s="15"/>
      <c r="F129" s="15"/>
      <c r="G129" s="15"/>
    </row>
    <row r="130" spans="1:8" s="14" customFormat="1" ht="15" thickBot="1" x14ac:dyDescent="0.4">
      <c r="A130" s="16"/>
      <c r="B130" s="5"/>
      <c r="C130" s="15"/>
      <c r="D130" s="15"/>
      <c r="E130" s="15"/>
      <c r="F130" s="15"/>
      <c r="G130" s="15"/>
    </row>
    <row r="131" spans="1:8" s="14" customFormat="1" x14ac:dyDescent="0.35">
      <c r="A131" s="4"/>
      <c r="B131" s="63" t="s">
        <v>7</v>
      </c>
      <c r="C131" s="64"/>
      <c r="D131" s="64"/>
      <c r="E131" s="64"/>
      <c r="F131" s="64"/>
      <c r="G131" s="79"/>
      <c r="H131" s="80"/>
    </row>
    <row r="132" spans="1:8" s="14" customFormat="1" x14ac:dyDescent="0.35">
      <c r="A132" s="4"/>
      <c r="B132" s="65"/>
      <c r="C132" s="9"/>
      <c r="D132" s="9"/>
      <c r="E132" s="9"/>
      <c r="F132" s="9"/>
      <c r="G132" s="32"/>
      <c r="H132" s="81"/>
    </row>
    <row r="133" spans="1:8" s="14" customFormat="1" x14ac:dyDescent="0.35">
      <c r="A133" s="4"/>
      <c r="B133" s="65"/>
      <c r="C133" s="9"/>
      <c r="D133" s="9" t="s">
        <v>51</v>
      </c>
      <c r="E133" s="9"/>
      <c r="F133" s="9"/>
      <c r="G133" s="32"/>
      <c r="H133" s="81"/>
    </row>
    <row r="134" spans="1:8" s="14" customFormat="1" x14ac:dyDescent="0.35">
      <c r="A134" s="4"/>
      <c r="B134" s="66"/>
      <c r="C134" s="30"/>
      <c r="D134" s="175"/>
      <c r="E134" s="176"/>
      <c r="F134" s="70">
        <f>(F74/100)*D134</f>
        <v>0</v>
      </c>
      <c r="G134" s="32"/>
      <c r="H134" s="81"/>
    </row>
    <row r="135" spans="1:8" s="14" customFormat="1" x14ac:dyDescent="0.35">
      <c r="A135" s="4"/>
      <c r="B135" s="67"/>
      <c r="C135" s="32"/>
      <c r="D135" s="78"/>
      <c r="E135" s="78"/>
      <c r="F135" s="33"/>
      <c r="G135" s="32"/>
      <c r="H135" s="81"/>
    </row>
    <row r="136" spans="1:8" s="14" customFormat="1" x14ac:dyDescent="0.35">
      <c r="A136" s="4"/>
      <c r="B136" s="67" t="s">
        <v>4</v>
      </c>
      <c r="C136" s="32"/>
      <c r="D136" s="37"/>
      <c r="E136" s="37"/>
      <c r="F136" s="106">
        <f>SUM(F128+F134)</f>
        <v>266934.54639999999</v>
      </c>
      <c r="G136" s="107"/>
      <c r="H136" s="81"/>
    </row>
    <row r="137" spans="1:8" s="14" customFormat="1" x14ac:dyDescent="0.35">
      <c r="A137" s="4"/>
      <c r="B137" s="67"/>
      <c r="C137" s="32"/>
      <c r="D137" s="32"/>
      <c r="E137" s="32"/>
      <c r="F137" s="45"/>
      <c r="G137" s="60"/>
      <c r="H137" s="81"/>
    </row>
    <row r="138" spans="1:8" s="14" customFormat="1" x14ac:dyDescent="0.35">
      <c r="A138" s="4"/>
      <c r="B138" s="67" t="s">
        <v>5</v>
      </c>
      <c r="C138" s="32"/>
      <c r="D138" s="34">
        <v>0.19</v>
      </c>
      <c r="E138" s="32"/>
      <c r="F138" s="106">
        <f>(F136/100)*19</f>
        <v>50717.563816000002</v>
      </c>
      <c r="G138" s="107"/>
      <c r="H138" s="81"/>
    </row>
    <row r="139" spans="1:8" s="14" customFormat="1" x14ac:dyDescent="0.35">
      <c r="A139" s="4"/>
      <c r="B139" s="67"/>
      <c r="C139" s="32"/>
      <c r="D139" s="32"/>
      <c r="E139" s="32"/>
      <c r="F139" s="45"/>
      <c r="G139" s="60"/>
      <c r="H139" s="81"/>
    </row>
    <row r="140" spans="1:8" s="14" customFormat="1" x14ac:dyDescent="0.35">
      <c r="A140" s="4"/>
      <c r="B140" s="68" t="s">
        <v>6</v>
      </c>
      <c r="C140" s="32"/>
      <c r="D140" s="32"/>
      <c r="E140" s="32"/>
      <c r="F140" s="106">
        <f>F136+F138</f>
        <v>317652.110216</v>
      </c>
      <c r="G140" s="107"/>
      <c r="H140" s="81"/>
    </row>
    <row r="141" spans="1:8" s="14" customFormat="1" x14ac:dyDescent="0.35">
      <c r="A141" s="4"/>
      <c r="B141" s="67"/>
      <c r="C141" s="32"/>
      <c r="D141" s="32"/>
      <c r="E141" s="32"/>
      <c r="F141" s="32"/>
      <c r="G141" s="32"/>
      <c r="H141" s="81"/>
    </row>
    <row r="142" spans="1:8" s="14" customFormat="1" ht="15" thickBot="1" x14ac:dyDescent="0.4">
      <c r="A142" s="16"/>
      <c r="B142" s="82"/>
      <c r="C142" s="69"/>
      <c r="D142" s="69"/>
      <c r="E142" s="69"/>
      <c r="F142" s="69"/>
      <c r="G142" s="69"/>
      <c r="H142" s="83"/>
    </row>
    <row r="143" spans="1:8" s="14" customFormat="1" x14ac:dyDescent="0.35">
      <c r="A143" s="16"/>
      <c r="B143" s="5"/>
      <c r="C143" s="15"/>
      <c r="D143" s="15"/>
      <c r="E143" s="15"/>
      <c r="F143" s="15"/>
      <c r="G143" s="15"/>
    </row>
    <row r="144" spans="1:8" s="14" customFormat="1" x14ac:dyDescent="0.35">
      <c r="A144" s="16"/>
      <c r="B144" s="5"/>
      <c r="C144" s="15"/>
      <c r="D144" s="15"/>
      <c r="E144" s="15"/>
      <c r="F144" s="15"/>
      <c r="G144" s="15"/>
    </row>
    <row r="145" spans="1:7" s="14" customFormat="1" ht="15.5" x14ac:dyDescent="0.35">
      <c r="A145" s="23" t="s">
        <v>79</v>
      </c>
      <c r="B145" s="167" t="s">
        <v>80</v>
      </c>
      <c r="C145" s="167"/>
      <c r="D145" s="167"/>
      <c r="E145" s="167"/>
      <c r="F145" s="167"/>
      <c r="G145" s="89"/>
    </row>
    <row r="146" spans="1:7" s="14" customFormat="1" x14ac:dyDescent="0.35">
      <c r="A146" s="90"/>
      <c r="B146" s="91"/>
      <c r="C146" s="91"/>
      <c r="D146" s="91"/>
      <c r="E146" s="91"/>
      <c r="F146" s="91"/>
      <c r="G146" s="89"/>
    </row>
    <row r="147" spans="1:7" s="14" customFormat="1" x14ac:dyDescent="0.35">
      <c r="A147" s="90"/>
      <c r="B147" s="92" t="s">
        <v>81</v>
      </c>
      <c r="C147" s="168"/>
      <c r="D147" s="169"/>
      <c r="E147" s="169"/>
      <c r="F147" s="170"/>
      <c r="G147" s="89"/>
    </row>
    <row r="148" spans="1:7" s="14" customFormat="1" x14ac:dyDescent="0.35">
      <c r="A148" s="90"/>
      <c r="B148" s="92" t="s">
        <v>82</v>
      </c>
      <c r="C148" s="168"/>
      <c r="D148" s="169"/>
      <c r="E148" s="169"/>
      <c r="F148" s="170"/>
      <c r="G148" s="89"/>
    </row>
    <row r="149" spans="1:7" s="14" customFormat="1" ht="15.75" customHeight="1" x14ac:dyDescent="0.35">
      <c r="A149" s="90"/>
      <c r="B149" s="89"/>
      <c r="C149" s="89"/>
      <c r="D149" s="89"/>
      <c r="E149" s="89"/>
      <c r="F149" s="89"/>
      <c r="G149" s="89"/>
    </row>
    <row r="150" spans="1:7" s="14" customFormat="1" ht="15.5" x14ac:dyDescent="0.35">
      <c r="A150" s="23" t="s">
        <v>83</v>
      </c>
      <c r="B150" s="89" t="s">
        <v>84</v>
      </c>
      <c r="C150" s="89"/>
      <c r="D150" s="89"/>
      <c r="E150" s="89"/>
      <c r="F150" s="89"/>
      <c r="G150" s="89"/>
    </row>
    <row r="151" spans="1:7" s="14" customFormat="1" x14ac:dyDescent="0.35">
      <c r="A151" s="90"/>
      <c r="B151" s="168"/>
      <c r="C151" s="169"/>
      <c r="D151" s="169"/>
      <c r="E151" s="170"/>
      <c r="F151" s="89"/>
      <c r="G151" s="89"/>
    </row>
    <row r="152" spans="1:7" s="14" customFormat="1" x14ac:dyDescent="0.35">
      <c r="A152" s="16"/>
      <c r="B152" s="15"/>
      <c r="C152" s="15"/>
      <c r="D152" s="15"/>
      <c r="E152" s="15"/>
      <c r="F152" s="15"/>
      <c r="G152" s="15"/>
    </row>
    <row r="164" spans="1:7" s="10" customFormat="1" x14ac:dyDescent="0.35">
      <c r="A164" s="13"/>
      <c r="B164" s="11"/>
      <c r="C164" s="11"/>
      <c r="D164" s="11"/>
      <c r="E164" s="11"/>
      <c r="F164" s="11"/>
      <c r="G164" s="11"/>
    </row>
    <row r="165" spans="1:7" s="10" customFormat="1" x14ac:dyDescent="0.35">
      <c r="A165" s="13"/>
      <c r="B165" s="11"/>
      <c r="C165" s="11"/>
      <c r="D165" s="11"/>
      <c r="E165" s="11"/>
      <c r="F165" s="11"/>
      <c r="G165" s="11"/>
    </row>
    <row r="166" spans="1:7" x14ac:dyDescent="0.35">
      <c r="A166" s="7"/>
      <c r="B166" s="3"/>
    </row>
    <row r="167" spans="1:7" s="10" customFormat="1" x14ac:dyDescent="0.35">
      <c r="A167" s="13"/>
      <c r="B167" s="11"/>
      <c r="C167" s="11"/>
      <c r="D167" s="11"/>
      <c r="E167" s="11"/>
      <c r="F167" s="11"/>
      <c r="G167" s="11"/>
    </row>
    <row r="168" spans="1:7" s="14" customFormat="1" x14ac:dyDescent="0.35">
      <c r="A168" s="16"/>
      <c r="B168" s="15"/>
      <c r="C168" s="15"/>
      <c r="D168" s="15"/>
      <c r="E168" s="15"/>
      <c r="F168" s="15"/>
      <c r="G168" s="15"/>
    </row>
    <row r="169" spans="1:7" s="14" customFormat="1" x14ac:dyDescent="0.35">
      <c r="A169" s="16"/>
      <c r="B169" s="15"/>
      <c r="C169" s="15"/>
      <c r="D169" s="15"/>
      <c r="E169" s="15"/>
      <c r="F169" s="15"/>
      <c r="G169" s="15"/>
    </row>
    <row r="170" spans="1:7" s="14" customFormat="1" x14ac:dyDescent="0.35">
      <c r="A170" s="16"/>
      <c r="B170" s="15"/>
      <c r="C170" s="15"/>
      <c r="D170" s="15"/>
      <c r="E170" s="15"/>
      <c r="F170" s="15"/>
      <c r="G170" s="15"/>
    </row>
    <row r="171" spans="1:7" s="14" customFormat="1" x14ac:dyDescent="0.35">
      <c r="A171" s="16"/>
      <c r="B171" s="15"/>
      <c r="C171" s="15"/>
      <c r="D171" s="15"/>
      <c r="E171" s="15"/>
      <c r="F171" s="15"/>
      <c r="G171" s="15"/>
    </row>
    <row r="172" spans="1:7" s="14" customFormat="1" x14ac:dyDescent="0.35">
      <c r="A172" s="16"/>
      <c r="B172" s="15"/>
      <c r="C172" s="15"/>
      <c r="D172" s="15"/>
      <c r="E172" s="15"/>
      <c r="F172" s="15"/>
      <c r="G172" s="15"/>
    </row>
    <row r="173" spans="1:7" s="14" customFormat="1" x14ac:dyDescent="0.35">
      <c r="A173" s="16"/>
      <c r="B173" s="15"/>
      <c r="C173" s="15"/>
      <c r="D173" s="15"/>
      <c r="E173" s="15"/>
      <c r="F173" s="15"/>
      <c r="G173" s="15"/>
    </row>
    <row r="174" spans="1:7" s="14" customFormat="1" x14ac:dyDescent="0.35">
      <c r="A174" s="16"/>
      <c r="B174" s="15"/>
      <c r="C174" s="15"/>
      <c r="D174" s="15"/>
      <c r="E174" s="15"/>
      <c r="F174" s="15"/>
      <c r="G174" s="15"/>
    </row>
    <row r="175" spans="1:7" s="14" customFormat="1" x14ac:dyDescent="0.35">
      <c r="A175" s="16"/>
      <c r="B175" s="15"/>
      <c r="C175" s="15"/>
      <c r="D175" s="15"/>
      <c r="E175" s="15"/>
      <c r="F175" s="15"/>
      <c r="G175" s="15"/>
    </row>
    <row r="176" spans="1:7" s="14" customFormat="1" x14ac:dyDescent="0.35">
      <c r="A176" s="16"/>
      <c r="B176" s="15"/>
      <c r="C176" s="15"/>
      <c r="D176" s="15"/>
      <c r="E176" s="15"/>
      <c r="F176" s="15"/>
      <c r="G176" s="15"/>
    </row>
    <row r="177" spans="1:7" s="14" customFormat="1" x14ac:dyDescent="0.35">
      <c r="A177" s="16"/>
      <c r="B177" s="15"/>
      <c r="C177" s="15"/>
      <c r="D177" s="15"/>
      <c r="E177" s="15"/>
      <c r="F177" s="15"/>
      <c r="G177" s="15"/>
    </row>
    <row r="178" spans="1:7" s="14" customFormat="1" x14ac:dyDescent="0.35">
      <c r="A178" s="16"/>
      <c r="B178" s="15"/>
      <c r="C178" s="15"/>
      <c r="D178" s="15"/>
      <c r="E178" s="15"/>
      <c r="F178" s="15"/>
      <c r="G178" s="15"/>
    </row>
    <row r="179" spans="1:7" s="14" customFormat="1" x14ac:dyDescent="0.35">
      <c r="A179" s="16"/>
      <c r="B179" s="15"/>
      <c r="C179" s="15"/>
      <c r="D179" s="15"/>
      <c r="E179" s="15"/>
      <c r="F179" s="15"/>
      <c r="G179" s="15"/>
    </row>
    <row r="180" spans="1:7" s="14" customFormat="1" x14ac:dyDescent="0.35">
      <c r="A180" s="16"/>
      <c r="B180" s="15"/>
      <c r="C180" s="15"/>
      <c r="D180" s="15"/>
      <c r="E180" s="15"/>
      <c r="F180" s="15"/>
      <c r="G180" s="15"/>
    </row>
    <row r="181" spans="1:7" s="14" customFormat="1" x14ac:dyDescent="0.35">
      <c r="A181" s="16"/>
      <c r="B181" s="15"/>
      <c r="C181" s="15"/>
      <c r="D181" s="15"/>
      <c r="E181" s="15"/>
      <c r="F181" s="15"/>
      <c r="G181" s="15"/>
    </row>
    <row r="185" spans="1:7" x14ac:dyDescent="0.35">
      <c r="B185" s="15"/>
    </row>
  </sheetData>
  <sheetProtection algorithmName="SHA-512" hashValue="cH7HtsQDwqrk7bHJQ3N72uwyiM+35XivgiDr/yvburVTaUsglKX9SFcDaUhVwzToVQsrSvKAAv3sGgw/zVy34w==" saltValue="JjxQlnafr8d3vYCJ46O+2g==" spinCount="100000" sheet="1" objects="1" scenarios="1"/>
  <mergeCells count="122">
    <mergeCell ref="B145:F145"/>
    <mergeCell ref="C147:F147"/>
    <mergeCell ref="C148:F148"/>
    <mergeCell ref="B151:E151"/>
    <mergeCell ref="B104:C104"/>
    <mergeCell ref="B105:C105"/>
    <mergeCell ref="F114:G114"/>
    <mergeCell ref="F74:G74"/>
    <mergeCell ref="F111:G111"/>
    <mergeCell ref="B93:C93"/>
    <mergeCell ref="B102:C102"/>
    <mergeCell ref="B84:C84"/>
    <mergeCell ref="B85:C85"/>
    <mergeCell ref="B83:C83"/>
    <mergeCell ref="B81:C81"/>
    <mergeCell ref="B82:C82"/>
    <mergeCell ref="B79:C79"/>
    <mergeCell ref="D134:E134"/>
    <mergeCell ref="B120:C120"/>
    <mergeCell ref="F120:G120"/>
    <mergeCell ref="B121:C121"/>
    <mergeCell ref="F121:G121"/>
    <mergeCell ref="B122:C122"/>
    <mergeCell ref="F122:G122"/>
    <mergeCell ref="B29:C29"/>
    <mergeCell ref="B30:C30"/>
    <mergeCell ref="B40:F40"/>
    <mergeCell ref="G40:H40"/>
    <mergeCell ref="B42:F42"/>
    <mergeCell ref="G42:H42"/>
    <mergeCell ref="B37:F37"/>
    <mergeCell ref="G37:H37"/>
    <mergeCell ref="B38:D38"/>
    <mergeCell ref="B60:F60"/>
    <mergeCell ref="G60:H60"/>
    <mergeCell ref="B59:F59"/>
    <mergeCell ref="G59:H59"/>
    <mergeCell ref="B80:C80"/>
    <mergeCell ref="B39:F39"/>
    <mergeCell ref="G39:H39"/>
    <mergeCell ref="G49:H49"/>
    <mergeCell ref="B58:F58"/>
    <mergeCell ref="G58:H58"/>
    <mergeCell ref="B51:C51"/>
    <mergeCell ref="B45:F45"/>
    <mergeCell ref="G45:H45"/>
    <mergeCell ref="B46:F46"/>
    <mergeCell ref="G46:H46"/>
    <mergeCell ref="B47:F47"/>
    <mergeCell ref="G47:H47"/>
    <mergeCell ref="G48:H48"/>
    <mergeCell ref="B43:F43"/>
    <mergeCell ref="B1:D1"/>
    <mergeCell ref="E1:H1"/>
    <mergeCell ref="B94:C94"/>
    <mergeCell ref="B103:C103"/>
    <mergeCell ref="B6:G6"/>
    <mergeCell ref="B7:G7"/>
    <mergeCell ref="G17:H17"/>
    <mergeCell ref="B21:F21"/>
    <mergeCell ref="G25:H25"/>
    <mergeCell ref="B13:D13"/>
    <mergeCell ref="G43:H43"/>
    <mergeCell ref="B44:F44"/>
    <mergeCell ref="G44:H44"/>
    <mergeCell ref="B52:C52"/>
    <mergeCell ref="B68:C68"/>
    <mergeCell ref="B69:C69"/>
    <mergeCell ref="G66:H66"/>
    <mergeCell ref="G65:H65"/>
    <mergeCell ref="B64:F64"/>
    <mergeCell ref="G64:H64"/>
    <mergeCell ref="B63:F63"/>
    <mergeCell ref="G63:H63"/>
    <mergeCell ref="B62:F62"/>
    <mergeCell ref="G62:H62"/>
    <mergeCell ref="G27:H27"/>
    <mergeCell ref="G12:H12"/>
    <mergeCell ref="B18:F18"/>
    <mergeCell ref="G18:H18"/>
    <mergeCell ref="B19:F19"/>
    <mergeCell ref="G19:H19"/>
    <mergeCell ref="G24:H24"/>
    <mergeCell ref="B20:F20"/>
    <mergeCell ref="G20:H20"/>
    <mergeCell ref="B24:F24"/>
    <mergeCell ref="G21:H21"/>
    <mergeCell ref="B17:F17"/>
    <mergeCell ref="G22:H22"/>
    <mergeCell ref="B23:F23"/>
    <mergeCell ref="B25:F25"/>
    <mergeCell ref="B12:F12"/>
    <mergeCell ref="G14:H14"/>
    <mergeCell ref="G15:H15"/>
    <mergeCell ref="B14:F14"/>
    <mergeCell ref="B15:F15"/>
    <mergeCell ref="B22:F22"/>
    <mergeCell ref="G23:H23"/>
    <mergeCell ref="G26:H26"/>
    <mergeCell ref="B123:C123"/>
    <mergeCell ref="F123:G123"/>
    <mergeCell ref="F125:G125"/>
    <mergeCell ref="F136:G136"/>
    <mergeCell ref="F138:G138"/>
    <mergeCell ref="F140:G140"/>
    <mergeCell ref="G79:H79"/>
    <mergeCell ref="G80:H80"/>
    <mergeCell ref="G81:H81"/>
    <mergeCell ref="G82:H82"/>
    <mergeCell ref="G83:H83"/>
    <mergeCell ref="G84:H84"/>
    <mergeCell ref="G85:H85"/>
    <mergeCell ref="G87:H87"/>
    <mergeCell ref="G93:H93"/>
    <mergeCell ref="G94:H94"/>
    <mergeCell ref="G96:H96"/>
    <mergeCell ref="G107:H107"/>
    <mergeCell ref="G102:H102"/>
    <mergeCell ref="G103:H103"/>
    <mergeCell ref="G104:H104"/>
    <mergeCell ref="G105:H105"/>
    <mergeCell ref="F128:G128"/>
  </mergeCells>
  <phoneticPr fontId="14" type="noConversion"/>
  <pageMargins left="0.64583333333333337" right="0.7" top="1.1083333333333334" bottom="0.78740157499999996" header="0.3" footer="0.3"/>
  <pageSetup paperSize="9" scale="65" fitToHeight="0" orientation="portrait" r:id="rId1"/>
  <headerFooter scaleWithDoc="0" alignWithMargins="0">
    <oddHeader>&amp;L&amp;"Arial,Fett"&amp;8Vergabe-Nr.: MSE-1-40339-2025
Auftraggeber: Münchner Stadtentwässerung
Projekt: Kanalsanierung Großprofil Barer Straße BE 1750/2100
Leistung: OP, TWP, BÜ, Geo
&amp;R&amp;"Arial,Fett"&amp;14III.16.2a&amp;"Arial,Standard"&amp;11
&amp;8(Honorarangebot)</oddHeader>
    <oddFooter>&amp;L&amp;"Arial,Standard"&amp;8© VHF Bayern – Stand Oktober 2019&amp;R&amp;"Arial,Standard"&amp;8Seite &amp;P von &amp;N</oddFooter>
  </headerFooter>
  <rowBreaks count="2" manualBreakCount="2">
    <brk id="54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Honorar gemäß HOAI</vt:lpstr>
    </vt:vector>
  </TitlesOfParts>
  <Company>StMB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III.16.2a Honorarangebot nach HOAI</dc:title>
  <dc:subject>III.16.2a Honorarangebot nach HOAI</dc:subject>
  <dc:creator>Z5</dc:creator>
  <cp:lastModifiedBy>Laura Klugbauer</cp:lastModifiedBy>
  <cp:lastPrinted>2025-10-23T09:13:40Z</cp:lastPrinted>
  <dcterms:created xsi:type="dcterms:W3CDTF">2016-04-28T13:33:43Z</dcterms:created>
  <dcterms:modified xsi:type="dcterms:W3CDTF">2026-02-25T05:54:45Z</dcterms:modified>
</cp:coreProperties>
</file>