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bwm-KoepplF\Desktop\TEMP\"/>
    </mc:Choice>
  </mc:AlternateContent>
  <xr:revisionPtr revIDLastSave="0" documentId="13_ncr:1_{B5FDF05E-D963-40AC-B0B1-29C1D146DE5A}" xr6:coauthVersionLast="47" xr6:coauthVersionMax="47" xr10:uidLastSave="{00000000-0000-0000-0000-000000000000}"/>
  <bookViews>
    <workbookView xWindow="-108" yWindow="-108" windowWidth="23256" windowHeight="12456" xr2:uid="{E26AD35B-0CA6-4E41-A9A0-098F13F02117}"/>
  </bookViews>
  <sheets>
    <sheet name="Leistungsverzeichnis_Verguetung" sheetId="1" r:id="rId1"/>
  </sheets>
  <externalReferences>
    <externalReference r:id="rId2"/>
  </externalReferences>
  <definedNames>
    <definedName name="H">#REF!</definedName>
    <definedName name="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G20" i="1"/>
  <c r="G22" i="1" s="1"/>
  <c r="G19" i="1"/>
  <c r="G16" i="1"/>
  <c r="G15" i="1"/>
  <c r="G17" i="1" s="1"/>
  <c r="G14" i="1"/>
  <c r="G11" i="1"/>
  <c r="G10" i="1"/>
  <c r="G12" i="1" s="1"/>
  <c r="G9" i="1"/>
  <c r="G23" i="1" l="1"/>
  <c r="G25" i="1" s="1"/>
</calcChain>
</file>

<file path=xl/sharedStrings.xml><?xml version="1.0" encoding="utf-8"?>
<sst xmlns="http://schemas.openxmlformats.org/spreadsheetml/2006/main" count="55" uniqueCount="41">
  <si>
    <t>Auftraggeber:</t>
  </si>
  <si>
    <t>Staatliches Bauamt Weilheim</t>
  </si>
  <si>
    <t>Projekt:</t>
  </si>
  <si>
    <t>B 2 Nordumfahrung Murnau</t>
  </si>
  <si>
    <t>Leistungsverzeichnis</t>
  </si>
  <si>
    <t>Vom Bieter sind die grün markierten Zellen auszufüllen:</t>
  </si>
  <si>
    <t>Pos.</t>
  </si>
  <si>
    <r>
      <t>Vergütungssätze pro Tag</t>
    </r>
    <r>
      <rPr>
        <b/>
        <sz val="8"/>
        <color theme="1"/>
        <rFont val="Arial"/>
        <family val="2"/>
      </rPr>
      <t>*</t>
    </r>
  </si>
  <si>
    <t>Büro AN</t>
  </si>
  <si>
    <t>Büro AG</t>
  </si>
  <si>
    <t>Vor Ort AG</t>
  </si>
  <si>
    <t>Summe</t>
  </si>
  <si>
    <t>1.01</t>
  </si>
  <si>
    <r>
      <t>Projektleiter (PL) (netto)</t>
    </r>
    <r>
      <rPr>
        <b/>
        <sz val="8"/>
        <color theme="1"/>
        <rFont val="Arial"/>
        <family val="2"/>
      </rPr>
      <t>**</t>
    </r>
    <r>
      <rPr>
        <b/>
        <sz val="10"/>
        <color theme="1"/>
        <rFont val="Arial"/>
        <family val="2"/>
      </rPr>
      <t>:</t>
    </r>
  </si>
  <si>
    <t>-</t>
  </si>
  <si>
    <t>a)</t>
  </si>
  <si>
    <t>Geschätzter Anteil Tagessatz:</t>
  </si>
  <si>
    <t>b)</t>
  </si>
  <si>
    <r>
      <t>Anteilsgewichteter Tagessatz</t>
    </r>
    <r>
      <rPr>
        <sz val="8"/>
        <color theme="1"/>
        <rFont val="Arial"/>
        <family val="2"/>
      </rPr>
      <t>***</t>
    </r>
    <r>
      <rPr>
        <sz val="10"/>
        <color theme="1"/>
        <rFont val="Arial"/>
        <family val="2"/>
      </rPr>
      <t>:</t>
    </r>
  </si>
  <si>
    <t>c)</t>
  </si>
  <si>
    <r>
      <t>Bedarf Kapazität</t>
    </r>
    <r>
      <rPr>
        <sz val="8"/>
        <color theme="1"/>
        <rFont val="Arial"/>
        <family val="2"/>
      </rPr>
      <t>****</t>
    </r>
    <r>
      <rPr>
        <sz val="10"/>
        <color theme="1"/>
        <rFont val="Arial"/>
        <family val="2"/>
      </rPr>
      <t>:</t>
    </r>
  </si>
  <si>
    <t>Zwischensumme Projektleiter:</t>
  </si>
  <si>
    <t>1.02</t>
  </si>
  <si>
    <r>
      <t>Projektsteuerer (PS) (netto)</t>
    </r>
    <r>
      <rPr>
        <b/>
        <sz val="8"/>
        <color theme="1"/>
        <rFont val="Arial"/>
        <family val="2"/>
      </rPr>
      <t>**</t>
    </r>
    <r>
      <rPr>
        <b/>
        <sz val="10"/>
        <color theme="1"/>
        <rFont val="Arial"/>
        <family val="2"/>
      </rPr>
      <t>:</t>
    </r>
  </si>
  <si>
    <t>Zwischensumme Projektsteuerer:</t>
  </si>
  <si>
    <t>1.03</t>
  </si>
  <si>
    <r>
      <t>Fachexperte Tunnelplanung (netto)</t>
    </r>
    <r>
      <rPr>
        <b/>
        <sz val="8"/>
        <color theme="1"/>
        <rFont val="Arial"/>
        <family val="2"/>
      </rPr>
      <t>**</t>
    </r>
    <r>
      <rPr>
        <b/>
        <sz val="10"/>
        <color theme="1"/>
        <rFont val="Arial"/>
        <family val="2"/>
      </rPr>
      <t>:</t>
    </r>
  </si>
  <si>
    <t>Fiktiver Gesamtpreis (netto):</t>
  </si>
  <si>
    <t>Gesetzliche Mehrwertsteuer:</t>
  </si>
  <si>
    <r>
      <t>Fiktiver Gesamtpreis (brutto)</t>
    </r>
    <r>
      <rPr>
        <b/>
        <sz val="8"/>
        <color theme="1"/>
        <rFont val="Arial"/>
        <family val="2"/>
      </rPr>
      <t>*****</t>
    </r>
    <r>
      <rPr>
        <b/>
        <sz val="10"/>
        <color theme="1"/>
        <rFont val="Arial"/>
        <family val="2"/>
      </rPr>
      <t>:</t>
    </r>
  </si>
  <si>
    <t>*</t>
  </si>
  <si>
    <t>Tagessatz "Büro AN" gültig für Arbeiten in den Geschäftsräumen bzw. Betriebsstätten des AN oder Telearbeit (Homeoffice). Tagessatz "Büro AG" gültig für Arbeiten am Dienstsitz des AG (Weilheim i. Obb.). Tagessatz "vor Ort AG" gültig für Arbeiten in der Planungsregion Murnau.</t>
  </si>
  <si>
    <t>**</t>
  </si>
  <si>
    <t>Überstunden, Nachtarbeit, Sonn- oder Feiertagsarbeit werden nicht gesondert vergütet. Nebenkosten, sowie Reise- und Übernachtungskosten sind in den angegebenen Tagessätzen einzurechnen bzw. enthalten.</t>
  </si>
  <si>
    <t>***</t>
  </si>
  <si>
    <t>Der anteilsgewichtete Tagessatz ergibt sich jeweils aus dem Summenprodukt der drei Tagessätze und den geschätzten Anteilen der Tagessätze am Gesamtaufwand.</t>
  </si>
  <si>
    <t>****</t>
  </si>
  <si>
    <t>Der Bedarf Kapazität ergibt sich aus der Kapazitätsplanung bzw. Kapazitätsschätzung des Auftraggebers (AG).</t>
  </si>
  <si>
    <t>*****</t>
  </si>
  <si>
    <t>Der angebotene fiktive Gesamtpries (brutto) wird entsprechend der Erläuterung zu den Zuschlagskriterein in
II.16.1_Matrix_Stufe_2_Zuschlagskriterien (entsprechend FB III.16.1) gewichtet und gewertet.</t>
  </si>
  <si>
    <t>Zwischensumme Fachexperte Tunnelplanung: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</si>
</sst>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
    <numFmt numFmtId="166" formatCode="_-* #,##0.00\ [$€-407]_-;\-* #,##0.00\ [$€-407]_-;_-* &quot;-&quot;??\ [$€-407]_-;_-@_-"/>
    <numFmt numFmtId="167" formatCode="0.0\ &quot;AT&quot;"/>
  </numFmts>
  <fonts count="11"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2"/>
      <color theme="1"/>
      <name val="Calibri"/>
      <family val="2"/>
      <scheme val="minor"/>
    </font>
    <font>
      <b/>
      <sz val="12"/>
      <color theme="1"/>
      <name val="Arial"/>
      <family val="2"/>
    </font>
    <font>
      <sz val="12"/>
      <color theme="1"/>
      <name val="Arial"/>
      <family val="2"/>
    </font>
    <font>
      <sz val="9"/>
      <color theme="1"/>
      <name val="Arial"/>
      <family val="2"/>
    </font>
    <font>
      <b/>
      <sz val="8"/>
      <color theme="1"/>
      <name val="Arial"/>
      <family val="2"/>
    </font>
    <font>
      <sz val="8"/>
      <color theme="1"/>
      <name val="Arial"/>
      <family val="2"/>
    </font>
    <font>
      <b/>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s>
  <cellStyleXfs count="2">
    <xf numFmtId="0" fontId="0" fillId="0" borderId="0"/>
    <xf numFmtId="9" fontId="1" fillId="0" borderId="0" applyFont="0" applyFill="0" applyBorder="0" applyAlignment="0" applyProtection="0"/>
  </cellStyleXfs>
  <cellXfs count="45">
    <xf numFmtId="0" fontId="0" fillId="0" borderId="0" xfId="0"/>
    <xf numFmtId="0" fontId="3" fillId="0" borderId="0" xfId="0" applyFont="1" applyAlignment="1">
      <alignment horizontal="left" vertical="center" indent="1"/>
    </xf>
    <xf numFmtId="0" fontId="3" fillId="0" borderId="0" xfId="0" applyFont="1"/>
    <xf numFmtId="0" fontId="4" fillId="0" borderId="0" xfId="0" applyFont="1" applyAlignment="1">
      <alignment vertical="center"/>
    </xf>
    <xf numFmtId="0" fontId="5" fillId="0" borderId="0" xfId="0" applyFont="1" applyAlignment="1">
      <alignment horizontal="left" vertical="center" indent="1"/>
    </xf>
    <xf numFmtId="0" fontId="5" fillId="0" borderId="0" xfId="0" applyFont="1"/>
    <xf numFmtId="0" fontId="6" fillId="0" borderId="0" xfId="0" applyFont="1"/>
    <xf numFmtId="0" fontId="7" fillId="0" borderId="0" xfId="0" applyFont="1" applyAlignment="1">
      <alignment horizontal="left" vertical="center" inden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indent="1"/>
    </xf>
    <xf numFmtId="49" fontId="2" fillId="0" borderId="2" xfId="0" applyNumberFormat="1" applyFont="1" applyBorder="1" applyAlignment="1">
      <alignment horizontal="center" vertical="center"/>
    </xf>
    <xf numFmtId="0" fontId="2" fillId="0" borderId="2" xfId="0" applyFont="1" applyBorder="1" applyAlignment="1">
      <alignment horizontal="left" vertical="center" indent="1"/>
    </xf>
    <xf numFmtId="165" fontId="2" fillId="0" borderId="2" xfId="0" applyNumberFormat="1" applyFont="1" applyBorder="1" applyAlignment="1">
      <alignment horizontal="right" vertical="center" indent="1"/>
    </xf>
    <xf numFmtId="49" fontId="3" fillId="0" borderId="3" xfId="0" applyNumberFormat="1" applyFont="1" applyBorder="1" applyAlignment="1">
      <alignment horizontal="right" vertical="center" indent="1"/>
    </xf>
    <xf numFmtId="0" fontId="3" fillId="0" borderId="3" xfId="0" applyFont="1" applyBorder="1" applyAlignment="1">
      <alignment horizontal="left" vertical="center" indent="2"/>
    </xf>
    <xf numFmtId="9" fontId="3" fillId="0" borderId="3" xfId="1" applyFont="1" applyFill="1" applyBorder="1" applyAlignment="1">
      <alignment horizontal="right" vertical="center" indent="1"/>
    </xf>
    <xf numFmtId="166" fontId="3" fillId="0" borderId="3" xfId="1" applyNumberFormat="1" applyFont="1" applyFill="1" applyBorder="1" applyAlignment="1">
      <alignment horizontal="right" vertical="center" indent="1"/>
    </xf>
    <xf numFmtId="167" fontId="3" fillId="0" borderId="3" xfId="1" applyNumberFormat="1" applyFont="1" applyFill="1" applyBorder="1" applyAlignment="1">
      <alignment horizontal="right" vertical="center" indent="1"/>
    </xf>
    <xf numFmtId="49" fontId="3" fillId="0" borderId="4" xfId="0" applyNumberFormat="1" applyFont="1" applyBorder="1" applyAlignment="1">
      <alignment horizontal="right" vertical="center" indent="1"/>
    </xf>
    <xf numFmtId="0" fontId="2" fillId="0" borderId="4" xfId="0" applyFont="1" applyBorder="1" applyAlignment="1">
      <alignment horizontal="left" vertical="center" indent="1"/>
    </xf>
    <xf numFmtId="9" fontId="3" fillId="0" borderId="4" xfId="1" applyFont="1" applyFill="1" applyBorder="1" applyAlignment="1">
      <alignment horizontal="right" vertical="center" indent="1"/>
    </xf>
    <xf numFmtId="166" fontId="2" fillId="0" borderId="4" xfId="1" applyNumberFormat="1" applyFont="1" applyFill="1" applyBorder="1" applyAlignment="1">
      <alignment horizontal="right" vertical="center" indent="1"/>
    </xf>
    <xf numFmtId="0" fontId="2" fillId="0" borderId="2" xfId="0" applyFont="1" applyBorder="1" applyAlignment="1">
      <alignment horizontal="left" vertical="center" wrapText="1" indent="1"/>
    </xf>
    <xf numFmtId="49" fontId="3" fillId="0" borderId="2" xfId="0" applyNumberFormat="1" applyFont="1" applyBorder="1" applyAlignment="1">
      <alignment horizontal="right" vertical="center" indent="1"/>
    </xf>
    <xf numFmtId="9" fontId="3" fillId="0" borderId="5" xfId="1" applyFont="1" applyFill="1" applyBorder="1" applyAlignment="1">
      <alignment horizontal="right" vertical="center" indent="1"/>
    </xf>
    <xf numFmtId="9" fontId="3" fillId="0" borderId="2" xfId="1" applyFont="1" applyFill="1" applyBorder="1" applyAlignment="1">
      <alignment horizontal="right" vertical="center" indent="1"/>
    </xf>
    <xf numFmtId="9" fontId="3" fillId="0" borderId="6" xfId="1" applyFont="1" applyFill="1" applyBorder="1" applyAlignment="1">
      <alignment horizontal="right" vertical="center" indent="1"/>
    </xf>
    <xf numFmtId="166" fontId="2" fillId="0" borderId="2" xfId="1" applyNumberFormat="1" applyFont="1" applyFill="1" applyBorder="1" applyAlignment="1">
      <alignment horizontal="right" vertical="center" indent="1"/>
    </xf>
    <xf numFmtId="0" fontId="7" fillId="0" borderId="0" xfId="0" applyFont="1"/>
    <xf numFmtId="49" fontId="7" fillId="0" borderId="3" xfId="0" applyNumberFormat="1" applyFont="1" applyBorder="1" applyAlignment="1">
      <alignment horizontal="right" vertical="center" indent="1"/>
    </xf>
    <xf numFmtId="0" fontId="7" fillId="0" borderId="3" xfId="0" applyFont="1" applyBorder="1" applyAlignment="1">
      <alignment horizontal="left" vertical="center" indent="1"/>
    </xf>
    <xf numFmtId="9" fontId="7" fillId="0" borderId="7" xfId="1" applyFont="1" applyFill="1" applyBorder="1" applyAlignment="1">
      <alignment horizontal="right" vertical="center" indent="1"/>
    </xf>
    <xf numFmtId="9" fontId="7" fillId="0" borderId="3" xfId="1" applyFont="1" applyFill="1" applyBorder="1" applyAlignment="1">
      <alignment horizontal="right" vertical="center" indent="1"/>
    </xf>
    <xf numFmtId="9" fontId="7" fillId="0" borderId="8" xfId="1" applyFont="1" applyFill="1" applyBorder="1" applyAlignment="1">
      <alignment horizontal="right" vertical="center" indent="1"/>
    </xf>
    <xf numFmtId="49" fontId="7" fillId="0" borderId="4" xfId="0" applyNumberFormat="1" applyFont="1" applyBorder="1" applyAlignment="1">
      <alignment horizontal="right" vertical="center" indent="1"/>
    </xf>
    <xf numFmtId="9" fontId="7" fillId="0" borderId="9" xfId="1" applyFont="1" applyFill="1" applyBorder="1" applyAlignment="1">
      <alignment horizontal="right" vertical="center" indent="1"/>
    </xf>
    <xf numFmtId="9" fontId="7" fillId="0" borderId="4" xfId="1" applyFont="1" applyFill="1" applyBorder="1" applyAlignment="1">
      <alignment horizontal="right" vertical="center" indent="1"/>
    </xf>
    <xf numFmtId="9" fontId="7" fillId="0" borderId="10" xfId="1" applyFont="1" applyFill="1" applyBorder="1" applyAlignment="1">
      <alignment horizontal="right" vertical="center" indent="1"/>
    </xf>
    <xf numFmtId="166" fontId="10" fillId="0" borderId="4" xfId="1" applyNumberFormat="1" applyFont="1" applyFill="1" applyBorder="1" applyAlignment="1">
      <alignment horizontal="right" vertical="center" indent="1"/>
    </xf>
    <xf numFmtId="49" fontId="3" fillId="0" borderId="0" xfId="0" applyNumberFormat="1" applyFont="1" applyAlignment="1">
      <alignment horizontal="center" vertical="center"/>
    </xf>
    <xf numFmtId="9" fontId="3" fillId="0" borderId="0" xfId="1" applyFont="1" applyFill="1" applyBorder="1" applyAlignment="1">
      <alignment horizontal="right" vertical="center" indent="1"/>
    </xf>
    <xf numFmtId="0" fontId="9" fillId="0" borderId="0" xfId="0" applyFont="1" applyAlignment="1">
      <alignment horizontal="right" vertical="top"/>
    </xf>
    <xf numFmtId="164" fontId="2" fillId="3" borderId="2" xfId="0" applyNumberFormat="1" applyFont="1" applyFill="1" applyBorder="1" applyAlignment="1" applyProtection="1">
      <alignment horizontal="right" vertical="center" indent="1"/>
      <protection locked="0"/>
    </xf>
    <xf numFmtId="0" fontId="7" fillId="0" borderId="0" xfId="0" applyFont="1" applyAlignment="1">
      <alignment horizontal="left" vertical="top" wrapText="1" indent="1"/>
    </xf>
    <xf numFmtId="0" fontId="2" fillId="0" borderId="0" xfId="0" applyFont="1" applyAlignment="1">
      <alignment horizontal="left" vertical="center" inden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0</xdr:row>
      <xdr:rowOff>104444</xdr:rowOff>
    </xdr:from>
    <xdr:to>
      <xdr:col>6</xdr:col>
      <xdr:colOff>970327</xdr:colOff>
      <xdr:row>2</xdr:row>
      <xdr:rowOff>146354</xdr:rowOff>
    </xdr:to>
    <xdr:pic>
      <xdr:nvPicPr>
        <xdr:cNvPr id="2" name="Grafik 1">
          <a:extLst>
            <a:ext uri="{FF2B5EF4-FFF2-40B4-BE49-F238E27FC236}">
              <a16:creationId xmlns:a16="http://schemas.microsoft.com/office/drawing/2014/main" id="{DB91B615-B5E9-4547-8B06-D4106D026341}"/>
            </a:ext>
          </a:extLst>
        </xdr:cNvPr>
        <xdr:cNvPicPr>
          <a:picLocks noChangeAspect="1"/>
        </xdr:cNvPicPr>
      </xdr:nvPicPr>
      <xdr:blipFill>
        <a:blip xmlns:r="http://schemas.openxmlformats.org/officeDocument/2006/relationships" r:embed="rId1"/>
        <a:stretch>
          <a:fillRect/>
        </a:stretch>
      </xdr:blipFill>
      <xdr:spPr>
        <a:xfrm>
          <a:off x="5766435" y="104444"/>
          <a:ext cx="1726612" cy="4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WM-KO~1\AppData\Local\Temp\Fabasoft\Work\2024-06-17_Leistungsverzeichnis_S5.xlsx" TargetMode="External"/><Relationship Id="rId1" Type="http://schemas.openxmlformats.org/officeDocument/2006/relationships/externalLinkPath" Target="/Users/BWM-KO~1/AppData/Local/Temp/Fabasoft/Work/2024-06-17_Leistungsverzeichnis_S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pazitätsplanung"/>
      <sheetName val="Personaleinsatzplanung"/>
      <sheetName val="Wertung LV"/>
    </sheetNames>
    <sheetDataSet>
      <sheetData sheetId="0">
        <row r="55">
          <cell r="B55">
            <v>520.10000000000014</v>
          </cell>
        </row>
        <row r="74">
          <cell r="B74">
            <v>263.2000000000001</v>
          </cell>
        </row>
        <row r="94">
          <cell r="B94">
            <v>131.6</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1B64-7453-4A05-9AF4-6D319D4CEBAA}">
  <dimension ref="A1:G31"/>
  <sheetViews>
    <sheetView tabSelected="1" view="pageBreakPreview" zoomScale="115" zoomScaleNormal="100" zoomScaleSheetLayoutView="115" workbookViewId="0">
      <selection activeCell="F8" sqref="F8"/>
    </sheetView>
  </sheetViews>
  <sheetFormatPr baseColWidth="10" defaultColWidth="9.109375" defaultRowHeight="14.4" x14ac:dyDescent="0.3"/>
  <cols>
    <col min="1" max="1" width="8.5546875" customWidth="1"/>
    <col min="2" max="2" width="5.5546875" customWidth="1"/>
    <col min="3" max="3" width="43.33203125" customWidth="1"/>
    <col min="4" max="6" width="12.5546875" customWidth="1"/>
    <col min="7" max="7" width="15.5546875" customWidth="1"/>
  </cols>
  <sheetData>
    <row r="1" spans="1:7" ht="18" customHeight="1" x14ac:dyDescent="0.3">
      <c r="A1" s="44" t="s">
        <v>0</v>
      </c>
      <c r="B1" s="44"/>
      <c r="C1" s="1" t="s">
        <v>1</v>
      </c>
      <c r="D1" s="2"/>
      <c r="E1" s="2"/>
      <c r="F1" s="2"/>
      <c r="G1" s="2"/>
    </row>
    <row r="2" spans="1:7" ht="18" customHeight="1" x14ac:dyDescent="0.3">
      <c r="A2" s="44" t="s">
        <v>2</v>
      </c>
      <c r="B2" s="44"/>
      <c r="C2" s="1" t="s">
        <v>3</v>
      </c>
      <c r="D2" s="2"/>
      <c r="E2" s="2"/>
      <c r="F2" s="2"/>
      <c r="G2" s="2"/>
    </row>
    <row r="3" spans="1:7" ht="18" customHeight="1" x14ac:dyDescent="0.3">
      <c r="A3" s="3"/>
      <c r="B3" s="3"/>
    </row>
    <row r="4" spans="1:7" ht="20.100000000000001" customHeight="1" x14ac:dyDescent="0.3">
      <c r="A4" s="4" t="s">
        <v>4</v>
      </c>
      <c r="B4" s="5"/>
      <c r="C4" s="6"/>
      <c r="D4" s="6"/>
      <c r="E4" s="6"/>
      <c r="F4" s="6"/>
      <c r="G4" s="6"/>
    </row>
    <row r="5" spans="1:7" ht="16.350000000000001" customHeight="1" x14ac:dyDescent="0.3">
      <c r="A5" s="7" t="s">
        <v>5</v>
      </c>
      <c r="B5" s="2"/>
      <c r="C5" s="2"/>
      <c r="D5" s="2"/>
      <c r="E5" s="2"/>
      <c r="F5" s="2"/>
      <c r="G5" s="2"/>
    </row>
    <row r="6" spans="1:7" ht="16.350000000000001" customHeight="1" x14ac:dyDescent="0.3">
      <c r="A6" s="7"/>
      <c r="B6" s="2"/>
      <c r="C6" s="2"/>
      <c r="D6" s="2"/>
      <c r="E6" s="2"/>
      <c r="F6" s="2"/>
      <c r="G6" s="2"/>
    </row>
    <row r="7" spans="1:7" ht="20.100000000000001" customHeight="1" x14ac:dyDescent="0.3">
      <c r="B7" s="8" t="s">
        <v>6</v>
      </c>
      <c r="C7" s="9" t="s">
        <v>7</v>
      </c>
      <c r="D7" s="8" t="s">
        <v>8</v>
      </c>
      <c r="E7" s="8" t="s">
        <v>9</v>
      </c>
      <c r="F7" s="8" t="s">
        <v>10</v>
      </c>
      <c r="G7" s="8" t="s">
        <v>11</v>
      </c>
    </row>
    <row r="8" spans="1:7" ht="20.100000000000001" customHeight="1" x14ac:dyDescent="0.3">
      <c r="B8" s="10" t="s">
        <v>12</v>
      </c>
      <c r="C8" s="11" t="s">
        <v>13</v>
      </c>
      <c r="D8" s="42"/>
      <c r="E8" s="42"/>
      <c r="F8" s="42"/>
      <c r="G8" s="12" t="s">
        <v>14</v>
      </c>
    </row>
    <row r="9" spans="1:7" ht="18" customHeight="1" x14ac:dyDescent="0.3">
      <c r="B9" s="13" t="s">
        <v>15</v>
      </c>
      <c r="C9" s="14" t="s">
        <v>16</v>
      </c>
      <c r="D9" s="15">
        <v>0.85</v>
      </c>
      <c r="E9" s="15">
        <v>0.1</v>
      </c>
      <c r="F9" s="15">
        <v>0.05</v>
      </c>
      <c r="G9" s="15">
        <f>SUM(D9:F9)</f>
        <v>1</v>
      </c>
    </row>
    <row r="10" spans="1:7" ht="18" customHeight="1" x14ac:dyDescent="0.3">
      <c r="B10" s="13" t="s">
        <v>17</v>
      </c>
      <c r="C10" s="14" t="s">
        <v>18</v>
      </c>
      <c r="D10" s="15"/>
      <c r="E10" s="15"/>
      <c r="F10" s="15"/>
      <c r="G10" s="16">
        <f>(D8*D9)+(E8*E9)+(F8*F9)</f>
        <v>0</v>
      </c>
    </row>
    <row r="11" spans="1:7" ht="18" customHeight="1" x14ac:dyDescent="0.3">
      <c r="B11" s="13" t="s">
        <v>19</v>
      </c>
      <c r="C11" s="14" t="s">
        <v>20</v>
      </c>
      <c r="D11" s="15"/>
      <c r="E11" s="15"/>
      <c r="F11" s="15"/>
      <c r="G11" s="17">
        <f>[1]Kapazitätsplanung!B55</f>
        <v>520.10000000000014</v>
      </c>
    </row>
    <row r="12" spans="1:7" ht="20.100000000000001" customHeight="1" x14ac:dyDescent="0.3">
      <c r="B12" s="18"/>
      <c r="C12" s="19" t="s">
        <v>21</v>
      </c>
      <c r="D12" s="20"/>
      <c r="E12" s="20"/>
      <c r="F12" s="20"/>
      <c r="G12" s="21">
        <f>G10*G11</f>
        <v>0</v>
      </c>
    </row>
    <row r="13" spans="1:7" ht="20.100000000000001" customHeight="1" x14ac:dyDescent="0.3">
      <c r="B13" s="10" t="s">
        <v>22</v>
      </c>
      <c r="C13" s="11" t="s">
        <v>23</v>
      </c>
      <c r="D13" s="42"/>
      <c r="E13" s="42"/>
      <c r="F13" s="42"/>
      <c r="G13" s="12" t="s">
        <v>14</v>
      </c>
    </row>
    <row r="14" spans="1:7" ht="18" customHeight="1" x14ac:dyDescent="0.3">
      <c r="A14" s="2"/>
      <c r="B14" s="13" t="s">
        <v>15</v>
      </c>
      <c r="C14" s="14" t="s">
        <v>16</v>
      </c>
      <c r="D14" s="15">
        <v>0.85</v>
      </c>
      <c r="E14" s="15">
        <v>0.1</v>
      </c>
      <c r="F14" s="15">
        <v>0.05</v>
      </c>
      <c r="G14" s="15">
        <f>SUM(D14:F14)</f>
        <v>1</v>
      </c>
    </row>
    <row r="15" spans="1:7" ht="16.350000000000001" customHeight="1" x14ac:dyDescent="0.3">
      <c r="A15" s="2"/>
      <c r="B15" s="13" t="s">
        <v>17</v>
      </c>
      <c r="C15" s="14" t="s">
        <v>18</v>
      </c>
      <c r="D15" s="15"/>
      <c r="E15" s="15"/>
      <c r="F15" s="15"/>
      <c r="G15" s="16">
        <f>(D13*D14)+(E13*E14)+(F13*F14)</f>
        <v>0</v>
      </c>
    </row>
    <row r="16" spans="1:7" ht="18" customHeight="1" x14ac:dyDescent="0.3">
      <c r="B16" s="13" t="s">
        <v>19</v>
      </c>
      <c r="C16" s="14" t="s">
        <v>20</v>
      </c>
      <c r="D16" s="15"/>
      <c r="E16" s="15"/>
      <c r="F16" s="15"/>
      <c r="G16" s="17">
        <f>[1]Kapazitätsplanung!B74</f>
        <v>263.2000000000001</v>
      </c>
    </row>
    <row r="17" spans="1:7" ht="20.100000000000001" customHeight="1" x14ac:dyDescent="0.3">
      <c r="B17" s="18"/>
      <c r="C17" s="19" t="s">
        <v>24</v>
      </c>
      <c r="D17" s="20"/>
      <c r="E17" s="20"/>
      <c r="F17" s="20"/>
      <c r="G17" s="21">
        <f>G15*G16</f>
        <v>0</v>
      </c>
    </row>
    <row r="18" spans="1:7" ht="18" customHeight="1" x14ac:dyDescent="0.3">
      <c r="B18" s="10" t="s">
        <v>25</v>
      </c>
      <c r="C18" s="22" t="s">
        <v>26</v>
      </c>
      <c r="D18" s="42"/>
      <c r="E18" s="42"/>
      <c r="F18" s="42"/>
      <c r="G18" s="12" t="s">
        <v>14</v>
      </c>
    </row>
    <row r="19" spans="1:7" ht="18" customHeight="1" x14ac:dyDescent="0.3">
      <c r="A19" s="2"/>
      <c r="B19" s="13" t="s">
        <v>15</v>
      </c>
      <c r="C19" s="14" t="s">
        <v>16</v>
      </c>
      <c r="D19" s="15">
        <v>0.85</v>
      </c>
      <c r="E19" s="15">
        <v>0.1</v>
      </c>
      <c r="F19" s="15">
        <v>0.05</v>
      </c>
      <c r="G19" s="15">
        <f>SUM(D19:F19)</f>
        <v>1</v>
      </c>
    </row>
    <row r="20" spans="1:7" ht="16.350000000000001" customHeight="1" x14ac:dyDescent="0.3">
      <c r="A20" s="2"/>
      <c r="B20" s="13" t="s">
        <v>17</v>
      </c>
      <c r="C20" s="14" t="s">
        <v>18</v>
      </c>
      <c r="D20" s="15"/>
      <c r="E20" s="15"/>
      <c r="F20" s="15"/>
      <c r="G20" s="16">
        <f>(D18*D19)+(E18*E19)+(F18*F19)</f>
        <v>0</v>
      </c>
    </row>
    <row r="21" spans="1:7" ht="18" customHeight="1" x14ac:dyDescent="0.3">
      <c r="B21" s="13" t="s">
        <v>19</v>
      </c>
      <c r="C21" s="14" t="s">
        <v>20</v>
      </c>
      <c r="D21" s="15"/>
      <c r="E21" s="15"/>
      <c r="F21" s="15"/>
      <c r="G21" s="17">
        <f>[1]Kapazitätsplanung!B94</f>
        <v>131.6</v>
      </c>
    </row>
    <row r="22" spans="1:7" ht="20.100000000000001" customHeight="1" x14ac:dyDescent="0.3">
      <c r="B22" s="18"/>
      <c r="C22" s="19" t="s">
        <v>40</v>
      </c>
      <c r="D22" s="20"/>
      <c r="E22" s="20"/>
      <c r="F22" s="20"/>
      <c r="G22" s="21">
        <f>G20*G21</f>
        <v>0</v>
      </c>
    </row>
    <row r="23" spans="1:7" ht="18" customHeight="1" x14ac:dyDescent="0.3">
      <c r="A23" s="2"/>
      <c r="B23" s="23"/>
      <c r="C23" s="11" t="s">
        <v>27</v>
      </c>
      <c r="D23" s="24"/>
      <c r="E23" s="25"/>
      <c r="F23" s="26"/>
      <c r="G23" s="27">
        <f>G12+G17</f>
        <v>0</v>
      </c>
    </row>
    <row r="24" spans="1:7" ht="18" customHeight="1" x14ac:dyDescent="0.3">
      <c r="A24" s="28"/>
      <c r="B24" s="29"/>
      <c r="C24" s="30" t="s">
        <v>28</v>
      </c>
      <c r="D24" s="31"/>
      <c r="E24" s="32"/>
      <c r="F24" s="33"/>
      <c r="G24" s="32">
        <v>0.19</v>
      </c>
    </row>
    <row r="25" spans="1:7" ht="18" customHeight="1" x14ac:dyDescent="0.3">
      <c r="A25" s="28"/>
      <c r="B25" s="34"/>
      <c r="C25" s="19" t="s">
        <v>29</v>
      </c>
      <c r="D25" s="35"/>
      <c r="E25" s="36"/>
      <c r="F25" s="37"/>
      <c r="G25" s="38">
        <f>(G23*(1+G24))</f>
        <v>0</v>
      </c>
    </row>
    <row r="26" spans="1:7" ht="30" customHeight="1" x14ac:dyDescent="0.3">
      <c r="A26" s="2"/>
      <c r="B26" s="39"/>
      <c r="C26" s="1"/>
      <c r="D26" s="40"/>
      <c r="E26" s="40"/>
      <c r="F26" s="40"/>
      <c r="G26" s="40"/>
    </row>
    <row r="27" spans="1:7" ht="42" customHeight="1" x14ac:dyDescent="0.3">
      <c r="A27" s="41" t="s">
        <v>30</v>
      </c>
      <c r="B27" s="43" t="s">
        <v>31</v>
      </c>
      <c r="C27" s="43"/>
      <c r="D27" s="43"/>
      <c r="E27" s="43"/>
      <c r="F27" s="43"/>
      <c r="G27" s="43"/>
    </row>
    <row r="28" spans="1:7" ht="30" customHeight="1" x14ac:dyDescent="0.3">
      <c r="A28" s="41" t="s">
        <v>32</v>
      </c>
      <c r="B28" s="43" t="s">
        <v>33</v>
      </c>
      <c r="C28" s="43"/>
      <c r="D28" s="43"/>
      <c r="E28" s="43"/>
      <c r="F28" s="43"/>
      <c r="G28" s="43"/>
    </row>
    <row r="29" spans="1:7" ht="30" customHeight="1" x14ac:dyDescent="0.3">
      <c r="A29" s="41" t="s">
        <v>34</v>
      </c>
      <c r="B29" s="43" t="s">
        <v>35</v>
      </c>
      <c r="C29" s="43"/>
      <c r="D29" s="43"/>
      <c r="E29" s="43"/>
      <c r="F29" s="43"/>
      <c r="G29" s="43"/>
    </row>
    <row r="30" spans="1:7" x14ac:dyDescent="0.3">
      <c r="A30" s="41" t="s">
        <v>36</v>
      </c>
      <c r="B30" s="43" t="s">
        <v>37</v>
      </c>
      <c r="C30" s="43"/>
      <c r="D30" s="43"/>
      <c r="E30" s="43"/>
      <c r="F30" s="43"/>
      <c r="G30" s="43"/>
    </row>
    <row r="31" spans="1:7" ht="31.5" customHeight="1" x14ac:dyDescent="0.3">
      <c r="A31" s="41" t="s">
        <v>38</v>
      </c>
      <c r="B31" s="43" t="s">
        <v>39</v>
      </c>
      <c r="C31" s="43"/>
      <c r="D31" s="43"/>
      <c r="E31" s="43"/>
      <c r="F31" s="43"/>
      <c r="G31" s="43"/>
    </row>
  </sheetData>
  <sheetProtection algorithmName="SHA-512" hashValue="eT3HcyUHumWnlqeGADy/stvvOCtx8pqImQUPKx0mOzYesdi/ctqTNY2FjPEqB94X/qxcZw4xsULtB6vGqwMSNA==" saltValue="UDlZYaBYdBg+AIMSprvYfQ==" spinCount="100000" sheet="1" objects="1" scenarios="1" selectLockedCells="1"/>
  <mergeCells count="7">
    <mergeCell ref="B31:G31"/>
    <mergeCell ref="A1:B1"/>
    <mergeCell ref="A2:B2"/>
    <mergeCell ref="B27:G27"/>
    <mergeCell ref="B28:G28"/>
    <mergeCell ref="B29:G29"/>
    <mergeCell ref="B30:G30"/>
  </mergeCells>
  <pageMargins left="0.7" right="0.7" top="0.78740157499999996" bottom="0.78740157499999996" header="0.3" footer="0.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Leistungsverzeichnis_Verguetung</vt:lpstr>
    </vt:vector>
  </TitlesOfParts>
  <Company>Staatsbauverwaltung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Köppl, Florian (StBA Weilheim)</dc:creator>
  <cp:lastModifiedBy>Köppl, Florian (StBA Weilheim)</cp:lastModifiedBy>
  <dcterms:created xsi:type="dcterms:W3CDTF">2026-02-05T10:12:20Z</dcterms:created>
  <dcterms:modified xsi:type="dcterms:W3CDTF">2026-02-13T09:49:33Z</dcterms:modified>
</cp:coreProperties>
</file>