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msiapp10.thegov.thlv.de:4444/vis/C58E5398-CE15-0B4B-A99C-557D495E845E/webdav/1957917/"/>
    </mc:Choice>
  </mc:AlternateContent>
  <xr:revisionPtr revIDLastSave="0" documentId="13_ncr:1_{D16DC7BE-49B6-4F67-9667-B15A0C9C784B}" xr6:coauthVersionLast="47" xr6:coauthVersionMax="47" xr10:uidLastSave="{00000000-0000-0000-0000-000000000000}"/>
  <bookViews>
    <workbookView xWindow="0" yWindow="4200" windowWidth="9285" windowHeight="6000" tabRatio="736" activeTab="1" xr2:uid="{00000000-000D-0000-FFFF-FFFF00000000}"/>
  </bookViews>
  <sheets>
    <sheet name="Vorgehensweise" sheetId="78" r:id="rId1"/>
    <sheet name="Leistungsverzeichnis" sheetId="77" r:id="rId2"/>
  </sheets>
  <definedNames>
    <definedName name="_FilterDatabase" localSheetId="1" hidden="1">Leistungsverzeichnis!#REF!</definedName>
    <definedName name="_xlnm.Print_Area" localSheetId="1">Leistungsverzeichnis!$A$1:$K$33</definedName>
    <definedName name="Print_Area" localSheetId="1">Leistungsverzeichnis!$A$1:$K$33</definedName>
    <definedName name="Print_Titles" localSheetId="1">Leistungsverzeichnis!$1:$8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77" l="1"/>
  <c r="K20" i="77" s="1"/>
  <c r="I18" i="77" l="1"/>
  <c r="K18" i="77" s="1"/>
  <c r="I17" i="77"/>
  <c r="K17" i="77" s="1"/>
  <c r="I16" i="77"/>
  <c r="K16" i="77" s="1"/>
  <c r="I15" i="77"/>
  <c r="K15" i="77" s="1"/>
  <c r="I14" i="77"/>
  <c r="K14" i="77" s="1"/>
  <c r="I13" i="77"/>
  <c r="K13" i="77" s="1"/>
  <c r="I30" i="77"/>
  <c r="K30" i="77" s="1"/>
  <c r="I29" i="77"/>
  <c r="K29" i="77" s="1"/>
  <c r="I28" i="77"/>
  <c r="K28" i="77" s="1"/>
  <c r="I27" i="77"/>
  <c r="K27" i="77" s="1"/>
  <c r="I26" i="77"/>
  <c r="K26" i="77" s="1"/>
  <c r="I25" i="77"/>
  <c r="K25" i="77" s="1"/>
  <c r="K23" i="77"/>
  <c r="E23" i="77"/>
  <c r="K31" i="77" l="1"/>
  <c r="K32" i="77" s="1"/>
  <c r="K33" i="77" s="1"/>
</calcChain>
</file>

<file path=xl/sharedStrings.xml><?xml version="1.0" encoding="utf-8"?>
<sst xmlns="http://schemas.openxmlformats.org/spreadsheetml/2006/main" count="83" uniqueCount="65">
  <si>
    <t xml:space="preserve">Auftraggeber: </t>
  </si>
  <si>
    <t>Vergabenummer:</t>
  </si>
  <si>
    <t>2.10</t>
  </si>
  <si>
    <t>Lohn pro Stunde</t>
  </si>
  <si>
    <t>Anfahrtskosten</t>
  </si>
  <si>
    <t>Bieter:</t>
  </si>
  <si>
    <t>Montag bis Samstag
Tagdienst</t>
  </si>
  <si>
    <t>Sonntag
Tagdienst</t>
  </si>
  <si>
    <t>Feiertag
Tagdienst</t>
  </si>
  <si>
    <t>Zeiten für
Stunden-verrechnungssätze
Zuschläge</t>
  </si>
  <si>
    <t>Zuschläge lohn-gebundene Kosten</t>
  </si>
  <si>
    <t>Zuschläge Allgemein-kosten</t>
  </si>
  <si>
    <t>Zuschlag Sonntags-dienst</t>
  </si>
  <si>
    <t>Zuschlag Feiterags-dienst</t>
  </si>
  <si>
    <t>Position</t>
  </si>
  <si>
    <t>1.10</t>
  </si>
  <si>
    <t>Stundenver-rechnungs-satz</t>
  </si>
  <si>
    <t>MwSt 19%</t>
  </si>
  <si>
    <t>Bewachungsobjekt:</t>
  </si>
  <si>
    <t xml:space="preserve">          Vorgehensweise zum Ausfüllen der folgenden Tabelle</t>
  </si>
  <si>
    <t>Ausfüllen des Leistungsverzeichnisses</t>
  </si>
  <si>
    <t xml:space="preserve"> - das Leistungsverzeichnis ist mit Passwort geschützt, um die beinhalteten Informationen vor dem Überschreiben zu schützen, </t>
  </si>
  <si>
    <t xml:space="preserve"> - nur bestimmte Felder, für die ihre Eingaben erforderlich sind, sind freigegeben</t>
  </si>
  <si>
    <r>
      <t xml:space="preserve"> - Sie müssen in </t>
    </r>
    <r>
      <rPr>
        <b/>
        <u/>
        <sz val="12"/>
        <color theme="6" tint="-0.249977111117893"/>
        <rFont val="Arial"/>
        <family val="2"/>
      </rPr>
      <t>sämtlichen</t>
    </r>
    <r>
      <rPr>
        <b/>
        <sz val="12"/>
        <color theme="6" tint="-0.249977111117893"/>
        <rFont val="Arial"/>
        <family val="2"/>
      </rPr>
      <t xml:space="preserve"> grün hinterlegten Feldern Eintragungen vornehmen.</t>
    </r>
  </si>
  <si>
    <t xml:space="preserve"> - Geben Sie bitte nur den Zahlenwert ein, die Einheit "€" bzw. "%" wird automatisch ergänzt</t>
  </si>
  <si>
    <t xml:space="preserve"> - Bitte verfahren Sie bei jedem Titel nach diesem Schema.</t>
  </si>
  <si>
    <t xml:space="preserve"> - die Summenbildung der Titel (gerundet auf zwei Stellen) erfolgt ebenfalls automatisch,</t>
  </si>
  <si>
    <t xml:space="preserve"> - das Feld "Nettopreis in € jährlich" ist ein Berechnungsfeld und wird selbst ermittelt, hier kann keine Eintragung durch Sie 
   erfolgen (siehe Passwortschutz). Die Beträge werden auf  2 Stellen hinter dem Komma gerundet!</t>
  </si>
  <si>
    <t>Vorgenommene Änderungen in den geschützten Feldern der Vergabeunterlagen 
         führen automatisch zum  Auschluss vom Vergabeverfahren!</t>
  </si>
  <si>
    <t>Zuschlag Nachtdienst
22:00-06:00 Uhr</t>
  </si>
  <si>
    <t>Sonntag
Nachtdienst</t>
  </si>
  <si>
    <t>Feiertag
Nachtdienst</t>
  </si>
  <si>
    <t>Montag bis Samstag
Nachtdienst</t>
  </si>
  <si>
    <t>Leistungsart</t>
  </si>
  <si>
    <t>Lohnkosten-anteil am Pauschalpreis in %</t>
  </si>
  <si>
    <t>Pauschalpreis</t>
  </si>
  <si>
    <t xml:space="preserve">unterstellter Nettopreis in €/a
</t>
  </si>
  <si>
    <t xml:space="preserve">unterstellter Nettopreis in €
</t>
  </si>
  <si>
    <r>
      <t xml:space="preserve">Angebotspreis / Wertung
</t>
    </r>
    <r>
      <rPr>
        <sz val="11"/>
        <color rgb="FFFF0000"/>
        <rFont val="Arial"/>
        <family val="2"/>
      </rPr>
      <t>Dieser Preis ist an die entsprechende Stelle im Angebotsschreiben zu übertragen.</t>
    </r>
  </si>
  <si>
    <t>netto/Jahr</t>
  </si>
  <si>
    <t>brutto/Jahr</t>
  </si>
  <si>
    <t>Allgemein-kostenanteil am Pauschalpreis in %</t>
  </si>
  <si>
    <t>Zuschlag Feiertags-dienst</t>
  </si>
  <si>
    <t>Thüringer Landesamt für Bau und Verkehr, Hallesche Straße 15/16, 99085 Erfurt</t>
  </si>
  <si>
    <r>
      <rPr>
        <b/>
        <sz val="11"/>
        <color rgb="FF000000"/>
        <rFont val="Arial"/>
        <family val="2"/>
      </rPr>
      <t>Titel 2</t>
    </r>
    <r>
      <rPr>
        <sz val="11"/>
        <color rgb="FF000000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Sonderdienste/ Bedarfspositionen</t>
    </r>
  </si>
  <si>
    <t>2.20</t>
  </si>
  <si>
    <t>2.30</t>
  </si>
  <si>
    <t>2.40</t>
  </si>
  <si>
    <t>2.50</t>
  </si>
  <si>
    <t>2.60</t>
  </si>
  <si>
    <t>2.70</t>
  </si>
  <si>
    <t>geplante Häufigkeit
jährlich h/a</t>
  </si>
  <si>
    <t>unterstellte Häufigkeit
jährlich h/a</t>
  </si>
  <si>
    <t>Thüringer Landesamt für Bau und Verkehr (TLBV), Schlachthofstraße 80 / Altonaer Straße 18, 99085 Erfurt</t>
  </si>
  <si>
    <t>Montag bis Freitag
Tagdienst</t>
  </si>
  <si>
    <t>1.20</t>
  </si>
  <si>
    <t>1.30</t>
  </si>
  <si>
    <t>1.40</t>
  </si>
  <si>
    <t>1.50</t>
  </si>
  <si>
    <t>1.60</t>
  </si>
  <si>
    <t>1.70</t>
  </si>
  <si>
    <t>0482/26-V-EO-21</t>
  </si>
  <si>
    <t>Titel 1 Separatwachdienst/ Empfangsdienst -  Qualifikation mind. Unterrichtung nach § 34a GewO</t>
  </si>
  <si>
    <t>Titel 1 Separatwachdienst/ Empfangsdienst - Qualifikation mind. Unterrichtung nach § 34a GewO</t>
  </si>
  <si>
    <t>Leistungsverzeichnis - Sicherheitsdienstleistung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</si>
</sst>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[$€-1]_-;\-* #,##0.00\ [$€-1]_-;_-* &quot;-&quot;??\ [$€-1]_-"/>
    <numFmt numFmtId="166" formatCode="0.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  <charset val="1"/>
    </font>
    <font>
      <sz val="11"/>
      <name val="Calibri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0" tint="-0.34998626667073579"/>
      <name val="Arial"/>
      <family val="2"/>
    </font>
    <font>
      <b/>
      <sz val="11"/>
      <color theme="0" tint="-0.499984740745262"/>
      <name val="Arial"/>
      <family val="2"/>
    </font>
    <font>
      <sz val="18"/>
      <name val="Arial"/>
      <family val="2"/>
    </font>
    <font>
      <u/>
      <sz val="18"/>
      <name val="Arial"/>
      <family val="2"/>
    </font>
    <font>
      <u/>
      <sz val="15"/>
      <name val="Arial"/>
      <family val="2"/>
    </font>
    <font>
      <sz val="15"/>
      <name val="Arial"/>
      <family val="2"/>
    </font>
    <font>
      <b/>
      <sz val="12"/>
      <color theme="6" tint="-0.249977111117893"/>
      <name val="Arial"/>
      <family val="2"/>
    </font>
    <font>
      <b/>
      <u/>
      <sz val="12"/>
      <color theme="6" tint="-0.249977111117893"/>
      <name val="Arial"/>
      <family val="2"/>
    </font>
    <font>
      <b/>
      <sz val="13"/>
      <color indexed="1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1"/>
      <color theme="0" tint="-0.34998626667073579"/>
      <name val="Arial"/>
      <family val="2"/>
    </font>
    <font>
      <b/>
      <sz val="11"/>
      <color rgb="FFFF0000"/>
      <name val="Arial"/>
      <family val="2"/>
    </font>
    <font>
      <sz val="11"/>
      <color theme="0" tint="-0.499984740745262"/>
      <name val="Arial"/>
      <family val="2"/>
    </font>
    <font>
      <sz val="8"/>
      <name val="Arial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rgb="FF99CCFF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9CC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8">
    <xf numFmtId="0" fontId="0" fillId="0" borderId="0"/>
    <xf numFmtId="165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7" fillId="0" borderId="0"/>
    <xf numFmtId="165" fontId="7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0" fontId="3" fillId="0" borderId="0"/>
    <xf numFmtId="0" fontId="2" fillId="0" borderId="0"/>
    <xf numFmtId="0" fontId="32" fillId="0" borderId="0"/>
    <xf numFmtId="9" fontId="7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11" fillId="0" borderId="0" xfId="0" applyFont="1" applyBorder="1" applyAlignment="1" applyProtection="1">
      <alignment vertical="center"/>
    </xf>
    <xf numFmtId="44" fontId="16" fillId="2" borderId="1" xfId="9" applyFont="1" applyFill="1" applyBorder="1" applyAlignment="1" applyProtection="1">
      <alignment horizontal="center" vertical="center"/>
      <protection locked="0"/>
    </xf>
    <xf numFmtId="9" fontId="16" fillId="2" borderId="1" xfId="2" applyFont="1" applyFill="1" applyBorder="1" applyAlignment="1" applyProtection="1">
      <alignment horizontal="center" vertical="center"/>
      <protection locked="0"/>
    </xf>
    <xf numFmtId="0" fontId="11" fillId="0" borderId="0" xfId="0" applyFont="1" applyProtection="1"/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/>
    <xf numFmtId="0" fontId="10" fillId="0" borderId="0" xfId="0" applyFont="1" applyBorder="1" applyAlignment="1" applyProtection="1">
      <alignment horizontal="left" vertical="center"/>
    </xf>
    <xf numFmtId="0" fontId="13" fillId="0" borderId="0" xfId="0" applyFont="1" applyAlignment="1" applyProtection="1"/>
    <xf numFmtId="0" fontId="11" fillId="0" borderId="0" xfId="0" applyNumberFormat="1" applyFont="1" applyAlignment="1" applyProtection="1">
      <alignment horizontal="center" vertical="center"/>
    </xf>
    <xf numFmtId="0" fontId="11" fillId="0" borderId="0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wrapText="1"/>
    </xf>
    <xf numFmtId="49" fontId="16" fillId="0" borderId="1" xfId="0" applyNumberFormat="1" applyFont="1" applyBorder="1" applyAlignment="1" applyProtection="1">
      <alignment horizontal="left" vertical="center"/>
    </xf>
    <xf numFmtId="44" fontId="16" fillId="2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vertical="top"/>
    </xf>
    <xf numFmtId="0" fontId="15" fillId="0" borderId="1" xfId="0" applyFont="1" applyBorder="1" applyAlignment="1" applyProtection="1">
      <alignment horizontal="left" vertical="top" wrapText="1"/>
    </xf>
    <xf numFmtId="0" fontId="15" fillId="0" borderId="1" xfId="0" applyNumberFormat="1" applyFont="1" applyBorder="1" applyAlignment="1" applyProtection="1">
      <alignment horizontal="left" vertical="top" wrapText="1"/>
    </xf>
    <xf numFmtId="0" fontId="18" fillId="0" borderId="1" xfId="0" applyFont="1" applyBorder="1" applyAlignment="1" applyProtection="1">
      <alignment horizontal="left" vertical="top" wrapText="1"/>
    </xf>
    <xf numFmtId="0" fontId="7" fillId="0" borderId="0" xfId="10" applyAlignment="1" applyProtection="1">
      <alignment vertical="center"/>
    </xf>
    <xf numFmtId="0" fontId="19" fillId="4" borderId="5" xfId="10" applyFont="1" applyFill="1" applyBorder="1" applyAlignment="1" applyProtection="1">
      <alignment horizontal="center" vertical="center"/>
    </xf>
    <xf numFmtId="0" fontId="19" fillId="0" borderId="0" xfId="10" applyFont="1" applyFill="1" applyAlignment="1" applyProtection="1">
      <alignment horizontal="center" vertical="center"/>
    </xf>
    <xf numFmtId="0" fontId="19" fillId="0" borderId="0" xfId="10" applyFont="1" applyFill="1" applyAlignment="1" applyProtection="1">
      <alignment vertical="center"/>
    </xf>
    <xf numFmtId="0" fontId="20" fillId="0" borderId="0" xfId="10" applyFont="1" applyFill="1" applyAlignment="1" applyProtection="1">
      <alignment horizontal="center" vertical="center"/>
    </xf>
    <xf numFmtId="0" fontId="21" fillId="0" borderId="0" xfId="10" applyFont="1" applyAlignment="1" applyProtection="1">
      <alignment horizontal="center" vertical="center"/>
    </xf>
    <xf numFmtId="0" fontId="22" fillId="0" borderId="0" xfId="10" applyFont="1" applyAlignment="1" applyProtection="1">
      <alignment horizontal="center" vertical="center"/>
    </xf>
    <xf numFmtId="0" fontId="7" fillId="0" borderId="6" xfId="10" applyBorder="1" applyAlignment="1" applyProtection="1">
      <alignment vertical="center"/>
    </xf>
    <xf numFmtId="0" fontId="7" fillId="0" borderId="7" xfId="10" applyFont="1" applyBorder="1" applyAlignment="1" applyProtection="1">
      <alignment vertical="center"/>
    </xf>
    <xf numFmtId="0" fontId="23" fillId="0" borderId="7" xfId="10" applyFont="1" applyFill="1" applyBorder="1" applyAlignment="1" applyProtection="1">
      <alignment horizontal="center" vertical="center"/>
    </xf>
    <xf numFmtId="0" fontId="7" fillId="0" borderId="7" xfId="10" applyFont="1" applyBorder="1" applyAlignment="1" applyProtection="1">
      <alignment vertical="center" wrapText="1"/>
    </xf>
    <xf numFmtId="49" fontId="7" fillId="0" borderId="7" xfId="10" applyNumberFormat="1" applyFont="1" applyBorder="1" applyAlignment="1" applyProtection="1">
      <alignment vertical="center" wrapText="1"/>
    </xf>
    <xf numFmtId="0" fontId="7" fillId="0" borderId="8" xfId="10" applyFont="1" applyBorder="1" applyAlignment="1" applyProtection="1">
      <alignment vertical="center" wrapText="1"/>
    </xf>
    <xf numFmtId="0" fontId="25" fillId="0" borderId="9" xfId="10" applyFont="1" applyBorder="1" applyAlignment="1" applyProtection="1">
      <alignment horizontal="center" vertical="center" wrapText="1"/>
    </xf>
    <xf numFmtId="44" fontId="16" fillId="2" borderId="1" xfId="12" applyFont="1" applyFill="1" applyBorder="1" applyAlignment="1" applyProtection="1">
      <alignment horizontal="center" vertical="center"/>
      <protection locked="0"/>
    </xf>
    <xf numFmtId="10" fontId="11" fillId="2" borderId="2" xfId="2" applyNumberFormat="1" applyFont="1" applyFill="1" applyBorder="1" applyAlignment="1" applyProtection="1">
      <alignment vertical="center"/>
      <protection locked="0"/>
    </xf>
    <xf numFmtId="44" fontId="16" fillId="0" borderId="1" xfId="12" applyFont="1" applyFill="1" applyBorder="1" applyAlignment="1" applyProtection="1">
      <alignment horizontal="center" vertical="center"/>
    </xf>
    <xf numFmtId="44" fontId="30" fillId="0" borderId="1" xfId="0" applyNumberFormat="1" applyFont="1" applyBorder="1" applyAlignment="1" applyProtection="1">
      <alignment horizontal="center" vertical="center"/>
    </xf>
    <xf numFmtId="1" fontId="30" fillId="0" borderId="1" xfId="0" applyNumberFormat="1" applyFont="1" applyBorder="1" applyAlignment="1" applyProtection="1">
      <alignment horizontal="right" vertical="center"/>
    </xf>
    <xf numFmtId="166" fontId="30" fillId="0" borderId="1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vertical="center"/>
    </xf>
    <xf numFmtId="0" fontId="11" fillId="0" borderId="0" xfId="0" applyFont="1" applyAlignment="1" applyProtection="1">
      <alignment vertical="top" wrapText="1"/>
    </xf>
    <xf numFmtId="0" fontId="16" fillId="0" borderId="1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horizontal="center" vertical="center"/>
    </xf>
    <xf numFmtId="4" fontId="16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10" fontId="11" fillId="0" borderId="1" xfId="2" applyNumberFormat="1" applyFont="1" applyFill="1" applyBorder="1" applyAlignment="1" applyProtection="1">
      <alignment vertical="center"/>
    </xf>
    <xf numFmtId="164" fontId="17" fillId="0" borderId="1" xfId="0" applyNumberFormat="1" applyFont="1" applyBorder="1" applyAlignment="1" applyProtection="1">
      <alignment horizontal="center" vertical="center"/>
    </xf>
    <xf numFmtId="44" fontId="17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164" fontId="17" fillId="5" borderId="1" xfId="0" applyNumberFormat="1" applyFont="1" applyFill="1" applyBorder="1" applyAlignment="1" applyProtection="1">
      <alignment horizontal="center" vertical="center"/>
    </xf>
    <xf numFmtId="0" fontId="17" fillId="0" borderId="0" xfId="0" applyFont="1" applyProtection="1"/>
    <xf numFmtId="44" fontId="28" fillId="0" borderId="0" xfId="0" applyNumberFormat="1" applyFont="1" applyProtection="1"/>
    <xf numFmtId="44" fontId="17" fillId="0" borderId="0" xfId="0" applyNumberFormat="1" applyFont="1" applyProtection="1"/>
    <xf numFmtId="0" fontId="29" fillId="0" borderId="0" xfId="0" applyFont="1" applyProtection="1"/>
    <xf numFmtId="44" fontId="29" fillId="0" borderId="11" xfId="0" applyNumberFormat="1" applyFont="1" applyBorder="1" applyProtection="1"/>
    <xf numFmtId="0" fontId="11" fillId="0" borderId="0" xfId="0" applyFont="1" applyProtection="1">
      <protection locked="0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/>
    <xf numFmtId="0" fontId="10" fillId="0" borderId="0" xfId="0" applyFont="1" applyBorder="1" applyAlignment="1" applyProtection="1">
      <alignment horizontal="left" vertical="center" wrapText="1"/>
    </xf>
    <xf numFmtId="0" fontId="0" fillId="0" borderId="0" xfId="0" applyNumberFormat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</xf>
    <xf numFmtId="0" fontId="14" fillId="2" borderId="0" xfId="0" applyFont="1" applyFill="1" applyAlignment="1" applyProtection="1">
      <alignment horizontal="center"/>
      <protection locked="0"/>
    </xf>
    <xf numFmtId="4" fontId="16" fillId="0" borderId="2" xfId="0" applyNumberFormat="1" applyFont="1" applyBorder="1" applyAlignment="1" applyProtection="1">
      <alignment horizontal="center" vertical="center"/>
    </xf>
    <xf numFmtId="4" fontId="16" fillId="0" borderId="4" xfId="0" applyNumberFormat="1" applyFont="1" applyBorder="1" applyAlignment="1" applyProtection="1">
      <alignment horizontal="center" vertical="center"/>
    </xf>
    <xf numFmtId="4" fontId="16" fillId="0" borderId="3" xfId="0" applyNumberFormat="1" applyFont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vertical="center" wrapText="1"/>
    </xf>
    <xf numFmtId="0" fontId="27" fillId="6" borderId="1" xfId="0" applyFont="1" applyFill="1" applyBorder="1" applyAlignment="1" applyProtection="1">
      <alignment vertical="center" wrapText="1"/>
    </xf>
    <xf numFmtId="0" fontId="27" fillId="6" borderId="1" xfId="0" applyNumberFormat="1" applyFont="1" applyFill="1" applyBorder="1" applyAlignment="1" applyProtection="1">
      <alignment horizontal="center" vertical="center" wrapText="1"/>
    </xf>
    <xf numFmtId="0" fontId="29" fillId="0" borderId="10" xfId="4" applyFont="1" applyBorder="1" applyAlignment="1" applyProtection="1">
      <alignment horizontal="left" vertical="center" wrapText="1"/>
    </xf>
    <xf numFmtId="0" fontId="29" fillId="0" borderId="0" xfId="4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6" fillId="3" borderId="1" xfId="0" applyFont="1" applyFill="1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</xf>
  </cellXfs>
  <cellStyles count="18">
    <cellStyle name="Euro" xfId="1" xr:uid="{00000000-0005-0000-0000-000000000000}"/>
    <cellStyle name="Euro 2" xfId="8" xr:uid="{00000000-0005-0000-0000-000001000000}"/>
    <cellStyle name="Prozent" xfId="2" builtinId="5"/>
    <cellStyle name="Prozent 2" xfId="5" xr:uid="{00000000-0005-0000-0000-000003000000}"/>
    <cellStyle name="Prozent 2 2" xfId="16" xr:uid="{67A0F59A-FABD-4A06-BBCC-DB2227D21683}"/>
    <cellStyle name="Standard" xfId="0" builtinId="0"/>
    <cellStyle name="Standard 2" xfId="3" xr:uid="{00000000-0005-0000-0000-000005000000}"/>
    <cellStyle name="Standard 2 2" xfId="10" xr:uid="{00000000-0005-0000-0000-000006000000}"/>
    <cellStyle name="Standard 2 3" xfId="15" xr:uid="{613E9B4D-F51B-44EE-96A4-E09911C0EDE4}"/>
    <cellStyle name="Standard 3" xfId="4" xr:uid="{00000000-0005-0000-0000-000007000000}"/>
    <cellStyle name="Standard 3 2" xfId="17" xr:uid="{CC1EB6CB-FA62-442E-9DC0-4DF3504E55C1}"/>
    <cellStyle name="Standard 4" xfId="6" xr:uid="{00000000-0005-0000-0000-000008000000}"/>
    <cellStyle name="Standard 4 2" xfId="11" xr:uid="{00000000-0005-0000-0000-000009000000}"/>
    <cellStyle name="Standard 4 3 3" xfId="13" xr:uid="{6EF8F5E5-2366-46E7-B5DF-4B1683D525DC}"/>
    <cellStyle name="Standard 4 3 3 2" xfId="14" xr:uid="{1F32F888-0472-4DE1-B2F7-86AEB478416C}"/>
    <cellStyle name="Standard 5" xfId="7" xr:uid="{00000000-0005-0000-0000-00000A000000}"/>
    <cellStyle name="Währung" xfId="9" builtinId="4"/>
    <cellStyle name="Währung 2" xfId="12" xr:uid="{00000000-0005-0000-0000-00000C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view="pageLayout" topLeftCell="A4" zoomScaleNormal="95" workbookViewId="0">
      <selection activeCell="C21" sqref="C21"/>
    </sheetView>
  </sheetViews>
  <sheetFormatPr baseColWidth="10" defaultColWidth="11.42578125" defaultRowHeight="12.75" x14ac:dyDescent="0.2"/>
  <cols>
    <col min="1" max="1" width="116.42578125" style="18" customWidth="1"/>
    <col min="2" max="4" width="11.42578125" style="18"/>
    <col min="5" max="5" width="11.5703125" style="18" customWidth="1"/>
    <col min="6" max="16384" width="11.42578125" style="18"/>
  </cols>
  <sheetData>
    <row r="1" spans="1:9" ht="13.5" thickBot="1" x14ac:dyDescent="0.25"/>
    <row r="2" spans="1:9" s="21" customFormat="1" ht="29.85" customHeight="1" thickTop="1" thickBot="1" x14ac:dyDescent="0.25">
      <c r="A2" s="19" t="s">
        <v>19</v>
      </c>
      <c r="B2" s="20"/>
      <c r="C2" s="20"/>
      <c r="D2" s="20"/>
      <c r="E2" s="20"/>
      <c r="F2" s="20"/>
      <c r="G2" s="20"/>
      <c r="H2" s="20"/>
      <c r="I2" s="20"/>
    </row>
    <row r="3" spans="1:9" s="21" customFormat="1" ht="24" thickTop="1" x14ac:dyDescent="0.2">
      <c r="A3" s="22"/>
      <c r="B3" s="20"/>
      <c r="C3" s="20"/>
      <c r="D3" s="20"/>
      <c r="E3" s="20"/>
      <c r="F3" s="20"/>
      <c r="G3" s="20"/>
      <c r="H3" s="20"/>
      <c r="I3" s="20"/>
    </row>
    <row r="4" spans="1:9" ht="23.25" x14ac:dyDescent="0.2">
      <c r="A4" s="22"/>
    </row>
    <row r="5" spans="1:9" s="24" customFormat="1" ht="18.75" x14ac:dyDescent="0.2">
      <c r="A5" s="23" t="s">
        <v>20</v>
      </c>
    </row>
    <row r="7" spans="1:9" ht="13.5" thickBot="1" x14ac:dyDescent="0.25"/>
    <row r="8" spans="1:9" ht="5.25" customHeight="1" x14ac:dyDescent="0.2">
      <c r="A8" s="25"/>
    </row>
    <row r="9" spans="1:9" ht="14.25" customHeight="1" x14ac:dyDescent="0.2">
      <c r="A9" s="26" t="s">
        <v>21</v>
      </c>
    </row>
    <row r="10" spans="1:9" ht="14.25" customHeight="1" x14ac:dyDescent="0.2">
      <c r="A10" s="26" t="s">
        <v>22</v>
      </c>
    </row>
    <row r="11" spans="1:9" ht="18.95" customHeight="1" x14ac:dyDescent="0.2">
      <c r="A11" s="27" t="s">
        <v>23</v>
      </c>
    </row>
    <row r="12" spans="1:9" ht="19.5" customHeight="1" x14ac:dyDescent="0.2">
      <c r="A12" s="26" t="s">
        <v>24</v>
      </c>
    </row>
    <row r="13" spans="1:9" ht="20.25" customHeight="1" x14ac:dyDescent="0.2">
      <c r="A13" s="26" t="s">
        <v>25</v>
      </c>
    </row>
    <row r="14" spans="1:9" ht="31.7" customHeight="1" x14ac:dyDescent="0.2">
      <c r="A14" s="28" t="s">
        <v>26</v>
      </c>
    </row>
    <row r="15" spans="1:9" ht="30.75" customHeight="1" x14ac:dyDescent="0.2">
      <c r="A15" s="29" t="s">
        <v>27</v>
      </c>
    </row>
    <row r="16" spans="1:9" ht="7.5" customHeight="1" thickBot="1" x14ac:dyDescent="0.25">
      <c r="A16" s="30"/>
    </row>
    <row r="18" spans="1:1" ht="13.5" thickBot="1" x14ac:dyDescent="0.25"/>
    <row r="19" spans="1:1" ht="33.75" thickBot="1" x14ac:dyDescent="0.25">
      <c r="A19" s="31" t="s">
        <v>28</v>
      </c>
    </row>
  </sheetData>
  <sheetProtection algorithmName="SHA-512" hashValue="FIH39KQRwRy4aFqa2bT4xoGsjs81uUKdFn0muC5X3BqXKb11FAZpgDcQP/1VlvYOKt9+6BfS4BiTqWX6rbNUyA==" saltValue="z1l+WUk/j8dXhbVhVoOEAg==" spinCount="100000" sheet="1" objects="1" scenarios="1" selectLockedCells="1" selectUnlockedCells="1"/>
  <printOptions horizontalCentered="1"/>
  <pageMargins left="0.78740157480314965" right="0.78740157480314965" top="0.59055118110236227" bottom="0.59055118110236227" header="0.43307086614173229" footer="0.51181102362204722"/>
  <pageSetup paperSize="9" scale="80" fitToHeight="2" orientation="portrait" horizontalDpi="300" verticalDpi="300" r:id="rId1"/>
  <headerFooter alignWithMargins="0">
    <oddFooter>&amp;L&amp;8Vorbemerkungen&amp;R&amp;8Seite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K57"/>
  <sheetViews>
    <sheetView tabSelected="1" view="pageBreakPreview" zoomScale="115" zoomScaleNormal="100" zoomScaleSheetLayoutView="115" workbookViewId="0">
      <selection activeCell="B9" sqref="B9:K9"/>
    </sheetView>
  </sheetViews>
  <sheetFormatPr baseColWidth="10" defaultColWidth="11.42578125" defaultRowHeight="14.25" x14ac:dyDescent="0.2"/>
  <cols>
    <col min="1" max="1" width="21" style="4" bestFit="1" customWidth="1"/>
    <col min="2" max="2" width="22.7109375" style="4" bestFit="1" customWidth="1"/>
    <col min="3" max="3" width="10.140625" style="4" bestFit="1" customWidth="1"/>
    <col min="4" max="4" width="15.42578125" style="4" bestFit="1" customWidth="1"/>
    <col min="5" max="5" width="15.85546875" style="4" customWidth="1"/>
    <col min="6" max="6" width="16.42578125" style="4" bestFit="1" customWidth="1"/>
    <col min="7" max="8" width="11.28515625" style="4" bestFit="1" customWidth="1"/>
    <col min="9" max="9" width="14.7109375" style="4" customWidth="1"/>
    <col min="10" max="10" width="12.5703125" style="4" customWidth="1"/>
    <col min="11" max="11" width="16.28515625" style="4" bestFit="1" customWidth="1"/>
    <col min="12" max="12" width="11.42578125" style="4"/>
    <col min="13" max="13" width="13.42578125" style="4" bestFit="1" customWidth="1"/>
    <col min="14" max="16384" width="11.42578125" style="4"/>
  </cols>
  <sheetData>
    <row r="1" spans="1:11" x14ac:dyDescent="0.2">
      <c r="A1" s="57" t="s">
        <v>64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x14ac:dyDescent="0.2">
      <c r="A3" s="38" t="s">
        <v>1</v>
      </c>
      <c r="B3" s="38" t="s">
        <v>61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x14ac:dyDescent="0.2">
      <c r="A5" s="38" t="s">
        <v>18</v>
      </c>
      <c r="B5" s="59" t="s">
        <v>53</v>
      </c>
      <c r="C5" s="58"/>
      <c r="D5" s="58"/>
      <c r="E5" s="58"/>
      <c r="F5" s="60"/>
      <c r="G5" s="58"/>
      <c r="H5" s="58"/>
      <c r="I5" s="58"/>
      <c r="J5" s="58"/>
      <c r="K5" s="5"/>
    </row>
    <row r="6" spans="1:11" x14ac:dyDescent="0.2">
      <c r="A6" s="1"/>
      <c r="B6" s="1"/>
      <c r="C6" s="1"/>
      <c r="D6" s="1"/>
      <c r="E6" s="1"/>
      <c r="F6" s="10"/>
      <c r="G6" s="1"/>
      <c r="H6" s="1"/>
      <c r="I6" s="1"/>
      <c r="J6" s="6"/>
      <c r="K6" s="6"/>
    </row>
    <row r="7" spans="1:11" ht="15" x14ac:dyDescent="0.2">
      <c r="A7" s="7" t="s">
        <v>0</v>
      </c>
      <c r="B7" s="61" t="s">
        <v>43</v>
      </c>
      <c r="C7" s="58"/>
      <c r="D7" s="58"/>
      <c r="E7" s="58"/>
      <c r="F7" s="60"/>
      <c r="G7" s="58"/>
      <c r="H7" s="58"/>
      <c r="I7" s="58"/>
      <c r="J7" s="58"/>
      <c r="K7" s="6"/>
    </row>
    <row r="8" spans="1:11" x14ac:dyDescent="0.2">
      <c r="A8" s="6"/>
      <c r="B8" s="6"/>
      <c r="C8" s="6"/>
      <c r="D8" s="6"/>
      <c r="E8" s="6"/>
      <c r="F8" s="9"/>
      <c r="G8" s="6"/>
      <c r="H8" s="6"/>
      <c r="I8" s="6"/>
      <c r="J8" s="6"/>
      <c r="K8" s="6"/>
    </row>
    <row r="9" spans="1:11" ht="15" x14ac:dyDescent="0.25">
      <c r="A9" s="8" t="s">
        <v>5</v>
      </c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ht="15" x14ac:dyDescent="0.25">
      <c r="A10" s="8"/>
      <c r="B10" s="6"/>
      <c r="C10" s="6"/>
      <c r="D10" s="6"/>
      <c r="E10" s="6"/>
      <c r="F10" s="9"/>
      <c r="G10" s="6"/>
      <c r="H10" s="6"/>
      <c r="I10" s="6"/>
      <c r="J10" s="6"/>
      <c r="K10" s="6"/>
    </row>
    <row r="11" spans="1:11" ht="60" x14ac:dyDescent="0.2">
      <c r="A11" s="14" t="s">
        <v>14</v>
      </c>
      <c r="B11" s="15" t="s">
        <v>9</v>
      </c>
      <c r="C11" s="15" t="s">
        <v>3</v>
      </c>
      <c r="D11" s="15" t="s">
        <v>10</v>
      </c>
      <c r="E11" s="15" t="s">
        <v>11</v>
      </c>
      <c r="F11" s="16" t="s">
        <v>29</v>
      </c>
      <c r="G11" s="15" t="s">
        <v>12</v>
      </c>
      <c r="H11" s="15" t="s">
        <v>13</v>
      </c>
      <c r="I11" s="15" t="s">
        <v>16</v>
      </c>
      <c r="J11" s="17" t="s">
        <v>51</v>
      </c>
      <c r="K11" s="17" t="s">
        <v>36</v>
      </c>
    </row>
    <row r="12" spans="1:11" x14ac:dyDescent="0.2">
      <c r="A12" s="66" t="s">
        <v>62</v>
      </c>
      <c r="B12" s="67"/>
      <c r="C12" s="67"/>
      <c r="D12" s="67"/>
      <c r="E12" s="67"/>
      <c r="F12" s="68"/>
      <c r="G12" s="67"/>
      <c r="H12" s="67"/>
      <c r="I12" s="67"/>
      <c r="J12" s="67"/>
      <c r="K12" s="67"/>
    </row>
    <row r="13" spans="1:11" ht="28.5" x14ac:dyDescent="0.2">
      <c r="A13" s="12" t="s">
        <v>15</v>
      </c>
      <c r="B13" s="40" t="s">
        <v>6</v>
      </c>
      <c r="C13" s="2"/>
      <c r="D13" s="2"/>
      <c r="E13" s="2"/>
      <c r="F13" s="41"/>
      <c r="G13" s="42"/>
      <c r="H13" s="42"/>
      <c r="I13" s="34">
        <f>C13+D13+E13</f>
        <v>0</v>
      </c>
      <c r="J13" s="36">
        <v>4852</v>
      </c>
      <c r="K13" s="35">
        <f>ROUND(J13,2)*ROUND(I13,2)</f>
        <v>0</v>
      </c>
    </row>
    <row r="14" spans="1:11" ht="28.5" x14ac:dyDescent="0.2">
      <c r="A14" s="12" t="s">
        <v>55</v>
      </c>
      <c r="B14" s="40" t="s">
        <v>32</v>
      </c>
      <c r="C14" s="2"/>
      <c r="D14" s="2"/>
      <c r="E14" s="2"/>
      <c r="F14" s="3"/>
      <c r="G14" s="42"/>
      <c r="H14" s="42"/>
      <c r="I14" s="34">
        <f>C14+D14+E14+C14*F14</f>
        <v>0</v>
      </c>
      <c r="J14" s="36">
        <v>2426</v>
      </c>
      <c r="K14" s="35">
        <f t="shared" ref="K14:K18" si="0">ROUND(J14,2)*ROUND(I14,2)</f>
        <v>0</v>
      </c>
    </row>
    <row r="15" spans="1:11" ht="28.5" x14ac:dyDescent="0.2">
      <c r="A15" s="12" t="s">
        <v>56</v>
      </c>
      <c r="B15" s="40" t="s">
        <v>7</v>
      </c>
      <c r="C15" s="2"/>
      <c r="D15" s="2"/>
      <c r="E15" s="2"/>
      <c r="F15" s="41"/>
      <c r="G15" s="3"/>
      <c r="H15" s="42"/>
      <c r="I15" s="34">
        <f>C15+D15+E15+C15*G15</f>
        <v>0</v>
      </c>
      <c r="J15" s="36">
        <v>816</v>
      </c>
      <c r="K15" s="35">
        <f t="shared" si="0"/>
        <v>0</v>
      </c>
    </row>
    <row r="16" spans="1:11" ht="28.5" x14ac:dyDescent="0.2">
      <c r="A16" s="12" t="s">
        <v>57</v>
      </c>
      <c r="B16" s="40" t="s">
        <v>30</v>
      </c>
      <c r="C16" s="2"/>
      <c r="D16" s="2"/>
      <c r="E16" s="2"/>
      <c r="F16" s="3"/>
      <c r="G16" s="3"/>
      <c r="H16" s="42"/>
      <c r="I16" s="34">
        <f>C16+D16+E16+C16*F16+C16*G16</f>
        <v>0</v>
      </c>
      <c r="J16" s="36">
        <v>408</v>
      </c>
      <c r="K16" s="35">
        <f t="shared" si="0"/>
        <v>0</v>
      </c>
    </row>
    <row r="17" spans="1:11" ht="28.5" x14ac:dyDescent="0.2">
      <c r="A17" s="12" t="s">
        <v>58</v>
      </c>
      <c r="B17" s="40" t="s">
        <v>8</v>
      </c>
      <c r="C17" s="2"/>
      <c r="D17" s="2"/>
      <c r="E17" s="2"/>
      <c r="F17" s="41"/>
      <c r="G17" s="42"/>
      <c r="H17" s="3"/>
      <c r="I17" s="34">
        <f>C17+D17+E17+C17*H17</f>
        <v>0</v>
      </c>
      <c r="J17" s="36">
        <v>176</v>
      </c>
      <c r="K17" s="35">
        <f t="shared" si="0"/>
        <v>0</v>
      </c>
    </row>
    <row r="18" spans="1:11" ht="28.5" x14ac:dyDescent="0.2">
      <c r="A18" s="12" t="s">
        <v>59</v>
      </c>
      <c r="B18" s="40" t="s">
        <v>31</v>
      </c>
      <c r="C18" s="2"/>
      <c r="D18" s="2"/>
      <c r="E18" s="2"/>
      <c r="F18" s="3"/>
      <c r="G18" s="42"/>
      <c r="H18" s="3"/>
      <c r="I18" s="34">
        <f>C18+D18+E18+C18*F18+C18*H18</f>
        <v>0</v>
      </c>
      <c r="J18" s="36">
        <v>88</v>
      </c>
      <c r="K18" s="35">
        <f t="shared" si="0"/>
        <v>0</v>
      </c>
    </row>
    <row r="19" spans="1:11" x14ac:dyDescent="0.2">
      <c r="A19" s="66" t="s">
        <v>63</v>
      </c>
      <c r="B19" s="67"/>
      <c r="C19" s="67"/>
      <c r="D19" s="67"/>
      <c r="E19" s="67"/>
      <c r="F19" s="68"/>
      <c r="G19" s="67"/>
      <c r="H19" s="67"/>
      <c r="I19" s="67"/>
      <c r="J19" s="67"/>
      <c r="K19" s="67"/>
    </row>
    <row r="20" spans="1:11" ht="28.5" x14ac:dyDescent="0.2">
      <c r="A20" s="12" t="s">
        <v>60</v>
      </c>
      <c r="B20" s="40" t="s">
        <v>54</v>
      </c>
      <c r="C20" s="2"/>
      <c r="D20" s="2"/>
      <c r="E20" s="2"/>
      <c r="F20" s="41"/>
      <c r="G20" s="42"/>
      <c r="H20" s="42"/>
      <c r="I20" s="34">
        <f>C20+D20+E20</f>
        <v>0</v>
      </c>
      <c r="J20" s="37">
        <v>2133.5</v>
      </c>
      <c r="K20" s="35">
        <f>ROUND(J20,2)*ROUND(I20,2)</f>
        <v>0</v>
      </c>
    </row>
    <row r="21" spans="1:11" x14ac:dyDescent="0.2">
      <c r="A21" s="73" t="s">
        <v>44</v>
      </c>
      <c r="B21" s="74"/>
      <c r="C21" s="74"/>
      <c r="D21" s="74"/>
      <c r="E21" s="74"/>
      <c r="F21" s="75"/>
      <c r="G21" s="74"/>
      <c r="H21" s="74"/>
      <c r="I21" s="74"/>
      <c r="J21" s="74"/>
      <c r="K21" s="74"/>
    </row>
    <row r="22" spans="1:11" ht="75" x14ac:dyDescent="0.2">
      <c r="A22" s="43" t="s">
        <v>14</v>
      </c>
      <c r="B22" s="44" t="s">
        <v>33</v>
      </c>
      <c r="C22" s="15" t="s">
        <v>3</v>
      </c>
      <c r="D22" s="15" t="s">
        <v>34</v>
      </c>
      <c r="E22" s="15" t="s">
        <v>41</v>
      </c>
      <c r="F22" s="63"/>
      <c r="G22" s="64"/>
      <c r="H22" s="65"/>
      <c r="I22" s="15" t="s">
        <v>35</v>
      </c>
      <c r="J22" s="17" t="s">
        <v>52</v>
      </c>
      <c r="K22" s="17" t="s">
        <v>36</v>
      </c>
    </row>
    <row r="23" spans="1:11" ht="30.75" customHeight="1" x14ac:dyDescent="0.2">
      <c r="A23" s="12" t="s">
        <v>2</v>
      </c>
      <c r="B23" s="45" t="s">
        <v>4</v>
      </c>
      <c r="C23" s="32"/>
      <c r="D23" s="33"/>
      <c r="E23" s="46">
        <f>1-D23</f>
        <v>1</v>
      </c>
      <c r="F23" s="63"/>
      <c r="G23" s="64"/>
      <c r="H23" s="65"/>
      <c r="I23" s="13"/>
      <c r="J23" s="47">
        <v>12</v>
      </c>
      <c r="K23" s="48">
        <f t="shared" ref="K23" si="1">J23*I23</f>
        <v>0</v>
      </c>
    </row>
    <row r="24" spans="1:11" ht="60" x14ac:dyDescent="0.2">
      <c r="A24" s="49" t="s">
        <v>14</v>
      </c>
      <c r="B24" s="15" t="s">
        <v>9</v>
      </c>
      <c r="C24" s="15" t="s">
        <v>3</v>
      </c>
      <c r="D24" s="15" t="s">
        <v>10</v>
      </c>
      <c r="E24" s="15" t="s">
        <v>11</v>
      </c>
      <c r="F24" s="15" t="s">
        <v>29</v>
      </c>
      <c r="G24" s="15" t="s">
        <v>12</v>
      </c>
      <c r="H24" s="15" t="s">
        <v>42</v>
      </c>
      <c r="I24" s="15" t="s">
        <v>16</v>
      </c>
      <c r="J24" s="17" t="s">
        <v>52</v>
      </c>
      <c r="K24" s="17" t="s">
        <v>37</v>
      </c>
    </row>
    <row r="25" spans="1:11" ht="28.5" x14ac:dyDescent="0.2">
      <c r="A25" s="12" t="s">
        <v>45</v>
      </c>
      <c r="B25" s="40" t="s">
        <v>6</v>
      </c>
      <c r="C25" s="2"/>
      <c r="D25" s="2"/>
      <c r="E25" s="2"/>
      <c r="F25" s="41"/>
      <c r="G25" s="42"/>
      <c r="H25" s="42"/>
      <c r="I25" s="34">
        <f>C25+D25+E25</f>
        <v>0</v>
      </c>
      <c r="J25" s="50">
        <v>24</v>
      </c>
      <c r="K25" s="48">
        <f t="shared" ref="K25:K30" si="2">J25*I25</f>
        <v>0</v>
      </c>
    </row>
    <row r="26" spans="1:11" ht="28.5" x14ac:dyDescent="0.2">
      <c r="A26" s="12" t="s">
        <v>46</v>
      </c>
      <c r="B26" s="40" t="s">
        <v>32</v>
      </c>
      <c r="C26" s="2"/>
      <c r="D26" s="2"/>
      <c r="E26" s="2"/>
      <c r="F26" s="3"/>
      <c r="G26" s="42"/>
      <c r="H26" s="42"/>
      <c r="I26" s="34">
        <f>C26+D26+E26+C26*F26</f>
        <v>0</v>
      </c>
      <c r="J26" s="50">
        <v>24</v>
      </c>
      <c r="K26" s="48">
        <f t="shared" si="2"/>
        <v>0</v>
      </c>
    </row>
    <row r="27" spans="1:11" ht="28.5" customHeight="1" x14ac:dyDescent="0.2">
      <c r="A27" s="12" t="s">
        <v>47</v>
      </c>
      <c r="B27" s="40" t="s">
        <v>7</v>
      </c>
      <c r="C27" s="2"/>
      <c r="D27" s="2"/>
      <c r="E27" s="2"/>
      <c r="F27" s="41"/>
      <c r="G27" s="3"/>
      <c r="H27" s="42"/>
      <c r="I27" s="34">
        <f>C27+D27+E27+C27*G27</f>
        <v>0</v>
      </c>
      <c r="J27" s="50">
        <v>12</v>
      </c>
      <c r="K27" s="48">
        <f t="shared" si="2"/>
        <v>0</v>
      </c>
    </row>
    <row r="28" spans="1:11" ht="28.5" x14ac:dyDescent="0.2">
      <c r="A28" s="12" t="s">
        <v>48</v>
      </c>
      <c r="B28" s="40" t="s">
        <v>30</v>
      </c>
      <c r="C28" s="2"/>
      <c r="D28" s="2"/>
      <c r="E28" s="2"/>
      <c r="F28" s="3"/>
      <c r="G28" s="3"/>
      <c r="H28" s="42"/>
      <c r="I28" s="34">
        <f>C28+D28+E28+C28*F28+C28*G28</f>
        <v>0</v>
      </c>
      <c r="J28" s="50">
        <v>12</v>
      </c>
      <c r="K28" s="48">
        <f t="shared" si="2"/>
        <v>0</v>
      </c>
    </row>
    <row r="29" spans="1:11" ht="28.5" x14ac:dyDescent="0.2">
      <c r="A29" s="12" t="s">
        <v>49</v>
      </c>
      <c r="B29" s="40" t="s">
        <v>8</v>
      </c>
      <c r="C29" s="2"/>
      <c r="D29" s="2"/>
      <c r="E29" s="2"/>
      <c r="F29" s="41"/>
      <c r="G29" s="42"/>
      <c r="H29" s="3"/>
      <c r="I29" s="34">
        <f>C29+D29+E29+C29*H29</f>
        <v>0</v>
      </c>
      <c r="J29" s="50">
        <v>2</v>
      </c>
      <c r="K29" s="48">
        <f t="shared" si="2"/>
        <v>0</v>
      </c>
    </row>
    <row r="30" spans="1:11" ht="28.5" x14ac:dyDescent="0.2">
      <c r="A30" s="12" t="s">
        <v>50</v>
      </c>
      <c r="B30" s="40" t="s">
        <v>31</v>
      </c>
      <c r="C30" s="2"/>
      <c r="D30" s="2"/>
      <c r="E30" s="2"/>
      <c r="F30" s="3"/>
      <c r="G30" s="42"/>
      <c r="H30" s="3"/>
      <c r="I30" s="34">
        <f>C30+D30+E30+C30*F30+C30*H30</f>
        <v>0</v>
      </c>
      <c r="J30" s="50">
        <v>2</v>
      </c>
      <c r="K30" s="48">
        <f t="shared" si="2"/>
        <v>0</v>
      </c>
    </row>
    <row r="31" spans="1:11" ht="15" customHeight="1" x14ac:dyDescent="0.25">
      <c r="A31" s="5"/>
      <c r="F31" s="69" t="s">
        <v>38</v>
      </c>
      <c r="G31" s="69"/>
      <c r="H31" s="69"/>
      <c r="I31" s="69"/>
      <c r="J31" s="51" t="s">
        <v>39</v>
      </c>
      <c r="K31" s="52">
        <f>IFERROR(SUM(K13+K14+K15+K16+K17+K18+K20+K23+SUM(K25:K30)),"")</f>
        <v>0</v>
      </c>
    </row>
    <row r="32" spans="1:11" ht="15" customHeight="1" thickBot="1" x14ac:dyDescent="0.25">
      <c r="A32" s="56"/>
      <c r="F32" s="70"/>
      <c r="G32" s="70"/>
      <c r="H32" s="70"/>
      <c r="I32" s="70"/>
      <c r="J32" s="51" t="s">
        <v>17</v>
      </c>
      <c r="K32" s="53">
        <f>IF(K31="","",K31*19%)</f>
        <v>0</v>
      </c>
    </row>
    <row r="33" spans="6:11" ht="15.75" thickBot="1" x14ac:dyDescent="0.3">
      <c r="F33" s="70"/>
      <c r="G33" s="70"/>
      <c r="H33" s="70"/>
      <c r="I33" s="70"/>
      <c r="J33" s="54" t="s">
        <v>40</v>
      </c>
      <c r="K33" s="55">
        <f>IF(K32="","",K31+K32)</f>
        <v>0</v>
      </c>
    </row>
    <row r="34" spans="6:11" x14ac:dyDescent="0.2">
      <c r="F34" s="9"/>
    </row>
    <row r="35" spans="6:11" x14ac:dyDescent="0.2">
      <c r="F35" s="9"/>
    </row>
    <row r="36" spans="6:11" x14ac:dyDescent="0.2">
      <c r="F36" s="9"/>
    </row>
    <row r="37" spans="6:11" x14ac:dyDescent="0.2">
      <c r="F37" s="9"/>
    </row>
    <row r="38" spans="6:11" x14ac:dyDescent="0.2">
      <c r="F38" s="9"/>
    </row>
    <row r="39" spans="6:11" x14ac:dyDescent="0.2">
      <c r="F39" s="9"/>
    </row>
    <row r="40" spans="6:11" x14ac:dyDescent="0.2">
      <c r="F40" s="9"/>
    </row>
    <row r="41" spans="6:11" x14ac:dyDescent="0.2">
      <c r="F41" s="9"/>
    </row>
    <row r="42" spans="6:11" x14ac:dyDescent="0.2">
      <c r="F42" s="9"/>
    </row>
    <row r="43" spans="6:11" x14ac:dyDescent="0.2">
      <c r="F43" s="9"/>
    </row>
    <row r="44" spans="6:11" x14ac:dyDescent="0.2">
      <c r="F44" s="9"/>
    </row>
    <row r="45" spans="6:11" x14ac:dyDescent="0.2">
      <c r="F45" s="9"/>
    </row>
    <row r="46" spans="6:11" x14ac:dyDescent="0.2">
      <c r="F46" s="9"/>
    </row>
    <row r="47" spans="6:11" x14ac:dyDescent="0.2">
      <c r="F47" s="9"/>
    </row>
    <row r="57" spans="1:9" s="11" customFormat="1" x14ac:dyDescent="0.2">
      <c r="A57" s="71"/>
      <c r="B57" s="72"/>
      <c r="C57" s="72"/>
      <c r="D57" s="72"/>
      <c r="E57" s="39"/>
      <c r="F57" s="39"/>
      <c r="G57" s="39"/>
      <c r="H57" s="39"/>
      <c r="I57" s="39"/>
    </row>
  </sheetData>
  <sheetProtection algorithmName="SHA-512" hashValue="9yaPp2Owqra1tOLSkdpcFkrVmXXTvAmsACb/OgdIcDJm4MgNFt1CrRMDNt3TNPidB7gd+Ma/rP76Zh493k7yQQ==" saltValue="AlvsEpTafazl+JbcrJ0tMA==" spinCount="100000" sheet="1" selectLockedCells="1"/>
  <mergeCells count="11">
    <mergeCell ref="F23:H23"/>
    <mergeCell ref="F31:I33"/>
    <mergeCell ref="A57:D57"/>
    <mergeCell ref="A12:K12"/>
    <mergeCell ref="A21:K21"/>
    <mergeCell ref="A1:K1"/>
    <mergeCell ref="B5:J5"/>
    <mergeCell ref="B7:J7"/>
    <mergeCell ref="B9:K9"/>
    <mergeCell ref="F22:H22"/>
    <mergeCell ref="A19:K19"/>
  </mergeCells>
  <phoneticPr fontId="31" type="noConversion"/>
  <printOptions horizontalCentered="1"/>
  <pageMargins left="0.11811023622047245" right="0.11811023622047245" top="0.59055118110236227" bottom="0.19685039370078741" header="0.11811023622047245" footer="0.11811023622047245"/>
  <pageSetup paperSize="9" scale="61" orientation="portrait" r:id="rId1"/>
  <headerFoot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Vorgehensweise</vt:lpstr>
      <vt:lpstr>Leistungsverzeichnis</vt:lpstr>
      <vt:lpstr>Leistungsverzeichnis!Druckbereich</vt:lpstr>
      <vt:lpstr>Leistungsverzeichnis!Print_Area</vt:lpstr>
      <vt:lpstr>Leistungsverzeichnis!Print_Titles</vt:lpstr>
    </vt:vector>
  </TitlesOfParts>
  <Company>Landesbetrieb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ssaalfeld</dc:creator>
  <cp:lastModifiedBy>TLBV Buttgereit, Thomas</cp:lastModifiedBy>
  <cp:lastPrinted>2020-04-23T10:14:06Z</cp:lastPrinted>
  <dcterms:created xsi:type="dcterms:W3CDTF">2004-07-06T14:09:58Z</dcterms:created>
  <dcterms:modified xsi:type="dcterms:W3CDTF">2026-09-02T12:02:58Z</dcterms:modified>
</cp:coreProperties>
</file>