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Bauprojekte\2010-033_Umgehungsgerinne_Ilsenburg\Überarbeitung_Vorhaben_Stand_ab_022026\VGV-Verfahren\"/>
    </mc:Choice>
  </mc:AlternateContent>
  <xr:revisionPtr revIDLastSave="0" documentId="13_ncr:1_{78AD4988-F34C-4CBC-A258-08467027D86C}" xr6:coauthVersionLast="47" xr6:coauthVersionMax="47" xr10:uidLastSave="{00000000-0000-0000-0000-000000000000}"/>
  <workbookProtection workbookAlgorithmName="SHA-512" workbookHashValue="bIJQBjR6Wwtk96DNDgyEoQJ0t9pbNWV1MQ5RJgsR/XmVV78t7Lu/cOIiDIXEw4BW3Hc531ksdY5QU8jYyEbkhQ==" workbookSaltValue="mwMyehdOmkbeyzSfEBAV8Q==" workbookSpinCount="100000" lockStructure="1"/>
  <bookViews>
    <workbookView xWindow="-120" yWindow="-120" windowWidth="29040" windowHeight="15720" xr2:uid="{FAD2F0BB-2BBF-40F8-939C-53F36DCFB9C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s="1"/>
  <c r="E13" i="1"/>
  <c r="G13" i="1" s="1"/>
  <c r="E44" i="1"/>
  <c r="G44" i="1" s="1"/>
  <c r="E35" i="1"/>
  <c r="G35" i="1" s="1"/>
  <c r="E34" i="1"/>
  <c r="G34" i="1" s="1"/>
  <c r="E33" i="1"/>
  <c r="G33" i="1" s="1"/>
  <c r="E55" i="1"/>
  <c r="G55" i="1" s="1"/>
  <c r="E54" i="1"/>
  <c r="G54" i="1" s="1"/>
  <c r="E51" i="1"/>
  <c r="G51" i="1" s="1"/>
  <c r="E48" i="1"/>
  <c r="G48" i="1" s="1"/>
  <c r="G41" i="1"/>
  <c r="G30" i="1"/>
  <c r="E14" i="1"/>
  <c r="G14" i="1" s="1"/>
  <c r="G9" i="1"/>
  <c r="G57" i="1" l="1"/>
  <c r="G37" i="1"/>
  <c r="G15" i="1"/>
  <c r="G60" i="1" l="1"/>
  <c r="C19" i="1"/>
  <c r="C28" i="1" s="1"/>
  <c r="C5" i="1"/>
  <c r="G61" i="1" l="1"/>
  <c r="G62" i="1" s="1"/>
  <c r="G63" i="1" s="1"/>
  <c r="G64" i="1" s="1"/>
</calcChain>
</file>

<file path=xl/sharedStrings.xml><?xml version="1.0" encoding="utf-8"?>
<sst xmlns="http://schemas.openxmlformats.org/spreadsheetml/2006/main" count="128" uniqueCount="98">
  <si>
    <t>Anrechenbare Kosten - Teil C - Stand 11/2018</t>
  </si>
  <si>
    <t>Kostenerhöhung 2018 - 2026 geschätzt ca. 48%</t>
  </si>
  <si>
    <t>Anrechenbare Kosten 2026 rd.</t>
  </si>
  <si>
    <t>III (Mindestsatz)</t>
  </si>
  <si>
    <t>Einstufung Honorarzone / HOAI 2021</t>
  </si>
  <si>
    <t>Titel 1.2 Sohlgleite herstellen</t>
  </si>
  <si>
    <t>Titel 1.4 Widerlagerbauwerk mit Brückenüberbau</t>
  </si>
  <si>
    <t>Titel 2.2. Wasserbauarbeiten</t>
  </si>
  <si>
    <t>Titel 3.2 Gewässerprofil ausbauen</t>
  </si>
  <si>
    <t>Titel 3.3 Hochwasserschutzwand mit Gabionenwand</t>
  </si>
  <si>
    <t>Titel 3.5 Böschungsabfangung herstellen</t>
  </si>
  <si>
    <t>Titel 3.8 Zufahrtsbrücke Nord Stat. 1+340 m</t>
  </si>
  <si>
    <t xml:space="preserve">Titel 3.9 Zufahrtsbrücke Süd Stat. 1+920 m </t>
  </si>
  <si>
    <t>Honorar 100%</t>
  </si>
  <si>
    <t>anteilig LP 3-4, 30%</t>
  </si>
  <si>
    <r>
      <rPr>
        <sz val="10"/>
        <color theme="1"/>
        <rFont val="Arial"/>
        <family val="2"/>
      </rPr>
      <t xml:space="preserve">Besondere Leistungen (BsL) nach HOAI 2021, Anlage 9, Pkt. 5, q und s 
</t>
    </r>
    <r>
      <rPr>
        <sz val="9"/>
        <color theme="1"/>
        <rFont val="Arial"/>
        <family val="2"/>
      </rPr>
      <t xml:space="preserve">
</t>
    </r>
  </si>
  <si>
    <t>Gr. 3 - Bauwerke und Anlagen des Wasserbaus (Einzelgewässer mit ungleichförmigem ungegliedertem Querschnitt und einigen Zwangspunkten, Gewässersysteme mit einigen Zwangspunkten), Gr. 2 - Bauwerke und Anlagen der Abwasserentsorgung (Leitungsnetze für Abwasser mit mehreren Zwangspunkten), Gr. 6 - Konstruktive Ingenieurbauwerke für Verkehrsanlagen (Einfeldbrücken), Gr. 7 sonstige Einzelbauwerke Versorgungsbauwerke mit dazugehörigen Schächten für versorgungssysteme unter beengten Verhältnissen)</t>
  </si>
  <si>
    <t xml:space="preserve">Hydaulische Berechnungen Planzustand (in Ergänzung Grundleistungen LP 3, Pkt. c) </t>
  </si>
  <si>
    <t>Tragwerksplanung §49 HOAI Grundleistungen anteilig LP 3-4 (45%)</t>
  </si>
  <si>
    <t>Summe (netto)</t>
  </si>
  <si>
    <t>Summe (brutto)</t>
  </si>
  <si>
    <t>1. Leistungszeitraum</t>
  </si>
  <si>
    <t>x</t>
  </si>
  <si>
    <t xml:space="preserve">2. Leistungszeitraum </t>
  </si>
  <si>
    <r>
      <t xml:space="preserve">x 
</t>
    </r>
    <r>
      <rPr>
        <sz val="8"/>
        <color theme="1"/>
        <rFont val="Arial"/>
        <family val="2"/>
      </rPr>
      <t>(nach Fertigstellung OP und TWP)</t>
    </r>
  </si>
  <si>
    <t>Objektplanung §43 HOAI Grundleistungen anteilig LP 3-4, 30%</t>
  </si>
  <si>
    <t>Anrechenbare Kosten</t>
  </si>
  <si>
    <t>Einzelpreis</t>
  </si>
  <si>
    <t>3. Leistungszeitraum</t>
  </si>
  <si>
    <t>Objektplanung - Besondere Leistungen</t>
  </si>
  <si>
    <t>Abschlags-/Zuschlagsfaktor</t>
  </si>
  <si>
    <t>Angebotssumme</t>
  </si>
  <si>
    <t>ME / Einheit</t>
  </si>
  <si>
    <t>1 / pschl</t>
  </si>
  <si>
    <t>Gesamtpreis</t>
  </si>
  <si>
    <t>anteilig LP 3-4, 45%</t>
  </si>
  <si>
    <t>Leistungen - Objektplanung</t>
  </si>
  <si>
    <t>Summe Leistungen Objektplanung (netto)</t>
  </si>
  <si>
    <t>Leistungen  - Tragwerksplanung</t>
  </si>
  <si>
    <t>Leistungen  - Landschaftsplanung / Umweltverträglichkeit</t>
  </si>
  <si>
    <t>UR</t>
  </si>
  <si>
    <t>25 ha</t>
  </si>
  <si>
    <t>anteilig LP 2-4, 97%</t>
  </si>
  <si>
    <t>Summe Leistungen Tragwerksplanung (netto)</t>
  </si>
  <si>
    <t>Summe Landschaftsplanung und Umweltverträglichkeit (netto)</t>
  </si>
  <si>
    <t xml:space="preserve">LBP HOAI §26 Anl. 9, Pkt. 6, d, h - Besondere Leistungen
- Aktualisierung Biotoptypen und Biotopkartierung
- Aktualisierung der Einzelbaum- und Quartierbaumerfassung  </t>
  </si>
  <si>
    <t>Stundensätze</t>
  </si>
  <si>
    <t>Mitarbeiter</t>
  </si>
  <si>
    <t>Stundensatz in Euro</t>
  </si>
  <si>
    <t>Auftragnehmer/Geschäftsführer/Prokurist</t>
  </si>
  <si>
    <t>Projektleiter</t>
  </si>
  <si>
    <t>Projektbearbeiter/Projektingenieur</t>
  </si>
  <si>
    <t>Zeichner/ techn. Mitarbeiter</t>
  </si>
  <si>
    <t>sonst. Mitarbeiter/ Hilfskraft</t>
  </si>
  <si>
    <t>Vorgesehene Projektbearbeiter</t>
  </si>
  <si>
    <t xml:space="preserve">Name, Vorname (Position): </t>
  </si>
  <si>
    <t>Name, Vorname Vertretung (Position):</t>
  </si>
  <si>
    <r>
      <t xml:space="preserve">Ort, Datum </t>
    </r>
    <r>
      <rPr>
        <sz val="9"/>
        <color theme="1"/>
        <rFont val="Arial"/>
        <family val="2"/>
      </rPr>
      <t>(Textform)</t>
    </r>
  </si>
  <si>
    <r>
      <t xml:space="preserve">Name des Bieters </t>
    </r>
    <r>
      <rPr>
        <sz val="9"/>
        <color theme="1"/>
        <rFont val="Arial"/>
        <family val="2"/>
      </rPr>
      <t>(Textform)</t>
    </r>
  </si>
  <si>
    <t>3.0</t>
  </si>
  <si>
    <t>Summe (netto+NK)</t>
  </si>
  <si>
    <t>Mwst</t>
  </si>
  <si>
    <t>Sichtung/Analyse vorhanene Unterlagen</t>
  </si>
  <si>
    <t>2.2</t>
  </si>
  <si>
    <t>2.2.1</t>
  </si>
  <si>
    <t>2.3</t>
  </si>
  <si>
    <r>
      <rPr>
        <u/>
        <sz val="10"/>
        <color theme="1"/>
        <rFont val="Arial"/>
        <family val="2"/>
      </rPr>
      <t>Koordination aller ausgeschriebenen Fachplanungen mit Bezug auf STN LVwA  v. 09.10.2025</t>
    </r>
    <r>
      <rPr>
        <sz val="10"/>
        <color theme="1"/>
        <rFont val="Arial"/>
        <family val="2"/>
      </rPr>
      <t xml:space="preserve">
-  vorhandene Stauanlagen / Genehmigung auf Außerbetriebsetzung und Rückbau erwirken
-  Prüfung Nutzungsgenehmigung IGG (Reg.Nr. 1-5/69), Altrecht v. 15.08.1969 inkl. 1. Nachtrag vom 12.02.1973
-  Klärung Staurecht der geplanten Sohlschwelle und Sohlgleite
 </t>
    </r>
  </si>
  <si>
    <t>2.3.1</t>
  </si>
  <si>
    <t>Tragwerksplanung - Besondere Leistungen</t>
  </si>
  <si>
    <t>Sichtung/Analyse vorhandener Unterlagen (Aussagen Geotechnischer Bericht)</t>
  </si>
  <si>
    <t>Vorgezogene und für die Ausführung geeignete Berechnung wesentlicher tragender Teile</t>
  </si>
  <si>
    <t>Vorgezogene, prüfbare und für die Ausführung geeignete Berechnung der Gründungen</t>
  </si>
  <si>
    <t>2.3.2</t>
  </si>
  <si>
    <t>2.4</t>
  </si>
  <si>
    <t>2.4.1</t>
  </si>
  <si>
    <t>Übearbeitung Landschaftspflegerischer Begleitplan - Grundleistungen</t>
  </si>
  <si>
    <t>2.4.2</t>
  </si>
  <si>
    <t>2.4.3</t>
  </si>
  <si>
    <t>Überarbeitung Landschaftspflegerischer Begleitplan - Besondere Leistungen</t>
  </si>
  <si>
    <t>Überarbeitung UVP-Bericht - Grundleistungen</t>
  </si>
  <si>
    <t>Flächenplanung - Besondere Leistungen (UVP-Pflicht)</t>
  </si>
  <si>
    <t>2.4.4</t>
  </si>
  <si>
    <t>2.4.5</t>
  </si>
  <si>
    <t xml:space="preserve">Einstufung Honorarzone / HOAI 2021 n. Anlage 14.2 </t>
  </si>
  <si>
    <t xml:space="preserve">Tragwerke mit durchschnittlichem Schwierigkeitsgrad, Sicherung von Geländesprüngen, Flachgründungen mit durchschnittlichem Schwierigkeitsgrad, ebene und räumliche Pfahlgründungen mit durchschnittlichem Schwierigkeitsgrad </t>
  </si>
  <si>
    <r>
      <t xml:space="preserve">LBP HOAI §26 Anl. 7 Grundleistungen UR 25 ha LP 2-4 (97%), Einstufung Honorarzone II (Mittelsatz)
</t>
    </r>
    <r>
      <rPr>
        <sz val="9"/>
        <color theme="1"/>
        <rFont val="Arial"/>
        <family val="2"/>
      </rPr>
      <t xml:space="preserve">- Überarbeitung der Eingriffs- und Ausgleichsbilanzierung sowie des landschaftsplanerischen Maßnahmekonzeptes </t>
    </r>
  </si>
  <si>
    <r>
      <rPr>
        <sz val="10"/>
        <color theme="1"/>
        <rFont val="Arial"/>
        <family val="2"/>
      </rPr>
      <t>HOAI 2021, §3, Abs. 1, Anlage 1, Grundleistungen LP 2-4</t>
    </r>
    <r>
      <rPr>
        <sz val="9"/>
        <color theme="1"/>
        <rFont val="Arial"/>
        <family val="2"/>
      </rPr>
      <t xml:space="preserve">
- Überarbeitung/Aktualisierung  UVP-Bericht entsprechend Überarbeitung LBP und ARFB sowie STN LVwA v. 09.10.2025</t>
    </r>
  </si>
  <si>
    <t xml:space="preserve">Überarbeitung Artenschutzrechtlicher Fachbeitrag </t>
  </si>
  <si>
    <t>Vorprüfung des Verschlechterungsverbotes nach Formblatt Gewässerausbau 2023 WRRL</t>
  </si>
  <si>
    <t>2.4.6</t>
  </si>
  <si>
    <r>
      <rPr>
        <sz val="10"/>
        <color theme="1"/>
        <rFont val="Arial"/>
        <family val="2"/>
      </rPr>
      <t xml:space="preserve">Ünberarbeitung des Artenschutzrechtlichen Fachbeitrages bezüglich der Hinweise und Forderungen entspr. STN LVwA v. 09.10.2025 
LBP HOAI §26 Anl. 9, Pkt. 6, d, g - Besondere Leistungen
- Prüfung anhand von Bestandsdaten (vorhandene Projektunterlagen und LAU Sachsen-Anhalt)
  in Kombination mit einer worst-case Betrachtung unter Beachtung der </t>
    </r>
    <r>
      <rPr>
        <sz val="10"/>
        <rFont val="Arial"/>
        <family val="2"/>
      </rPr>
      <t>aktuellen Artenschutzliste LAU</t>
    </r>
    <r>
      <rPr>
        <sz val="10"/>
        <color theme="1"/>
        <rFont val="Arial"/>
        <family val="2"/>
      </rPr>
      <t xml:space="preserve">
- Prüfung und Überarbeitung der artenschutzfachlichen Maßnahmenkonzeption
</t>
    </r>
    <r>
      <rPr>
        <sz val="9"/>
        <color theme="1"/>
        <rFont val="Arial"/>
        <family val="2"/>
      </rPr>
      <t xml:space="preserve">
</t>
    </r>
  </si>
  <si>
    <r>
      <t xml:space="preserve">x
</t>
    </r>
    <r>
      <rPr>
        <sz val="8"/>
        <color theme="1"/>
        <rFont val="Arial"/>
        <family val="2"/>
      </rPr>
      <t>(ggf. Abgleich mit Ergebnisse aus Landschaftsplanung und Umweltverträglichkeit)</t>
    </r>
    <r>
      <rPr>
        <sz val="8"/>
        <color theme="1"/>
        <rFont val="Aptos Narrow"/>
        <family val="2"/>
        <scheme val="minor"/>
      </rPr>
      <t xml:space="preserve"> </t>
    </r>
  </si>
  <si>
    <t>2.2.2</t>
  </si>
  <si>
    <r>
      <t xml:space="preserve">x
</t>
    </r>
    <r>
      <rPr>
        <sz val="8"/>
        <color theme="1"/>
        <rFont val="Arial"/>
        <family val="2"/>
      </rPr>
      <t xml:space="preserve">(ggf. Abgleich mit Ergebnisse aus Landschaftsplanung und Umweltverträglichkeit) </t>
    </r>
  </si>
  <si>
    <t>Nov. 2026 - IV. Quartal 2027</t>
  </si>
  <si>
    <t>I. - III.Quartal 2028</t>
  </si>
  <si>
    <t>IV.Quartal 2028</t>
  </si>
  <si>
    <t>Nebenkosten (NK)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</si>
</sst>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€-407]_-;\-* #,##0.00\ [$€-407]_-;_-* &quot;-&quot;??\ [$€-407]_-;_-@_-"/>
    <numFmt numFmtId="165" formatCode="_-* #,##0.0\ _€_-;\-* #,##0.0\ _€_-;_-* &quot;-&quot;?\ _€_-;_-@_-"/>
  </numFmts>
  <fonts count="23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ptos Narrow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u/>
      <sz val="10"/>
      <color theme="1"/>
      <name val="Aptos Narrow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0"/>
      <color theme="1"/>
      <name val="Aptos Narrow"/>
      <scheme val="minor"/>
    </font>
    <font>
      <b/>
      <sz val="11"/>
      <color rgb="FFFF0000"/>
      <name val="Aptos Narrow"/>
      <scheme val="minor"/>
    </font>
    <font>
      <u/>
      <sz val="10"/>
      <color theme="1"/>
      <name val="Arial"/>
      <family val="2"/>
    </font>
    <font>
      <sz val="1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ptos Narrow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12">
    <xf numFmtId="0" fontId="0" fillId="0" borderId="0" xfId="0"/>
    <xf numFmtId="0" fontId="0" fillId="0" borderId="5" xfId="0" applyBorder="1"/>
    <xf numFmtId="0" fontId="0" fillId="0" borderId="0" xfId="0" applyBorder="1"/>
    <xf numFmtId="43" fontId="9" fillId="0" borderId="0" xfId="1" applyFont="1" applyBorder="1"/>
    <xf numFmtId="0" fontId="14" fillId="0" borderId="0" xfId="0" applyFont="1" applyBorder="1"/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164" fontId="9" fillId="0" borderId="1" xfId="0" applyNumberFormat="1" applyFont="1" applyBorder="1"/>
    <xf numFmtId="0" fontId="18" fillId="4" borderId="0" xfId="0" applyFont="1" applyFill="1" applyAlignment="1">
      <alignment horizontal="justify" vertical="center" wrapText="1"/>
    </xf>
    <xf numFmtId="0" fontId="0" fillId="4" borderId="0" xfId="0" applyFill="1"/>
    <xf numFmtId="0" fontId="18" fillId="4" borderId="0" xfId="0" applyFont="1" applyFill="1" applyAlignment="1">
      <alignment horizontal="justify" vertical="center"/>
    </xf>
    <xf numFmtId="0" fontId="17" fillId="4" borderId="0" xfId="0" applyFont="1" applyFill="1" applyAlignment="1">
      <alignment horizontal="justify" vertical="center"/>
    </xf>
    <xf numFmtId="0" fontId="17" fillId="6" borderId="1" xfId="0" applyFont="1" applyFill="1" applyBorder="1" applyAlignment="1">
      <alignment horizontal="center" vertical="center" wrapText="1"/>
    </xf>
    <xf numFmtId="4" fontId="18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0" fillId="6" borderId="0" xfId="0" applyFill="1"/>
    <xf numFmtId="0" fontId="18" fillId="6" borderId="29" xfId="0" applyFont="1" applyFill="1" applyBorder="1" applyAlignment="1">
      <alignment vertical="center" wrapText="1"/>
    </xf>
    <xf numFmtId="164" fontId="6" fillId="2" borderId="25" xfId="0" applyNumberFormat="1" applyFont="1" applyFill="1" applyBorder="1" applyProtection="1">
      <protection locked="0"/>
    </xf>
    <xf numFmtId="0" fontId="22" fillId="9" borderId="10" xfId="0" applyFont="1" applyFill="1" applyBorder="1" applyAlignment="1" applyProtection="1">
      <alignment horizontal="center" vertical="top" wrapText="1"/>
    </xf>
    <xf numFmtId="0" fontId="22" fillId="9" borderId="4" xfId="0" applyFont="1" applyFill="1" applyBorder="1" applyAlignment="1" applyProtection="1">
      <alignment horizontal="center"/>
    </xf>
    <xf numFmtId="0" fontId="22" fillId="9" borderId="10" xfId="0" applyFont="1" applyFill="1" applyBorder="1" applyAlignment="1" applyProtection="1">
      <alignment horizontal="center"/>
    </xf>
    <xf numFmtId="0" fontId="22" fillId="9" borderId="11" xfId="0" applyFont="1" applyFill="1" applyBorder="1" applyAlignment="1" applyProtection="1">
      <alignment horizontal="center" vertical="top" wrapText="1"/>
    </xf>
    <xf numFmtId="0" fontId="22" fillId="9" borderId="14" xfId="0" applyFont="1" applyFill="1" applyBorder="1" applyAlignment="1" applyProtection="1">
      <alignment horizontal="center" wrapText="1"/>
    </xf>
    <xf numFmtId="0" fontId="22" fillId="9" borderId="1" xfId="0" applyFont="1" applyFill="1" applyBorder="1" applyAlignment="1" applyProtection="1">
      <alignment horizontal="center"/>
    </xf>
    <xf numFmtId="0" fontId="3" fillId="0" borderId="42" xfId="0" applyFont="1" applyBorder="1" applyProtection="1"/>
    <xf numFmtId="0" fontId="2" fillId="0" borderId="33" xfId="0" applyFont="1" applyBorder="1" applyProtection="1"/>
    <xf numFmtId="0" fontId="4" fillId="0" borderId="33" xfId="0" applyFont="1" applyBorder="1" applyAlignment="1" applyProtection="1">
      <alignment horizontal="center"/>
    </xf>
    <xf numFmtId="0" fontId="4" fillId="0" borderId="33" xfId="0" applyFont="1" applyBorder="1" applyProtection="1"/>
    <xf numFmtId="0" fontId="4" fillId="0" borderId="35" xfId="0" applyFont="1" applyBorder="1" applyProtection="1"/>
    <xf numFmtId="0" fontId="2" fillId="0" borderId="43" xfId="0" applyFont="1" applyBorder="1" applyProtection="1"/>
    <xf numFmtId="164" fontId="2" fillId="0" borderId="29" xfId="0" applyNumberFormat="1" applyFont="1" applyBorder="1" applyProtection="1"/>
    <xf numFmtId="0" fontId="0" fillId="0" borderId="29" xfId="0" applyBorder="1" applyProtection="1"/>
    <xf numFmtId="0" fontId="0" fillId="0" borderId="36" xfId="0" applyBorder="1" applyProtection="1"/>
    <xf numFmtId="0" fontId="0" fillId="0" borderId="43" xfId="0" applyBorder="1" applyProtection="1"/>
    <xf numFmtId="0" fontId="4" fillId="0" borderId="43" xfId="0" applyFont="1" applyBorder="1" applyProtection="1"/>
    <xf numFmtId="0" fontId="0" fillId="0" borderId="29" xfId="0" applyBorder="1" applyAlignment="1" applyProtection="1">
      <alignment horizontal="right" indent="1"/>
    </xf>
    <xf numFmtId="0" fontId="1" fillId="0" borderId="43" xfId="0" applyFont="1" applyBorder="1" applyAlignment="1" applyProtection="1">
      <alignment wrapText="1"/>
    </xf>
    <xf numFmtId="164" fontId="13" fillId="3" borderId="36" xfId="0" applyNumberFormat="1" applyFont="1" applyFill="1" applyBorder="1" applyProtection="1"/>
    <xf numFmtId="0" fontId="1" fillId="0" borderId="44" xfId="0" applyFont="1" applyBorder="1" applyAlignment="1" applyProtection="1">
      <alignment wrapText="1"/>
    </xf>
    <xf numFmtId="0" fontId="0" fillId="0" borderId="38" xfId="0" applyBorder="1" applyProtection="1"/>
    <xf numFmtId="164" fontId="2" fillId="0" borderId="38" xfId="0" applyNumberFormat="1" applyFont="1" applyBorder="1" applyProtection="1"/>
    <xf numFmtId="164" fontId="2" fillId="0" borderId="39" xfId="0" applyNumberFormat="1" applyFont="1" applyBorder="1" applyProtection="1"/>
    <xf numFmtId="0" fontId="3" fillId="0" borderId="45" xfId="0" applyFont="1" applyBorder="1" applyProtection="1"/>
    <xf numFmtId="0" fontId="3" fillId="0" borderId="27" xfId="0" applyFont="1" applyBorder="1" applyAlignment="1" applyProtection="1">
      <alignment horizontal="center"/>
    </xf>
    <xf numFmtId="164" fontId="13" fillId="0" borderId="27" xfId="0" applyNumberFormat="1" applyFont="1" applyBorder="1" applyAlignment="1" applyProtection="1">
      <alignment horizontal="center"/>
    </xf>
    <xf numFmtId="165" fontId="2" fillId="4" borderId="27" xfId="0" applyNumberFormat="1" applyFont="1" applyFill="1" applyBorder="1" applyProtection="1"/>
    <xf numFmtId="164" fontId="13" fillId="4" borderId="28" xfId="0" applyNumberFormat="1" applyFont="1" applyFill="1" applyBorder="1" applyProtection="1"/>
    <xf numFmtId="0" fontId="4" fillId="0" borderId="42" xfId="0" applyFont="1" applyBorder="1" applyProtection="1"/>
    <xf numFmtId="0" fontId="6" fillId="0" borderId="33" xfId="0" applyFont="1" applyBorder="1" applyAlignment="1" applyProtection="1">
      <alignment horizontal="center"/>
    </xf>
    <xf numFmtId="164" fontId="6" fillId="5" borderId="33" xfId="0" applyNumberFormat="1" applyFont="1" applyFill="1" applyBorder="1" applyProtection="1"/>
    <xf numFmtId="164" fontId="13" fillId="3" borderId="35" xfId="0" applyNumberFormat="1" applyFont="1" applyFill="1" applyBorder="1" applyProtection="1"/>
    <xf numFmtId="0" fontId="4" fillId="0" borderId="31" xfId="0" applyFont="1" applyBorder="1" applyProtection="1"/>
    <xf numFmtId="0" fontId="4" fillId="0" borderId="46" xfId="0" applyFont="1" applyBorder="1" applyAlignment="1" applyProtection="1">
      <alignment vertical="top" wrapText="1"/>
    </xf>
    <xf numFmtId="0" fontId="6" fillId="0" borderId="25" xfId="0" applyFont="1" applyBorder="1" applyAlignment="1" applyProtection="1">
      <alignment horizontal="center"/>
    </xf>
    <xf numFmtId="164" fontId="6" fillId="5" borderId="25" xfId="0" applyNumberFormat="1" applyFont="1" applyFill="1" applyBorder="1" applyProtection="1"/>
    <xf numFmtId="164" fontId="13" fillId="3" borderId="26" xfId="0" applyNumberFormat="1" applyFont="1" applyFill="1" applyBorder="1" applyProtection="1"/>
    <xf numFmtId="49" fontId="9" fillId="0" borderId="1" xfId="0" applyNumberFormat="1" applyFont="1" applyBorder="1" applyProtection="1"/>
    <xf numFmtId="0" fontId="9" fillId="0" borderId="7" xfId="0" applyFont="1" applyBorder="1" applyProtection="1"/>
    <xf numFmtId="0" fontId="0" fillId="0" borderId="8" xfId="0" applyBorder="1" applyProtection="1"/>
    <xf numFmtId="164" fontId="9" fillId="0" borderId="8" xfId="1" applyNumberFormat="1" applyFont="1" applyBorder="1" applyProtection="1"/>
    <xf numFmtId="0" fontId="3" fillId="0" borderId="0" xfId="0" applyFont="1" applyBorder="1" applyProtection="1"/>
    <xf numFmtId="0" fontId="0" fillId="0" borderId="0" xfId="0" applyBorder="1" applyProtection="1"/>
    <xf numFmtId="0" fontId="4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4" fillId="0" borderId="0" xfId="0" applyFont="1" applyBorder="1" applyProtection="1"/>
    <xf numFmtId="164" fontId="2" fillId="0" borderId="0" xfId="0" applyNumberFormat="1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164" fontId="13" fillId="3" borderId="29" xfId="0" applyNumberFormat="1" applyFont="1" applyFill="1" applyBorder="1" applyProtection="1"/>
    <xf numFmtId="49" fontId="0" fillId="0" borderId="16" xfId="0" applyNumberFormat="1" applyBorder="1" applyAlignment="1" applyProtection="1">
      <alignment horizontal="left" vertical="center"/>
    </xf>
    <xf numFmtId="0" fontId="11" fillId="0" borderId="29" xfId="0" applyFont="1" applyBorder="1" applyAlignment="1" applyProtection="1">
      <alignment wrapText="1"/>
    </xf>
    <xf numFmtId="0" fontId="3" fillId="0" borderId="32" xfId="0" applyFont="1" applyBorder="1" applyProtection="1"/>
    <xf numFmtId="0" fontId="3" fillId="0" borderId="17" xfId="0" applyFont="1" applyBorder="1" applyAlignment="1" applyProtection="1">
      <alignment horizontal="center"/>
    </xf>
    <xf numFmtId="164" fontId="13" fillId="0" borderId="17" xfId="0" applyNumberFormat="1" applyFont="1" applyBorder="1" applyAlignment="1" applyProtection="1">
      <alignment horizontal="center"/>
    </xf>
    <xf numFmtId="165" fontId="2" fillId="4" borderId="17" xfId="0" applyNumberFormat="1" applyFont="1" applyFill="1" applyBorder="1" applyProtection="1"/>
    <xf numFmtId="164" fontId="13" fillId="4" borderId="24" xfId="0" applyNumberFormat="1" applyFont="1" applyFill="1" applyBorder="1" applyProtection="1"/>
    <xf numFmtId="0" fontId="4" fillId="0" borderId="29" xfId="0" applyFont="1" applyBorder="1" applyProtection="1"/>
    <xf numFmtId="49" fontId="9" fillId="0" borderId="2" xfId="0" applyNumberFormat="1" applyFont="1" applyBorder="1" applyAlignment="1" applyProtection="1">
      <alignment horizontal="center"/>
    </xf>
    <xf numFmtId="0" fontId="9" fillId="0" borderId="12" xfId="0" applyFont="1" applyBorder="1" applyProtection="1"/>
    <xf numFmtId="0" fontId="0" fillId="0" borderId="13" xfId="0" applyBorder="1" applyProtection="1"/>
    <xf numFmtId="43" fontId="9" fillId="0" borderId="13" xfId="1" applyFont="1" applyBorder="1" applyProtection="1"/>
    <xf numFmtId="43" fontId="9" fillId="0" borderId="14" xfId="1" applyFont="1" applyBorder="1" applyProtection="1"/>
    <xf numFmtId="0" fontId="10" fillId="0" borderId="0" xfId="0" applyFont="1" applyBorder="1" applyProtection="1"/>
    <xf numFmtId="0" fontId="0" fillId="0" borderId="0" xfId="0" applyBorder="1" applyAlignment="1" applyProtection="1">
      <alignment wrapText="1"/>
    </xf>
    <xf numFmtId="0" fontId="6" fillId="0" borderId="29" xfId="0" applyFont="1" applyBorder="1" applyAlignment="1" applyProtection="1">
      <alignment horizontal="center"/>
    </xf>
    <xf numFmtId="164" fontId="6" fillId="0" borderId="29" xfId="0" applyNumberFormat="1" applyFont="1" applyBorder="1" applyProtection="1"/>
    <xf numFmtId="0" fontId="12" fillId="0" borderId="0" xfId="0" applyFont="1" applyBorder="1" applyAlignment="1" applyProtection="1">
      <alignment horizontal="left" vertical="top"/>
    </xf>
    <xf numFmtId="0" fontId="13" fillId="0" borderId="29" xfId="0" applyFont="1" applyBorder="1" applyAlignment="1" applyProtection="1">
      <alignment horizontal="center" vertical="top"/>
    </xf>
    <xf numFmtId="0" fontId="3" fillId="0" borderId="29" xfId="0" applyFont="1" applyBorder="1" applyAlignment="1" applyProtection="1">
      <alignment horizontal="center" vertical="top"/>
    </xf>
    <xf numFmtId="0" fontId="3" fillId="0" borderId="29" xfId="0" applyFont="1" applyBorder="1" applyAlignment="1" applyProtection="1">
      <alignment horizontal="center" vertical="top" wrapText="1"/>
    </xf>
    <xf numFmtId="0" fontId="10" fillId="0" borderId="43" xfId="0" applyFont="1" applyBorder="1" applyProtection="1"/>
    <xf numFmtId="49" fontId="6" fillId="0" borderId="29" xfId="0" applyNumberFormat="1" applyFont="1" applyBorder="1" applyAlignment="1" applyProtection="1">
      <alignment horizontal="left" vertical="top" wrapText="1"/>
    </xf>
    <xf numFmtId="0" fontId="4" fillId="0" borderId="43" xfId="0" applyFont="1" applyBorder="1" applyAlignment="1" applyProtection="1">
      <alignment wrapText="1"/>
    </xf>
    <xf numFmtId="164" fontId="6" fillId="5" borderId="29" xfId="0" applyNumberFormat="1" applyFont="1" applyFill="1" applyBorder="1" applyProtection="1"/>
    <xf numFmtId="0" fontId="6" fillId="0" borderId="29" xfId="0" applyFont="1" applyBorder="1" applyProtection="1"/>
    <xf numFmtId="0" fontId="12" fillId="0" borderId="33" xfId="0" applyFont="1" applyBorder="1" applyAlignment="1" applyProtection="1">
      <alignment horizontal="left" vertical="top"/>
    </xf>
    <xf numFmtId="0" fontId="13" fillId="0" borderId="33" xfId="0" applyFont="1" applyBorder="1" applyAlignment="1" applyProtection="1">
      <alignment horizontal="center" vertical="top"/>
    </xf>
    <xf numFmtId="0" fontId="3" fillId="0" borderId="33" xfId="0" applyFont="1" applyBorder="1" applyAlignment="1" applyProtection="1">
      <alignment horizontal="center" vertical="top"/>
    </xf>
    <xf numFmtId="0" fontId="3" fillId="0" borderId="33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10" fillId="0" borderId="29" xfId="0" applyFont="1" applyBorder="1" applyProtection="1"/>
    <xf numFmtId="0" fontId="6" fillId="0" borderId="29" xfId="0" applyFont="1" applyBorder="1" applyAlignment="1" applyProtection="1">
      <alignment horizontal="left" wrapText="1"/>
    </xf>
    <xf numFmtId="0" fontId="0" fillId="0" borderId="0" xfId="0" applyProtection="1"/>
    <xf numFmtId="0" fontId="6" fillId="0" borderId="29" xfId="0" applyFont="1" applyBorder="1" applyAlignment="1" applyProtection="1">
      <alignment horizontal="left" vertical="top" wrapText="1"/>
    </xf>
    <xf numFmtId="0" fontId="6" fillId="0" borderId="29" xfId="0" applyFont="1" applyBorder="1" applyAlignment="1" applyProtection="1">
      <alignment horizontal="left"/>
    </xf>
    <xf numFmtId="0" fontId="6" fillId="0" borderId="40" xfId="0" applyFont="1" applyBorder="1" applyProtection="1"/>
    <xf numFmtId="164" fontId="13" fillId="3" borderId="40" xfId="0" applyNumberFormat="1" applyFont="1" applyFill="1" applyBorder="1" applyProtection="1"/>
    <xf numFmtId="0" fontId="0" fillId="0" borderId="44" xfId="0" applyBorder="1" applyProtection="1"/>
    <xf numFmtId="0" fontId="9" fillId="0" borderId="1" xfId="0" applyFont="1" applyBorder="1" applyProtection="1"/>
    <xf numFmtId="0" fontId="0" fillId="0" borderId="0" xfId="0" applyBorder="1" applyAlignment="1" applyProtection="1">
      <alignment horizontal="center" vertical="center" wrapText="1"/>
    </xf>
    <xf numFmtId="165" fontId="2" fillId="2" borderId="29" xfId="0" applyNumberFormat="1" applyFont="1" applyFill="1" applyBorder="1" applyProtection="1">
      <protection locked="0"/>
    </xf>
    <xf numFmtId="164" fontId="6" fillId="2" borderId="33" xfId="0" applyNumberFormat="1" applyFont="1" applyFill="1" applyBorder="1" applyProtection="1">
      <protection locked="0"/>
    </xf>
    <xf numFmtId="164" fontId="6" fillId="2" borderId="16" xfId="0" applyNumberFormat="1" applyFont="1" applyFill="1" applyBorder="1" applyProtection="1">
      <protection locked="0"/>
    </xf>
    <xf numFmtId="165" fontId="2" fillId="2" borderId="33" xfId="0" applyNumberFormat="1" applyFont="1" applyFill="1" applyBorder="1" applyProtection="1">
      <protection locked="0"/>
    </xf>
    <xf numFmtId="165" fontId="2" fillId="2" borderId="25" xfId="0" applyNumberFormat="1" applyFont="1" applyFill="1" applyBorder="1" applyProtection="1">
      <protection locked="0"/>
    </xf>
    <xf numFmtId="164" fontId="6" fillId="2" borderId="29" xfId="0" applyNumberFormat="1" applyFont="1" applyFill="1" applyBorder="1" applyProtection="1">
      <protection locked="0"/>
    </xf>
    <xf numFmtId="2" fontId="2" fillId="2" borderId="29" xfId="2" applyNumberFormat="1" applyFont="1" applyFill="1" applyBorder="1" applyProtection="1">
      <protection locked="0"/>
    </xf>
    <xf numFmtId="0" fontId="22" fillId="9" borderId="10" xfId="0" applyFont="1" applyFill="1" applyBorder="1" applyAlignment="1" applyProtection="1">
      <alignment horizontal="center" vertical="top" wrapText="1"/>
    </xf>
    <xf numFmtId="0" fontId="22" fillId="9" borderId="11" xfId="0" applyFont="1" applyFill="1" applyBorder="1" applyAlignment="1" applyProtection="1">
      <alignment horizontal="center" vertical="top" wrapText="1"/>
    </xf>
    <xf numFmtId="49" fontId="0" fillId="0" borderId="38" xfId="0" applyNumberFormat="1" applyBorder="1" applyAlignment="1" applyProtection="1">
      <alignment horizontal="center" vertical="center"/>
    </xf>
    <xf numFmtId="49" fontId="0" fillId="0" borderId="16" xfId="0" applyNumberFormat="1" applyBorder="1" applyAlignment="1" applyProtection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49" fontId="0" fillId="0" borderId="15" xfId="0" applyNumberFormat="1" applyBorder="1" applyAlignment="1" applyProtection="1">
      <alignment horizontal="center" vertical="center"/>
    </xf>
    <xf numFmtId="49" fontId="0" fillId="0" borderId="29" xfId="0" applyNumberFormat="1" applyBorder="1" applyAlignment="1" applyProtection="1">
      <alignment horizontal="center" vertical="center"/>
    </xf>
    <xf numFmtId="0" fontId="21" fillId="9" borderId="4" xfId="0" applyFont="1" applyFill="1" applyBorder="1" applyAlignment="1" applyProtection="1">
      <alignment vertical="center"/>
    </xf>
    <xf numFmtId="0" fontId="21" fillId="9" borderId="9" xfId="0" applyFont="1" applyFill="1" applyBorder="1" applyAlignment="1" applyProtection="1">
      <alignment vertical="center"/>
    </xf>
    <xf numFmtId="0" fontId="12" fillId="9" borderId="6" xfId="0" applyFont="1" applyFill="1" applyBorder="1" applyAlignment="1" applyProtection="1">
      <alignment horizontal="left" vertical="center"/>
    </xf>
    <xf numFmtId="0" fontId="12" fillId="9" borderId="9" xfId="0" applyFont="1" applyFill="1" applyBorder="1" applyAlignment="1" applyProtection="1">
      <alignment horizontal="left" vertical="center"/>
    </xf>
    <xf numFmtId="0" fontId="22" fillId="9" borderId="2" xfId="0" applyFont="1" applyFill="1" applyBorder="1" applyAlignment="1" applyProtection="1">
      <alignment horizontal="center" vertical="top"/>
    </xf>
    <xf numFmtId="0" fontId="22" fillId="9" borderId="7" xfId="0" applyFont="1" applyFill="1" applyBorder="1" applyAlignment="1" applyProtection="1">
      <alignment horizontal="center" vertical="top"/>
    </xf>
    <xf numFmtId="0" fontId="22" fillId="9" borderId="10" xfId="0" applyFont="1" applyFill="1" applyBorder="1" applyAlignment="1" applyProtection="1">
      <alignment horizontal="center" vertical="top"/>
    </xf>
    <xf numFmtId="0" fontId="22" fillId="9" borderId="11" xfId="0" applyFont="1" applyFill="1" applyBorder="1" applyAlignment="1" applyProtection="1">
      <alignment horizontal="center" vertical="top"/>
    </xf>
    <xf numFmtId="49" fontId="9" fillId="0" borderId="10" xfId="0" applyNumberFormat="1" applyFont="1" applyBorder="1" applyAlignment="1" applyProtection="1">
      <alignment horizontal="center" vertical="center"/>
    </xf>
    <xf numFmtId="49" fontId="9" fillId="0" borderId="18" xfId="0" applyNumberFormat="1" applyFont="1" applyBorder="1" applyAlignment="1" applyProtection="1">
      <alignment horizontal="center" vertical="center"/>
    </xf>
    <xf numFmtId="49" fontId="20" fillId="9" borderId="20" xfId="0" applyNumberFormat="1" applyFont="1" applyFill="1" applyBorder="1" applyAlignment="1" applyProtection="1">
      <alignment horizontal="left" vertical="center"/>
    </xf>
    <xf numFmtId="49" fontId="20" fillId="9" borderId="21" xfId="0" applyNumberFormat="1" applyFont="1" applyFill="1" applyBorder="1" applyAlignment="1" applyProtection="1">
      <alignment horizontal="left" vertical="center"/>
    </xf>
    <xf numFmtId="49" fontId="0" fillId="0" borderId="19" xfId="0" applyNumberFormat="1" applyBorder="1" applyAlignment="1" applyProtection="1">
      <alignment horizontal="left" vertical="center"/>
    </xf>
    <xf numFmtId="49" fontId="0" fillId="0" borderId="34" xfId="0" applyNumberFormat="1" applyBorder="1" applyAlignment="1" applyProtection="1">
      <alignment horizontal="left" vertical="center"/>
    </xf>
    <xf numFmtId="49" fontId="0" fillId="0" borderId="37" xfId="0" applyNumberFormat="1" applyBorder="1" applyAlignment="1" applyProtection="1">
      <alignment horizontal="left" vertical="center"/>
    </xf>
    <xf numFmtId="49" fontId="9" fillId="9" borderId="16" xfId="0" applyNumberFormat="1" applyFont="1" applyFill="1" applyBorder="1" applyAlignment="1" applyProtection="1">
      <alignment horizontal="left" vertical="center"/>
    </xf>
    <xf numFmtId="49" fontId="9" fillId="9" borderId="33" xfId="0" applyNumberFormat="1" applyFont="1" applyFill="1" applyBorder="1" applyAlignment="1" applyProtection="1">
      <alignment horizontal="left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/>
    </xf>
    <xf numFmtId="0" fontId="3" fillId="0" borderId="16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/>
    </xf>
    <xf numFmtId="0" fontId="0" fillId="0" borderId="22" xfId="0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3" fillId="9" borderId="18" xfId="0" applyFont="1" applyFill="1" applyBorder="1" applyAlignment="1" applyProtection="1">
      <alignment horizontal="center" vertical="top" wrapText="1"/>
    </xf>
    <xf numFmtId="0" fontId="3" fillId="9" borderId="11" xfId="0" applyFont="1" applyFill="1" applyBorder="1" applyAlignment="1" applyProtection="1">
      <alignment horizontal="center" vertical="top" wrapText="1"/>
    </xf>
    <xf numFmtId="0" fontId="0" fillId="0" borderId="18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13" fillId="9" borderId="5" xfId="0" applyFont="1" applyFill="1" applyBorder="1" applyAlignment="1" applyProtection="1">
      <alignment horizontal="center" vertical="top"/>
    </xf>
    <xf numFmtId="0" fontId="13" fillId="9" borderId="7" xfId="0" applyFont="1" applyFill="1" applyBorder="1" applyAlignment="1" applyProtection="1">
      <alignment horizontal="center" vertical="top"/>
    </xf>
    <xf numFmtId="0" fontId="3" fillId="9" borderId="18" xfId="0" applyFont="1" applyFill="1" applyBorder="1" applyAlignment="1" applyProtection="1">
      <alignment horizontal="center" vertical="top"/>
    </xf>
    <xf numFmtId="0" fontId="3" fillId="9" borderId="11" xfId="0" applyFont="1" applyFill="1" applyBorder="1" applyAlignment="1" applyProtection="1">
      <alignment horizontal="center" vertical="top"/>
    </xf>
    <xf numFmtId="0" fontId="3" fillId="9" borderId="7" xfId="0" applyFont="1" applyFill="1" applyBorder="1" applyAlignment="1" applyProtection="1">
      <alignment horizontal="center" vertical="top"/>
    </xf>
    <xf numFmtId="0" fontId="0" fillId="0" borderId="10" xfId="0" applyBorder="1" applyAlignment="1" applyProtection="1">
      <alignment horizontal="center" vertical="center"/>
    </xf>
    <xf numFmtId="0" fontId="3" fillId="9" borderId="5" xfId="0" applyFont="1" applyFill="1" applyBorder="1" applyAlignment="1" applyProtection="1">
      <alignment horizontal="center" vertical="top"/>
    </xf>
    <xf numFmtId="0" fontId="3" fillId="9" borderId="5" xfId="0" applyFont="1" applyFill="1" applyBorder="1" applyAlignment="1" applyProtection="1">
      <alignment horizontal="center" vertical="top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8" fillId="6" borderId="12" xfId="0" applyFont="1" applyFill="1" applyBorder="1" applyAlignment="1">
      <alignment horizontal="left" vertical="center" wrapText="1"/>
    </xf>
    <xf numFmtId="0" fontId="18" fillId="6" borderId="14" xfId="0" applyFont="1" applyFill="1" applyBorder="1" applyAlignment="1">
      <alignment horizontal="left" vertical="center" wrapText="1"/>
    </xf>
    <xf numFmtId="0" fontId="0" fillId="8" borderId="0" xfId="0" applyFill="1" applyAlignment="1" applyProtection="1">
      <alignment horizontal="center" wrapText="1"/>
      <protection locked="0"/>
    </xf>
    <xf numFmtId="0" fontId="0" fillId="8" borderId="41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18" fillId="6" borderId="29" xfId="0" applyFont="1" applyFill="1" applyBorder="1" applyAlignment="1">
      <alignment horizontal="left" vertical="center"/>
    </xf>
    <xf numFmtId="49" fontId="0" fillId="7" borderId="29" xfId="0" applyNumberFormat="1" applyFill="1" applyBorder="1" applyAlignment="1" applyProtection="1">
      <alignment horizontal="center" vertical="center" wrapText="1"/>
      <protection locked="0"/>
    </xf>
    <xf numFmtId="49" fontId="0" fillId="0" borderId="10" xfId="0" applyNumberFormat="1" applyBorder="1" applyAlignment="1" applyProtection="1">
      <alignment horizontal="center" vertical="center"/>
    </xf>
    <xf numFmtId="49" fontId="0" fillId="0" borderId="18" xfId="0" applyNumberFormat="1" applyBorder="1" applyAlignment="1" applyProtection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46DA-276A-4492-AAB1-A166D90D843D}">
  <sheetPr>
    <pageSetUpPr fitToPage="1"/>
  </sheetPr>
  <dimension ref="A1:J92"/>
  <sheetViews>
    <sheetView tabSelected="1" view="pageLayout" topLeftCell="B1" zoomScale="96" zoomScaleNormal="100" zoomScalePageLayoutView="96" workbookViewId="0">
      <selection activeCell="B9" sqref="B9"/>
    </sheetView>
  </sheetViews>
  <sheetFormatPr baseColWidth="10" defaultRowHeight="14.25"/>
  <cols>
    <col min="2" max="2" width="85.5" customWidth="1"/>
    <col min="3" max="3" width="19.75" customWidth="1"/>
    <col min="4" max="4" width="20.625" customWidth="1"/>
    <col min="5" max="5" width="18.75" customWidth="1"/>
    <col min="6" max="7" width="16.125" customWidth="1"/>
    <col min="8" max="8" width="28.75" customWidth="1"/>
    <col min="9" max="9" width="21.375" customWidth="1"/>
    <col min="10" max="10" width="25.5" customWidth="1"/>
    <col min="13" max="13" width="9.375" customWidth="1"/>
  </cols>
  <sheetData>
    <row r="1" spans="1:10" ht="15.75" customHeight="1" thickBot="1">
      <c r="A1" s="142" t="s">
        <v>63</v>
      </c>
      <c r="B1" s="132" t="s">
        <v>36</v>
      </c>
      <c r="C1" s="136" t="s">
        <v>26</v>
      </c>
      <c r="D1" s="138" t="s">
        <v>13</v>
      </c>
      <c r="E1" s="138" t="s">
        <v>14</v>
      </c>
      <c r="F1" s="120" t="s">
        <v>30</v>
      </c>
      <c r="G1" s="20" t="s">
        <v>31</v>
      </c>
      <c r="H1" s="21" t="s">
        <v>21</v>
      </c>
      <c r="I1" s="22" t="s">
        <v>23</v>
      </c>
      <c r="J1" s="22" t="s">
        <v>28</v>
      </c>
    </row>
    <row r="2" spans="1:10" ht="15" thickBot="1">
      <c r="A2" s="143"/>
      <c r="B2" s="133"/>
      <c r="C2" s="137"/>
      <c r="D2" s="139"/>
      <c r="E2" s="137"/>
      <c r="F2" s="121"/>
      <c r="G2" s="23"/>
      <c r="H2" s="24" t="s">
        <v>94</v>
      </c>
      <c r="I2" s="25" t="s">
        <v>95</v>
      </c>
      <c r="J2" s="25" t="s">
        <v>96</v>
      </c>
    </row>
    <row r="3" spans="1:10" ht="14.25" customHeight="1">
      <c r="A3" s="144" t="s">
        <v>64</v>
      </c>
      <c r="B3" s="26" t="s">
        <v>25</v>
      </c>
      <c r="C3" s="27"/>
      <c r="D3" s="28"/>
      <c r="E3" s="29"/>
      <c r="F3" s="29"/>
      <c r="G3" s="30"/>
      <c r="H3" s="161" t="s">
        <v>22</v>
      </c>
      <c r="I3" s="164"/>
      <c r="J3" s="167" t="s">
        <v>91</v>
      </c>
    </row>
    <row r="4" spans="1:10">
      <c r="A4" s="144"/>
      <c r="B4" s="31" t="s">
        <v>0</v>
      </c>
      <c r="C4" s="32">
        <v>5376849.7599999998</v>
      </c>
      <c r="D4" s="33"/>
      <c r="E4" s="33"/>
      <c r="F4" s="33"/>
      <c r="G4" s="34"/>
      <c r="H4" s="162"/>
      <c r="I4" s="165"/>
      <c r="J4" s="168"/>
    </row>
    <row r="5" spans="1:10">
      <c r="A5" s="144"/>
      <c r="B5" s="31" t="s">
        <v>1</v>
      </c>
      <c r="C5" s="32">
        <f>SUM(C4)*1.48</f>
        <v>7957737.6447999999</v>
      </c>
      <c r="D5" s="33"/>
      <c r="E5" s="33"/>
      <c r="F5" s="33"/>
      <c r="G5" s="34"/>
      <c r="H5" s="162"/>
      <c r="I5" s="165"/>
      <c r="J5" s="168"/>
    </row>
    <row r="6" spans="1:10">
      <c r="A6" s="144"/>
      <c r="B6" s="31" t="s">
        <v>2</v>
      </c>
      <c r="C6" s="32">
        <v>8000000</v>
      </c>
      <c r="D6" s="33"/>
      <c r="E6" s="33"/>
      <c r="F6" s="33"/>
      <c r="G6" s="34"/>
      <c r="H6" s="162"/>
      <c r="I6" s="165"/>
      <c r="J6" s="168"/>
    </row>
    <row r="7" spans="1:10">
      <c r="A7" s="144"/>
      <c r="B7" s="35"/>
      <c r="C7" s="33"/>
      <c r="D7" s="33"/>
      <c r="E7" s="33"/>
      <c r="F7" s="33"/>
      <c r="G7" s="34"/>
      <c r="H7" s="162"/>
      <c r="I7" s="165"/>
      <c r="J7" s="168"/>
    </row>
    <row r="8" spans="1:10">
      <c r="A8" s="144"/>
      <c r="B8" s="36" t="s">
        <v>4</v>
      </c>
      <c r="C8" s="37" t="s">
        <v>3</v>
      </c>
      <c r="D8" s="33"/>
      <c r="E8" s="33"/>
      <c r="F8" s="33"/>
      <c r="G8" s="34"/>
      <c r="H8" s="162"/>
      <c r="I8" s="165"/>
      <c r="J8" s="168"/>
    </row>
    <row r="9" spans="1:10" ht="51" customHeight="1">
      <c r="A9" s="144"/>
      <c r="B9" s="38" t="s">
        <v>16</v>
      </c>
      <c r="C9" s="33"/>
      <c r="D9" s="32">
        <v>403986.6</v>
      </c>
      <c r="E9" s="32">
        <v>121195.98</v>
      </c>
      <c r="F9" s="113"/>
      <c r="G9" s="39">
        <f>SUM(E9)*F9</f>
        <v>0</v>
      </c>
      <c r="H9" s="162"/>
      <c r="I9" s="165"/>
      <c r="J9" s="168"/>
    </row>
    <row r="10" spans="1:10" ht="23.25" customHeight="1" thickBot="1">
      <c r="A10" s="145"/>
      <c r="B10" s="40"/>
      <c r="C10" s="41"/>
      <c r="D10" s="42"/>
      <c r="E10" s="42"/>
      <c r="F10" s="42"/>
      <c r="G10" s="43"/>
      <c r="H10" s="162"/>
      <c r="I10" s="165"/>
      <c r="J10" s="168"/>
    </row>
    <row r="11" spans="1:10" ht="21" customHeight="1" thickBot="1">
      <c r="A11" s="146" t="s">
        <v>92</v>
      </c>
      <c r="B11" s="44" t="s">
        <v>29</v>
      </c>
      <c r="C11" s="45" t="s">
        <v>32</v>
      </c>
      <c r="D11" s="45" t="s">
        <v>27</v>
      </c>
      <c r="E11" s="46" t="s">
        <v>34</v>
      </c>
      <c r="F11" s="47"/>
      <c r="G11" s="48"/>
      <c r="H11" s="162"/>
      <c r="I11" s="165"/>
      <c r="J11" s="168"/>
    </row>
    <row r="12" spans="1:10" ht="15" customHeight="1">
      <c r="A12" s="144"/>
      <c r="B12" s="49" t="s">
        <v>17</v>
      </c>
      <c r="C12" s="50" t="s">
        <v>33</v>
      </c>
      <c r="D12" s="114"/>
      <c r="E12" s="51">
        <f>SUM(D12)*1</f>
        <v>0</v>
      </c>
      <c r="F12" s="116"/>
      <c r="G12" s="52">
        <f>SUM(E12)*F12</f>
        <v>0</v>
      </c>
      <c r="H12" s="162"/>
      <c r="I12" s="165"/>
      <c r="J12" s="168"/>
    </row>
    <row r="13" spans="1:10" ht="15" customHeight="1">
      <c r="A13" s="144"/>
      <c r="B13" s="53" t="s">
        <v>62</v>
      </c>
      <c r="C13" s="50" t="s">
        <v>33</v>
      </c>
      <c r="D13" s="115"/>
      <c r="E13" s="51">
        <f>SUM(D13)*1</f>
        <v>0</v>
      </c>
      <c r="F13" s="116"/>
      <c r="G13" s="52">
        <f>SUM(E13)*F13</f>
        <v>0</v>
      </c>
      <c r="H13" s="162"/>
      <c r="I13" s="165"/>
      <c r="J13" s="168"/>
    </row>
    <row r="14" spans="1:10" ht="66.75" customHeight="1" thickBot="1">
      <c r="A14" s="144"/>
      <c r="B14" s="54" t="s">
        <v>66</v>
      </c>
      <c r="C14" s="55" t="s">
        <v>33</v>
      </c>
      <c r="D14" s="19"/>
      <c r="E14" s="56">
        <f>SUM(D14)*1</f>
        <v>0</v>
      </c>
      <c r="F14" s="117"/>
      <c r="G14" s="57">
        <f>SUM(E14)*F14</f>
        <v>0</v>
      </c>
      <c r="H14" s="163"/>
      <c r="I14" s="166"/>
      <c r="J14" s="169"/>
    </row>
    <row r="15" spans="1:10" ht="22.5" customHeight="1" thickBot="1">
      <c r="A15" s="58" t="s">
        <v>63</v>
      </c>
      <c r="B15" s="59" t="s">
        <v>37</v>
      </c>
      <c r="C15" s="60"/>
      <c r="D15" s="60"/>
      <c r="E15" s="61"/>
      <c r="F15" s="61"/>
      <c r="G15" s="57">
        <f>SUM(G9+G12+G14)</f>
        <v>0</v>
      </c>
      <c r="H15" s="158"/>
      <c r="I15" s="159"/>
      <c r="J15" s="160"/>
    </row>
    <row r="16" spans="1:10" ht="18.75" customHeight="1">
      <c r="A16" s="147" t="s">
        <v>65</v>
      </c>
      <c r="B16" s="134" t="s">
        <v>38</v>
      </c>
      <c r="C16" s="187" t="s">
        <v>26</v>
      </c>
      <c r="D16" s="189" t="s">
        <v>13</v>
      </c>
      <c r="E16" s="189" t="s">
        <v>35</v>
      </c>
      <c r="F16" s="177" t="s">
        <v>30</v>
      </c>
      <c r="G16" s="177" t="s">
        <v>31</v>
      </c>
      <c r="H16" s="149"/>
      <c r="I16" s="150"/>
      <c r="J16" s="151"/>
    </row>
    <row r="17" spans="1:10" ht="12.75" customHeight="1" thickBot="1">
      <c r="A17" s="148"/>
      <c r="B17" s="135"/>
      <c r="C17" s="188"/>
      <c r="D17" s="190"/>
      <c r="E17" s="191"/>
      <c r="F17" s="178"/>
      <c r="G17" s="178"/>
      <c r="H17" s="152"/>
      <c r="I17" s="153"/>
      <c r="J17" s="170"/>
    </row>
    <row r="18" spans="1:10" ht="18.75" customHeight="1">
      <c r="A18" s="122" t="s">
        <v>67</v>
      </c>
      <c r="B18" s="62" t="s">
        <v>18</v>
      </c>
      <c r="C18" s="63"/>
      <c r="D18" s="64"/>
      <c r="E18" s="64"/>
      <c r="F18" s="65"/>
      <c r="G18" s="65"/>
      <c r="H18" s="171" t="s">
        <v>22</v>
      </c>
      <c r="I18" s="174"/>
      <c r="J18" s="167" t="s">
        <v>93</v>
      </c>
    </row>
    <row r="19" spans="1:10">
      <c r="A19" s="123"/>
      <c r="B19" s="66" t="s">
        <v>0</v>
      </c>
      <c r="C19" s="67">
        <f>SUM(C20:C27)</f>
        <v>3359410.9799999995</v>
      </c>
      <c r="D19" s="63"/>
      <c r="E19" s="63"/>
      <c r="F19" s="63"/>
      <c r="G19" s="63"/>
      <c r="H19" s="172"/>
      <c r="I19" s="175"/>
      <c r="J19" s="168"/>
    </row>
    <row r="20" spans="1:10">
      <c r="A20" s="123"/>
      <c r="B20" s="68" t="s">
        <v>5</v>
      </c>
      <c r="C20" s="67">
        <v>629514.98</v>
      </c>
      <c r="D20" s="63"/>
      <c r="E20" s="63"/>
      <c r="F20" s="63"/>
      <c r="G20" s="63"/>
      <c r="H20" s="172"/>
      <c r="I20" s="175"/>
      <c r="J20" s="168"/>
    </row>
    <row r="21" spans="1:10">
      <c r="A21" s="123"/>
      <c r="B21" s="68" t="s">
        <v>6</v>
      </c>
      <c r="C21" s="67">
        <v>75432.22</v>
      </c>
      <c r="D21" s="63"/>
      <c r="E21" s="63"/>
      <c r="F21" s="63"/>
      <c r="G21" s="63"/>
      <c r="H21" s="172"/>
      <c r="I21" s="175"/>
      <c r="J21" s="168"/>
    </row>
    <row r="22" spans="1:10">
      <c r="A22" s="123"/>
      <c r="B22" s="68" t="s">
        <v>7</v>
      </c>
      <c r="C22" s="67">
        <v>116218.74</v>
      </c>
      <c r="D22" s="63"/>
      <c r="E22" s="63"/>
      <c r="F22" s="63"/>
      <c r="G22" s="63"/>
      <c r="H22" s="172"/>
      <c r="I22" s="175"/>
      <c r="J22" s="168"/>
    </row>
    <row r="23" spans="1:10">
      <c r="A23" s="123"/>
      <c r="B23" s="68" t="s">
        <v>8</v>
      </c>
      <c r="C23" s="67">
        <v>943823.4</v>
      </c>
      <c r="D23" s="63"/>
      <c r="E23" s="63"/>
      <c r="F23" s="63"/>
      <c r="G23" s="63"/>
      <c r="H23" s="172"/>
      <c r="I23" s="175"/>
      <c r="J23" s="168"/>
    </row>
    <row r="24" spans="1:10">
      <c r="A24" s="123"/>
      <c r="B24" s="68" t="s">
        <v>9</v>
      </c>
      <c r="C24" s="67">
        <v>587864.80000000005</v>
      </c>
      <c r="D24" s="63"/>
      <c r="E24" s="63"/>
      <c r="F24" s="63"/>
      <c r="G24" s="63"/>
      <c r="H24" s="172"/>
      <c r="I24" s="175"/>
      <c r="J24" s="168"/>
    </row>
    <row r="25" spans="1:10">
      <c r="A25" s="123"/>
      <c r="B25" s="68" t="s">
        <v>10</v>
      </c>
      <c r="C25" s="67">
        <v>674387</v>
      </c>
      <c r="D25" s="63"/>
      <c r="E25" s="63"/>
      <c r="F25" s="63"/>
      <c r="G25" s="63"/>
      <c r="H25" s="172"/>
      <c r="I25" s="175"/>
      <c r="J25" s="168"/>
    </row>
    <row r="26" spans="1:10">
      <c r="A26" s="123"/>
      <c r="B26" s="68" t="s">
        <v>11</v>
      </c>
      <c r="C26" s="67">
        <v>162882.06</v>
      </c>
      <c r="D26" s="63"/>
      <c r="E26" s="63"/>
      <c r="F26" s="63"/>
      <c r="G26" s="63"/>
      <c r="H26" s="172"/>
      <c r="I26" s="175"/>
      <c r="J26" s="168"/>
    </row>
    <row r="27" spans="1:10">
      <c r="A27" s="123"/>
      <c r="B27" s="68" t="s">
        <v>12</v>
      </c>
      <c r="C27" s="67">
        <v>169287.78</v>
      </c>
      <c r="D27" s="63"/>
      <c r="E27" s="63"/>
      <c r="F27" s="63"/>
      <c r="G27" s="63"/>
      <c r="H27" s="172"/>
      <c r="I27" s="175"/>
      <c r="J27" s="168"/>
    </row>
    <row r="28" spans="1:10">
      <c r="A28" s="123"/>
      <c r="B28" s="69" t="s">
        <v>1</v>
      </c>
      <c r="C28" s="67">
        <f>SUM(C19)*1.48</f>
        <v>4971928.2503999993</v>
      </c>
      <c r="D28" s="63"/>
      <c r="E28" s="63"/>
      <c r="F28" s="63"/>
      <c r="G28" s="63"/>
      <c r="H28" s="172"/>
      <c r="I28" s="175"/>
      <c r="J28" s="168"/>
    </row>
    <row r="29" spans="1:10">
      <c r="A29" s="123"/>
      <c r="B29" s="69" t="s">
        <v>2</v>
      </c>
      <c r="C29" s="67">
        <v>5000000</v>
      </c>
      <c r="D29" s="63"/>
      <c r="E29" s="63"/>
      <c r="F29" s="63"/>
      <c r="G29" s="63"/>
      <c r="H29" s="172"/>
      <c r="I29" s="175"/>
      <c r="J29" s="168"/>
    </row>
    <row r="30" spans="1:10">
      <c r="A30" s="123"/>
      <c r="B30" s="33" t="s">
        <v>83</v>
      </c>
      <c r="C30" s="37" t="s">
        <v>3</v>
      </c>
      <c r="D30" s="32">
        <v>271781</v>
      </c>
      <c r="E30" s="32">
        <v>122301.45</v>
      </c>
      <c r="F30" s="113"/>
      <c r="G30" s="70">
        <f>SUM(E30)*F30</f>
        <v>0</v>
      </c>
      <c r="H30" s="162"/>
      <c r="I30" s="175"/>
      <c r="J30" s="168"/>
    </row>
    <row r="31" spans="1:10" ht="25.5" customHeight="1">
      <c r="A31" s="71"/>
      <c r="B31" s="72" t="s">
        <v>84</v>
      </c>
      <c r="C31" s="37"/>
      <c r="D31" s="32"/>
      <c r="E31" s="32"/>
      <c r="F31" s="32"/>
      <c r="G31" s="32"/>
      <c r="H31" s="162"/>
      <c r="I31" s="175"/>
      <c r="J31" s="168"/>
    </row>
    <row r="32" spans="1:10" ht="15" thickBot="1">
      <c r="A32" s="122" t="s">
        <v>72</v>
      </c>
      <c r="B32" s="73" t="s">
        <v>68</v>
      </c>
      <c r="C32" s="74" t="s">
        <v>32</v>
      </c>
      <c r="D32" s="74" t="s">
        <v>27</v>
      </c>
      <c r="E32" s="75" t="s">
        <v>34</v>
      </c>
      <c r="F32" s="76"/>
      <c r="G32" s="77"/>
      <c r="H32" s="172"/>
      <c r="I32" s="175"/>
      <c r="J32" s="168"/>
    </row>
    <row r="33" spans="1:10">
      <c r="A33" s="123"/>
      <c r="B33" s="53" t="s">
        <v>69</v>
      </c>
      <c r="C33" s="50" t="s">
        <v>33</v>
      </c>
      <c r="D33" s="114"/>
      <c r="E33" s="51">
        <f>SUM(D33)*1</f>
        <v>0</v>
      </c>
      <c r="F33" s="116"/>
      <c r="G33" s="52">
        <f>SUM(E33)*F33</f>
        <v>0</v>
      </c>
      <c r="H33" s="172"/>
      <c r="I33" s="175"/>
      <c r="J33" s="168"/>
    </row>
    <row r="34" spans="1:10">
      <c r="A34" s="123"/>
      <c r="B34" s="78" t="s">
        <v>70</v>
      </c>
      <c r="C34" s="50" t="s">
        <v>33</v>
      </c>
      <c r="D34" s="115"/>
      <c r="E34" s="51">
        <f>SUM(D34)*1</f>
        <v>0</v>
      </c>
      <c r="F34" s="116"/>
      <c r="G34" s="52">
        <f>SUM(E34)*F34</f>
        <v>0</v>
      </c>
      <c r="H34" s="172"/>
      <c r="I34" s="175"/>
      <c r="J34" s="168"/>
    </row>
    <row r="35" spans="1:10" ht="15" thickBot="1">
      <c r="A35" s="123"/>
      <c r="B35" s="54" t="s">
        <v>71</v>
      </c>
      <c r="C35" s="55" t="s">
        <v>33</v>
      </c>
      <c r="D35" s="19"/>
      <c r="E35" s="56">
        <f>SUM(D35)*1</f>
        <v>0</v>
      </c>
      <c r="F35" s="117"/>
      <c r="G35" s="57">
        <f>SUM(E35)*F35</f>
        <v>0</v>
      </c>
      <c r="H35" s="172"/>
      <c r="I35" s="175"/>
      <c r="J35" s="168"/>
    </row>
    <row r="36" spans="1:10" ht="15" thickBot="1">
      <c r="A36" s="71"/>
      <c r="B36" s="63"/>
      <c r="C36" s="63"/>
      <c r="D36" s="63"/>
      <c r="E36" s="63"/>
      <c r="F36" s="63"/>
      <c r="G36" s="63"/>
      <c r="H36" s="173"/>
      <c r="I36" s="176"/>
      <c r="J36" s="169"/>
    </row>
    <row r="37" spans="1:10" ht="21.75" customHeight="1" thickBot="1">
      <c r="A37" s="79" t="s">
        <v>65</v>
      </c>
      <c r="B37" s="80" t="s">
        <v>43</v>
      </c>
      <c r="C37" s="81"/>
      <c r="D37" s="81"/>
      <c r="E37" s="82"/>
      <c r="F37" s="82"/>
      <c r="G37" s="57">
        <f>SUM(G30:G35)</f>
        <v>0</v>
      </c>
      <c r="H37" s="149"/>
      <c r="I37" s="150"/>
      <c r="J37" s="151"/>
    </row>
    <row r="38" spans="1:10" ht="21.75" customHeight="1">
      <c r="A38" s="140" t="s">
        <v>73</v>
      </c>
      <c r="B38" s="134" t="s">
        <v>39</v>
      </c>
      <c r="C38" s="187" t="s">
        <v>40</v>
      </c>
      <c r="D38" s="189" t="s">
        <v>13</v>
      </c>
      <c r="E38" s="189" t="s">
        <v>42</v>
      </c>
      <c r="F38" s="177" t="s">
        <v>30</v>
      </c>
      <c r="G38" s="194" t="s">
        <v>31</v>
      </c>
      <c r="H38" s="149"/>
      <c r="I38" s="150"/>
      <c r="J38" s="151"/>
    </row>
    <row r="39" spans="1:10" ht="12" customHeight="1" thickBot="1">
      <c r="A39" s="141"/>
      <c r="B39" s="135"/>
      <c r="C39" s="187"/>
      <c r="D39" s="189"/>
      <c r="E39" s="193"/>
      <c r="F39" s="177"/>
      <c r="G39" s="194"/>
      <c r="H39" s="152"/>
      <c r="I39" s="153"/>
      <c r="J39" s="154"/>
    </row>
    <row r="40" spans="1:10" ht="27" customHeight="1">
      <c r="A40" s="206" t="s">
        <v>74</v>
      </c>
      <c r="B40" s="84" t="s">
        <v>75</v>
      </c>
      <c r="C40" s="33"/>
      <c r="D40" s="33"/>
      <c r="E40" s="33"/>
      <c r="F40" s="33"/>
      <c r="G40" s="33"/>
      <c r="H40" s="184"/>
      <c r="I40" s="155" t="s">
        <v>24</v>
      </c>
      <c r="J40" s="185"/>
    </row>
    <row r="41" spans="1:10" ht="27.75" customHeight="1">
      <c r="A41" s="207"/>
      <c r="B41" s="85" t="s">
        <v>85</v>
      </c>
      <c r="C41" s="86" t="s">
        <v>41</v>
      </c>
      <c r="D41" s="87">
        <v>14492.62</v>
      </c>
      <c r="E41" s="87">
        <v>14057.84</v>
      </c>
      <c r="F41" s="113"/>
      <c r="G41" s="70">
        <f>SUM(E41)*F41</f>
        <v>0</v>
      </c>
      <c r="H41" s="181"/>
      <c r="I41" s="156"/>
      <c r="J41" s="183"/>
    </row>
    <row r="42" spans="1:10" ht="22.5" customHeight="1" thickBot="1">
      <c r="A42" s="208"/>
      <c r="B42" s="88"/>
      <c r="C42" s="89"/>
      <c r="D42" s="90"/>
      <c r="E42" s="90"/>
      <c r="F42" s="91"/>
      <c r="G42" s="91"/>
      <c r="H42" s="182"/>
      <c r="I42" s="157"/>
      <c r="J42" s="186"/>
    </row>
    <row r="43" spans="1:10" ht="22.5" customHeight="1">
      <c r="A43" s="206" t="s">
        <v>76</v>
      </c>
      <c r="B43" s="92" t="s">
        <v>78</v>
      </c>
      <c r="C43" s="93"/>
      <c r="D43" s="93"/>
      <c r="E43" s="93"/>
      <c r="F43" s="93"/>
      <c r="G43" s="93"/>
      <c r="H43" s="209" t="s">
        <v>22</v>
      </c>
      <c r="I43" s="185"/>
      <c r="J43" s="185"/>
    </row>
    <row r="44" spans="1:10" ht="44.25" customHeight="1">
      <c r="A44" s="207"/>
      <c r="B44" s="94" t="s">
        <v>45</v>
      </c>
      <c r="C44" s="86" t="s">
        <v>33</v>
      </c>
      <c r="D44" s="118"/>
      <c r="E44" s="95">
        <f>SUM(D44)*1</f>
        <v>0</v>
      </c>
      <c r="F44" s="113"/>
      <c r="G44" s="70">
        <f>SUM(E44)*F44</f>
        <v>0</v>
      </c>
      <c r="H44" s="210"/>
      <c r="I44" s="183"/>
      <c r="J44" s="183"/>
    </row>
    <row r="45" spans="1:10" ht="18" customHeight="1" thickBot="1">
      <c r="A45" s="208"/>
      <c r="B45" s="35"/>
      <c r="C45" s="96"/>
      <c r="D45" s="96"/>
      <c r="E45" s="96"/>
      <c r="F45" s="96"/>
      <c r="G45" s="96"/>
      <c r="H45" s="211"/>
      <c r="I45" s="186"/>
      <c r="J45" s="186"/>
    </row>
    <row r="46" spans="1:10" ht="12" customHeight="1">
      <c r="A46" s="130" t="s">
        <v>77</v>
      </c>
      <c r="B46" s="97"/>
      <c r="C46" s="98"/>
      <c r="D46" s="99"/>
      <c r="E46" s="99"/>
      <c r="F46" s="100"/>
      <c r="G46" s="100"/>
      <c r="H46" s="101"/>
      <c r="I46" s="101"/>
      <c r="J46" s="102"/>
    </row>
    <row r="47" spans="1:10">
      <c r="A47" s="123"/>
      <c r="B47" s="103" t="s">
        <v>79</v>
      </c>
      <c r="C47" s="33"/>
      <c r="D47" s="33"/>
      <c r="E47" s="33"/>
      <c r="F47" s="33"/>
      <c r="G47" s="33"/>
      <c r="H47" s="181"/>
      <c r="I47" s="183"/>
      <c r="J47" s="179"/>
    </row>
    <row r="48" spans="1:10" ht="24.75">
      <c r="A48" s="123"/>
      <c r="B48" s="104" t="s">
        <v>86</v>
      </c>
      <c r="C48" s="86" t="s">
        <v>33</v>
      </c>
      <c r="D48" s="118"/>
      <c r="E48" s="95">
        <f>SUM(D48)*1</f>
        <v>0</v>
      </c>
      <c r="F48" s="113"/>
      <c r="G48" s="70">
        <f>SUM(E48)*F48</f>
        <v>0</v>
      </c>
      <c r="H48" s="181"/>
      <c r="I48" s="183"/>
      <c r="J48" s="179"/>
    </row>
    <row r="49" spans="1:10" ht="15" customHeight="1">
      <c r="A49" s="131" t="s">
        <v>81</v>
      </c>
      <c r="B49" s="105"/>
      <c r="C49" s="105"/>
      <c r="D49" s="105"/>
      <c r="E49" s="105"/>
      <c r="F49" s="105"/>
      <c r="G49" s="105"/>
      <c r="H49" s="181"/>
      <c r="I49" s="183"/>
      <c r="J49" s="179"/>
    </row>
    <row r="50" spans="1:10" ht="15" customHeight="1">
      <c r="A50" s="131"/>
      <c r="B50" s="103" t="s">
        <v>80</v>
      </c>
      <c r="C50" s="86"/>
      <c r="D50" s="86"/>
      <c r="E50" s="86"/>
      <c r="F50" s="86"/>
      <c r="G50" s="86"/>
      <c r="H50" s="181"/>
      <c r="I50" s="183"/>
      <c r="J50" s="179"/>
    </row>
    <row r="51" spans="1:10" ht="15" customHeight="1">
      <c r="A51" s="131"/>
      <c r="B51" s="106" t="s">
        <v>15</v>
      </c>
      <c r="C51" s="86" t="s">
        <v>33</v>
      </c>
      <c r="D51" s="118"/>
      <c r="E51" s="95">
        <f>SUM(D51)*1</f>
        <v>0</v>
      </c>
      <c r="F51" s="113"/>
      <c r="G51" s="70">
        <f>SUM(E51)*F51</f>
        <v>0</v>
      </c>
      <c r="H51" s="181"/>
      <c r="I51" s="183"/>
      <c r="J51" s="179"/>
    </row>
    <row r="52" spans="1:10" ht="15" thickBot="1">
      <c r="A52" s="131"/>
      <c r="B52" s="107"/>
      <c r="C52" s="107"/>
      <c r="D52" s="96"/>
      <c r="E52" s="96"/>
      <c r="F52" s="96"/>
      <c r="G52" s="96"/>
      <c r="H52" s="182"/>
      <c r="I52" s="183"/>
      <c r="J52" s="180"/>
    </row>
    <row r="53" spans="1:10">
      <c r="A53" s="123" t="s">
        <v>82</v>
      </c>
      <c r="B53" s="103" t="s">
        <v>87</v>
      </c>
      <c r="C53" s="96"/>
      <c r="D53" s="96"/>
      <c r="E53" s="96"/>
      <c r="F53" s="96"/>
      <c r="G53" s="108"/>
      <c r="H53" s="192" t="s">
        <v>22</v>
      </c>
      <c r="I53" s="185"/>
      <c r="J53" s="185"/>
    </row>
    <row r="54" spans="1:10" ht="82.5" customHeight="1" thickBot="1">
      <c r="A54" s="123"/>
      <c r="B54" s="93" t="s">
        <v>90</v>
      </c>
      <c r="C54" s="86" t="s">
        <v>33</v>
      </c>
      <c r="D54" s="118"/>
      <c r="E54" s="95">
        <f>SUM(D54)*1</f>
        <v>0</v>
      </c>
      <c r="F54" s="113"/>
      <c r="G54" s="109">
        <f>SUM(E54)*F54</f>
        <v>0</v>
      </c>
      <c r="H54" s="180"/>
      <c r="I54" s="186"/>
      <c r="J54" s="186"/>
    </row>
    <row r="55" spans="1:10" ht="26.25" customHeight="1">
      <c r="A55" s="123" t="s">
        <v>89</v>
      </c>
      <c r="B55" s="36" t="s">
        <v>88</v>
      </c>
      <c r="C55" s="86" t="s">
        <v>33</v>
      </c>
      <c r="D55" s="118"/>
      <c r="E55" s="95">
        <f>SUM(D55)*1</f>
        <v>0</v>
      </c>
      <c r="F55" s="113"/>
      <c r="G55" s="70">
        <f>SUM(E55)*F55</f>
        <v>0</v>
      </c>
      <c r="H55" s="184"/>
      <c r="I55" s="195" t="s">
        <v>24</v>
      </c>
      <c r="J55" s="185"/>
    </row>
    <row r="56" spans="1:10" ht="15" thickBot="1">
      <c r="A56" s="123"/>
      <c r="B56" s="110"/>
      <c r="C56" s="41"/>
      <c r="D56" s="41"/>
      <c r="E56" s="41"/>
      <c r="F56" s="41"/>
      <c r="G56" s="41"/>
      <c r="H56" s="182"/>
      <c r="I56" s="196"/>
      <c r="J56" s="186"/>
    </row>
    <row r="57" spans="1:10" ht="15.75" thickBot="1">
      <c r="A57" s="111" t="s">
        <v>59</v>
      </c>
      <c r="B57" s="80" t="s">
        <v>44</v>
      </c>
      <c r="C57" s="81"/>
      <c r="D57" s="81"/>
      <c r="E57" s="81"/>
      <c r="F57" s="83"/>
      <c r="G57" s="70">
        <f>SUM(G41:G56)</f>
        <v>0</v>
      </c>
      <c r="H57" s="65"/>
      <c r="I57" s="112"/>
      <c r="J57" s="65"/>
    </row>
    <row r="58" spans="1:10" ht="15">
      <c r="B58" s="1"/>
      <c r="C58" s="2"/>
      <c r="D58" s="2"/>
      <c r="E58" s="3"/>
      <c r="F58" s="2"/>
      <c r="G58" s="2"/>
      <c r="H58" s="2"/>
      <c r="I58" s="2"/>
      <c r="J58" s="2"/>
    </row>
    <row r="59" spans="1:10" ht="15" thickBot="1">
      <c r="B59" s="1"/>
      <c r="C59" s="2"/>
      <c r="D59" s="2"/>
      <c r="E59" s="2"/>
      <c r="F59" s="2"/>
      <c r="G59" s="2"/>
      <c r="H59" s="2"/>
      <c r="I59" s="2"/>
      <c r="J59" s="2"/>
    </row>
    <row r="60" spans="1:10" ht="15.75" thickBot="1">
      <c r="A60" s="127" t="s">
        <v>19</v>
      </c>
      <c r="B60" s="128"/>
      <c r="C60" s="128"/>
      <c r="D60" s="128"/>
      <c r="E60" s="128"/>
      <c r="F60" s="129"/>
      <c r="G60" s="8">
        <f>SUM(G57+G37+G15)</f>
        <v>0</v>
      </c>
      <c r="H60" s="4"/>
      <c r="I60" s="2"/>
      <c r="J60" s="2"/>
    </row>
    <row r="61" spans="1:10" ht="15.75" thickBot="1">
      <c r="A61" s="5" t="s">
        <v>97</v>
      </c>
      <c r="B61" s="6"/>
      <c r="C61" s="6"/>
      <c r="D61" s="6"/>
      <c r="E61" s="6"/>
      <c r="F61" s="119">
        <v>0</v>
      </c>
      <c r="G61" s="8">
        <f>SUM(G60)*F61/100</f>
        <v>0</v>
      </c>
      <c r="H61" s="4"/>
      <c r="I61" s="2"/>
      <c r="J61" s="2"/>
    </row>
    <row r="62" spans="1:10" ht="15.75" thickBot="1">
      <c r="A62" s="5" t="s">
        <v>60</v>
      </c>
      <c r="B62" s="6"/>
      <c r="C62" s="6"/>
      <c r="D62" s="6"/>
      <c r="E62" s="6"/>
      <c r="F62" s="7"/>
      <c r="G62" s="8">
        <f>SUM(G60:G61)</f>
        <v>0</v>
      </c>
      <c r="H62" s="4"/>
      <c r="I62" s="2"/>
      <c r="J62" s="2"/>
    </row>
    <row r="63" spans="1:10" ht="15.75" thickBot="1">
      <c r="A63" s="5" t="s">
        <v>61</v>
      </c>
      <c r="B63" s="6"/>
      <c r="C63" s="6"/>
      <c r="D63" s="6"/>
      <c r="E63" s="6"/>
      <c r="F63" s="7"/>
      <c r="G63" s="8">
        <f>SUM(G62)*0.19</f>
        <v>0</v>
      </c>
      <c r="H63" s="4"/>
      <c r="I63" s="2"/>
      <c r="J63" s="2"/>
    </row>
    <row r="64" spans="1:10" ht="15.75" thickBot="1">
      <c r="A64" s="124" t="s">
        <v>20</v>
      </c>
      <c r="B64" s="125"/>
      <c r="C64" s="125"/>
      <c r="D64" s="125"/>
      <c r="E64" s="125"/>
      <c r="F64" s="126"/>
      <c r="G64" s="8">
        <f>SUM(G62:G63)</f>
        <v>0</v>
      </c>
      <c r="H64" s="2"/>
      <c r="I64" s="2"/>
      <c r="J64" s="2"/>
    </row>
    <row r="66" spans="2:5">
      <c r="B66" s="9"/>
      <c r="C66" s="9"/>
      <c r="D66" s="9"/>
      <c r="E66" s="10"/>
    </row>
    <row r="67" spans="2:5">
      <c r="B67" s="11"/>
      <c r="C67" s="10"/>
      <c r="D67" s="10"/>
      <c r="E67" s="10"/>
    </row>
    <row r="68" spans="2:5" ht="15">
      <c r="B68" s="12" t="s">
        <v>46</v>
      </c>
      <c r="C68" s="10"/>
      <c r="D68" s="10"/>
      <c r="E68" s="10"/>
    </row>
    <row r="69" spans="2:5" ht="15" thickBot="1">
      <c r="B69" s="11"/>
      <c r="C69" s="10"/>
      <c r="D69" s="10"/>
      <c r="E69" s="10"/>
    </row>
    <row r="70" spans="2:5" ht="15.75" thickBot="1">
      <c r="B70" s="197" t="s">
        <v>47</v>
      </c>
      <c r="C70" s="198"/>
      <c r="D70" s="13" t="s">
        <v>48</v>
      </c>
      <c r="E70" s="10"/>
    </row>
    <row r="71" spans="2:5" ht="15" thickBot="1">
      <c r="B71" s="199" t="s">
        <v>49</v>
      </c>
      <c r="C71" s="200"/>
      <c r="D71" s="14"/>
      <c r="E71" s="10"/>
    </row>
    <row r="72" spans="2:5" ht="15" thickBot="1">
      <c r="B72" s="199" t="s">
        <v>50</v>
      </c>
      <c r="C72" s="200"/>
      <c r="D72" s="14"/>
      <c r="E72" s="10"/>
    </row>
    <row r="73" spans="2:5" ht="15" thickBot="1">
      <c r="B73" s="199" t="s">
        <v>51</v>
      </c>
      <c r="C73" s="200"/>
      <c r="D73" s="14"/>
      <c r="E73" s="10"/>
    </row>
    <row r="74" spans="2:5" ht="15" thickBot="1">
      <c r="B74" s="199" t="s">
        <v>52</v>
      </c>
      <c r="C74" s="200"/>
      <c r="D74" s="14"/>
      <c r="E74" s="10"/>
    </row>
    <row r="75" spans="2:5" ht="15" thickBot="1">
      <c r="B75" s="199" t="s">
        <v>53</v>
      </c>
      <c r="C75" s="200"/>
      <c r="D75" s="14"/>
      <c r="E75" s="10"/>
    </row>
    <row r="76" spans="2:5">
      <c r="B76" s="15"/>
      <c r="C76" s="10"/>
      <c r="D76" s="10"/>
      <c r="E76" s="10"/>
    </row>
    <row r="77" spans="2:5">
      <c r="B77" s="15"/>
      <c r="C77" s="10"/>
      <c r="D77" s="10"/>
      <c r="E77" s="10"/>
    </row>
    <row r="78" spans="2:5">
      <c r="B78" s="15"/>
      <c r="C78" s="10"/>
      <c r="D78" s="10"/>
      <c r="E78" s="10"/>
    </row>
    <row r="79" spans="2:5">
      <c r="B79" s="15"/>
      <c r="C79" s="10"/>
      <c r="D79" s="10"/>
      <c r="E79" s="10"/>
    </row>
    <row r="80" spans="2:5" ht="15">
      <c r="B80" s="16" t="s">
        <v>54</v>
      </c>
      <c r="C80" s="17"/>
      <c r="D80" s="10"/>
      <c r="E80" s="10"/>
    </row>
    <row r="81" spans="2:5">
      <c r="B81" s="204" t="s">
        <v>55</v>
      </c>
      <c r="C81" s="205"/>
      <c r="D81" s="205"/>
      <c r="E81" s="205"/>
    </row>
    <row r="82" spans="2:5">
      <c r="B82" s="204"/>
      <c r="C82" s="205"/>
      <c r="D82" s="205"/>
      <c r="E82" s="205"/>
    </row>
    <row r="83" spans="2:5">
      <c r="B83" s="18" t="s">
        <v>56</v>
      </c>
      <c r="C83" s="205"/>
      <c r="D83" s="205"/>
      <c r="E83" s="205"/>
    </row>
    <row r="84" spans="2:5">
      <c r="B84" s="15"/>
      <c r="C84" s="10"/>
      <c r="D84" s="10"/>
      <c r="E84" s="10"/>
    </row>
    <row r="85" spans="2:5">
      <c r="B85" s="15"/>
      <c r="C85" s="10"/>
      <c r="D85" s="10"/>
      <c r="E85" s="10"/>
    </row>
    <row r="86" spans="2:5">
      <c r="B86" s="15"/>
      <c r="C86" s="10"/>
      <c r="D86" s="10"/>
      <c r="E86" s="10"/>
    </row>
    <row r="87" spans="2:5">
      <c r="B87" s="15"/>
      <c r="C87" s="10"/>
      <c r="D87" s="10"/>
      <c r="E87" s="10"/>
    </row>
    <row r="88" spans="2:5">
      <c r="B88" s="15"/>
      <c r="C88" s="10"/>
      <c r="D88" s="10"/>
      <c r="E88" s="10"/>
    </row>
    <row r="89" spans="2:5">
      <c r="B89" s="201"/>
      <c r="C89" s="10"/>
      <c r="D89" s="203"/>
      <c r="E89" s="203"/>
    </row>
    <row r="90" spans="2:5">
      <c r="B90" s="202"/>
      <c r="C90" s="10"/>
      <c r="D90" s="202"/>
      <c r="E90" s="202"/>
    </row>
    <row r="91" spans="2:5">
      <c r="B91" s="15" t="s">
        <v>57</v>
      </c>
      <c r="C91" s="10"/>
      <c r="D91" s="15" t="s">
        <v>58</v>
      </c>
      <c r="E91" s="10"/>
    </row>
    <row r="92" spans="2:5">
      <c r="C92" s="10"/>
      <c r="D92" s="10"/>
      <c r="E92" s="10"/>
    </row>
  </sheetData>
  <sheetProtection algorithmName="SHA-512" hashValue="aw8lfhMPYYepKiqsD345XNai+hBgHu4NSu26exmyS1TIOt3vTFLNf/4Z84x5Yjjp6xhh6sDOlDEnJWVJWMcEgw==" saltValue="xuldV0hVCh7vjoxORjIU8g==" spinCount="100000" sheet="1" objects="1" scenarios="1"/>
  <mergeCells count="68">
    <mergeCell ref="A40:A42"/>
    <mergeCell ref="A43:A45"/>
    <mergeCell ref="H43:H45"/>
    <mergeCell ref="I43:I45"/>
    <mergeCell ref="J43:J45"/>
    <mergeCell ref="B89:B90"/>
    <mergeCell ref="D89:E90"/>
    <mergeCell ref="B75:C75"/>
    <mergeCell ref="B81:B82"/>
    <mergeCell ref="C81:E82"/>
    <mergeCell ref="C83:E83"/>
    <mergeCell ref="B70:C70"/>
    <mergeCell ref="B71:C71"/>
    <mergeCell ref="B72:C72"/>
    <mergeCell ref="B73:C73"/>
    <mergeCell ref="B74:C74"/>
    <mergeCell ref="I53:I54"/>
    <mergeCell ref="J53:J54"/>
    <mergeCell ref="H55:H56"/>
    <mergeCell ref="I55:I56"/>
    <mergeCell ref="J55:J56"/>
    <mergeCell ref="C16:C17"/>
    <mergeCell ref="D16:D17"/>
    <mergeCell ref="E16:E17"/>
    <mergeCell ref="F16:F17"/>
    <mergeCell ref="H53:H54"/>
    <mergeCell ref="C38:C39"/>
    <mergeCell ref="D38:D39"/>
    <mergeCell ref="E38:E39"/>
    <mergeCell ref="F38:F39"/>
    <mergeCell ref="G38:G39"/>
    <mergeCell ref="J47:J52"/>
    <mergeCell ref="H47:H52"/>
    <mergeCell ref="I47:I52"/>
    <mergeCell ref="H40:H42"/>
    <mergeCell ref="J40:J42"/>
    <mergeCell ref="A3:A10"/>
    <mergeCell ref="A11:A14"/>
    <mergeCell ref="A16:A17"/>
    <mergeCell ref="H38:J39"/>
    <mergeCell ref="I40:I42"/>
    <mergeCell ref="H15:J15"/>
    <mergeCell ref="H3:H14"/>
    <mergeCell ref="I3:I14"/>
    <mergeCell ref="J3:J14"/>
    <mergeCell ref="H37:J37"/>
    <mergeCell ref="H16:J17"/>
    <mergeCell ref="H18:H36"/>
    <mergeCell ref="I18:I36"/>
    <mergeCell ref="J18:J36"/>
    <mergeCell ref="G16:G17"/>
    <mergeCell ref="B38:B39"/>
    <mergeCell ref="F1:F2"/>
    <mergeCell ref="A18:A30"/>
    <mergeCell ref="A32:A35"/>
    <mergeCell ref="A64:F64"/>
    <mergeCell ref="A53:A54"/>
    <mergeCell ref="A55:A56"/>
    <mergeCell ref="A60:F60"/>
    <mergeCell ref="A46:A48"/>
    <mergeCell ref="A49:A52"/>
    <mergeCell ref="B1:B2"/>
    <mergeCell ref="B16:B17"/>
    <mergeCell ref="C1:C2"/>
    <mergeCell ref="D1:D2"/>
    <mergeCell ref="E1:E2"/>
    <mergeCell ref="A38:A39"/>
    <mergeCell ref="A1:A2"/>
  </mergeCells>
  <phoneticPr fontId="7" type="noConversion"/>
  <pageMargins left="0.7" right="0.7" top="0.78740157499999996" bottom="0.78740157499999996" header="0.3" footer="0.3"/>
  <pageSetup paperSize="8" scale="46" orientation="landscape" verticalDpi="0" r:id="rId1"/>
  <headerFooter>
    <oddHeader>&amp;C&amp;"Arial,Fett"&amp;14Anlage 2 - Honorarermittlung - Angebot
Bitte die blau hinterlegten Felder ausfüllen!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Ute</dc:creator>
  <cp:lastModifiedBy>Huber, Ute</cp:lastModifiedBy>
  <cp:lastPrinted>2026-04-09T12:06:04Z</cp:lastPrinted>
  <dcterms:created xsi:type="dcterms:W3CDTF">2026-02-24T10:56:12Z</dcterms:created>
  <dcterms:modified xsi:type="dcterms:W3CDTF">2026-08-11T14:13:17Z</dcterms:modified>
</cp:coreProperties>
</file>