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Facility\2 BImA\0009289 - 005-26\04_Vergabeunterlagen\Vergabeunterlagen\05_von_Verdingung\"/>
    </mc:Choice>
  </mc:AlternateContent>
  <xr:revisionPtr revIDLastSave="0" documentId="8_{BB446856-BC0E-44AD-A643-2F5BC986B402}" xr6:coauthVersionLast="47" xr6:coauthVersionMax="47" xr10:uidLastSave="{00000000-0000-0000-0000-000000000000}"/>
  <bookViews>
    <workbookView xWindow="28680" yWindow="-30" windowWidth="29040" windowHeight="15720" tabRatio="656" xr2:uid="{00000000-000D-0000-FFFF-FFFF00000000}"/>
  </bookViews>
  <sheets>
    <sheet name="VOEK 005-26 Los 2" sheetId="10" r:id="rId1"/>
  </sheets>
  <definedNames>
    <definedName name="_xlnm.Print_Area" localSheetId="0">'VOEK 005-26 Los 2'!$A$1:$H$49</definedName>
    <definedName name="_xlnm.Print_Titles" localSheetId="0">'VOEK 005-26 Los 2'!$6:$9</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9" i="10" l="1"/>
  <c r="H39" i="10"/>
  <c r="H25" i="10"/>
  <c r="H38" i="10"/>
  <c r="H48" i="10"/>
  <c r="A49" i="10"/>
  <c r="A38" i="10" l="1"/>
  <c r="A25" i="10"/>
  <c r="F47" i="10" l="1"/>
  <c r="H47" i="10" s="1"/>
  <c r="F37" i="10"/>
  <c r="H37" i="10" s="1"/>
  <c r="F36" i="10"/>
  <c r="H36" i="10" s="1"/>
  <c r="F24" i="10"/>
  <c r="H24" i="10" s="1"/>
  <c r="F23" i="10"/>
  <c r="H23" i="10" s="1"/>
  <c r="F33" i="10"/>
  <c r="H33" i="10" s="1"/>
  <c r="F30" i="10"/>
  <c r="H30" i="10" s="1"/>
  <c r="F31" i="10" l="1"/>
  <c r="H31" i="10" s="1"/>
  <c r="F17" i="10"/>
  <c r="H17" i="10" s="1"/>
  <c r="F16" i="10"/>
  <c r="H16" i="10" s="1"/>
  <c r="F20" i="10" l="1"/>
  <c r="H20" i="10" s="1"/>
  <c r="F19" i="10"/>
  <c r="H19" i="10" s="1"/>
  <c r="B11" i="10"/>
  <c r="A48" i="10" l="1"/>
  <c r="A39" i="10"/>
  <c r="B42" i="10"/>
</calcChain>
</file>

<file path=xl/sharedStrings.xml><?xml version="1.0" encoding="utf-8"?>
<sst xmlns="http://schemas.openxmlformats.org/spreadsheetml/2006/main" count="118" uniqueCount="77">
  <si>
    <t>Leistungstext (kurz)</t>
  </si>
  <si>
    <t>Einheit</t>
  </si>
  <si>
    <t>m²</t>
  </si>
  <si>
    <t>a</t>
  </si>
  <si>
    <t>b</t>
  </si>
  <si>
    <t>c</t>
  </si>
  <si>
    <t>d</t>
  </si>
  <si>
    <t>e</t>
  </si>
  <si>
    <t>f = c * e</t>
  </si>
  <si>
    <t>g</t>
  </si>
  <si>
    <t>h = f * g</t>
  </si>
  <si>
    <t>1.1</t>
  </si>
  <si>
    <t xml:space="preserve">1. </t>
  </si>
  <si>
    <t>Bedarfsleistungen</t>
  </si>
  <si>
    <t xml:space="preserve">kalk. Menge 
ca. </t>
  </si>
  <si>
    <t>Grundleistungen</t>
  </si>
  <si>
    <t>Teil B - Anlage B-02</t>
  </si>
  <si>
    <r>
      <rPr>
        <b/>
        <sz val="12"/>
        <rFont val="Calibri"/>
        <family val="2"/>
        <scheme val="minor"/>
      </rPr>
      <t xml:space="preserve">Vom Bieter sind alle Felder dieser Farbe zwingend auszufüllen. </t>
    </r>
    <r>
      <rPr>
        <sz val="10"/>
        <rFont val="Calibri"/>
        <family val="2"/>
        <scheme val="minor"/>
      </rPr>
      <t xml:space="preserve">
</t>
    </r>
    <r>
      <rPr>
        <i/>
        <sz val="10"/>
        <rFont val="Arial"/>
        <family val="2"/>
      </rPr>
      <t/>
    </r>
  </si>
  <si>
    <t>kalk. Anzahl Einsätze
/ p. a.</t>
  </si>
  <si>
    <t>1.1.2</t>
  </si>
  <si>
    <t xml:space="preserve">Position
Leistungs-beschreib. </t>
  </si>
  <si>
    <t>Gesamtpreis
in € / Einsatz
(netto)</t>
  </si>
  <si>
    <t>1.1.3</t>
  </si>
  <si>
    <t>1.1.2.10</t>
  </si>
  <si>
    <t>1.1.3.10</t>
  </si>
  <si>
    <t>GRÜNPFLEGEARBEITEN</t>
  </si>
  <si>
    <t xml:space="preserve">Position/Titel
Leistungs-beschreib. </t>
  </si>
  <si>
    <t>Menge
ca.</t>
  </si>
  <si>
    <t>Einheitspreis in € / m² / lfm.
/ Einsatz
(netto)</t>
  </si>
  <si>
    <t>Gesamtpreis 
in € / Einsatz
(netto)</t>
  </si>
  <si>
    <t>Einsätze / Jahr</t>
  </si>
  <si>
    <t>Gesamtpreis
in € / Jahr
(netto)</t>
  </si>
  <si>
    <t>1.1.1</t>
  </si>
  <si>
    <t>Rasenflächen</t>
  </si>
  <si>
    <t>1.1.1.10</t>
  </si>
  <si>
    <t>1.1.2.20</t>
  </si>
  <si>
    <t>lfm</t>
  </si>
  <si>
    <t>kalk. Gesamtpreis
in € / p. a.
(netto)</t>
  </si>
  <si>
    <t>1.1.1.20</t>
  </si>
  <si>
    <t>Hecken</t>
  </si>
  <si>
    <t>Rasenflächen mähen inkl. Schnittgutentsorgung</t>
  </si>
  <si>
    <t>Vergabenummer VOEK 005-26, Los 2</t>
  </si>
  <si>
    <t>WE 106106</t>
  </si>
  <si>
    <t>BAMF – Am Rasthof 2 in 07629 Hermsdorf-Schleifreisen</t>
  </si>
  <si>
    <t>Zusätzliches Mähen der Rasenflächen inkl. Schnittgutentsorgung</t>
  </si>
  <si>
    <t>1.1.1.30</t>
  </si>
  <si>
    <t>Rasenflächen von Laub und Unrat reinigen inkl. Entsorgung</t>
  </si>
  <si>
    <t>1.1.1.40</t>
  </si>
  <si>
    <t>Rasenflächen nachsäen</t>
  </si>
  <si>
    <t>Sträucher</t>
  </si>
  <si>
    <t>Sträucher &lt; 2 m, Erhaltungs- und Pflegeschnitt inkl. Schnittgutmulchung</t>
  </si>
  <si>
    <t>Sträucher &lt; 2 m, Verkehrssicherungsschnitt inkl. Schnittgutmulchung</t>
  </si>
  <si>
    <t>1.1.2.30</t>
  </si>
  <si>
    <t>Sträucher &lt; 2 m, Zusätzlicher Verkehrssicherungsschnitt inkl. Schnittgutmulchung</t>
  </si>
  <si>
    <t>Wildwuchs- / Naturhecken, Ordnungsschnitt inkl. Schnittgutentfernung</t>
  </si>
  <si>
    <t>1.1.3.10a</t>
  </si>
  <si>
    <t>Hecken &lt; 2 m</t>
  </si>
  <si>
    <t>1.1.3.10b</t>
  </si>
  <si>
    <t>Hecken &gt; 2 m</t>
  </si>
  <si>
    <t>Wildwuchs- / Naturhecken, Verkehrssicherungsschnitt inkl. Schnittgutentfernung</t>
  </si>
  <si>
    <t>1.2</t>
  </si>
  <si>
    <t>GRAUFLÄCHENREINIGUNG</t>
  </si>
  <si>
    <t xml:space="preserve">Menge 
ca. </t>
  </si>
  <si>
    <t>Einheitspreis
in € / m² / Einsatz
(netto)</t>
  </si>
  <si>
    <t>Einheitspreis 
in € / m² / lfm / Einsatz
(netto)</t>
  </si>
  <si>
    <t xml:space="preserve">Anzahl Einsätze
/ p. a. </t>
  </si>
  <si>
    <t>Gesamtpreis 
in € / p. a.
(netto)</t>
  </si>
  <si>
    <t>1.2.1</t>
  </si>
  <si>
    <t>Nicht öffentliche Flächen</t>
  </si>
  <si>
    <t>Nicht öffentliche Flächen von Laub und Unrat reinigen inkl. Entsorgung</t>
  </si>
  <si>
    <t xml:space="preserve">* In Wachstumsphasen mit geringer Höhe (z. B. bei längerer Trockenheit) ist ein Rasenschnitt zu unterlassen. Liegt die Wuchshöhe unter der festgelegten Mindestschnitthöhe, erfolgt kein Schnitt und die Vergütung für die ausgefallene Leistung entfällt. Rein zu Wertungszwecken wird bei diesen Positionen von der oben genannten Anzahl an Einsätzen und Menge pro Jahr ausgegangen. Die Angaben dienen lediglich der Preiskalkulation der Auftragnehmerin und können variieren. Auf die Vergütung dieser Positionen besteht kein Anspruch; die Abrechnung erfolgt nach den tatsächlich abgenommenen Leistungen auf Nachweis. </t>
  </si>
  <si>
    <t>** Rein zu Wertungszwecken wird bei diesen Positionen von der oben genannten Anzahl an Einsätzen und Menge pro Jahr ausgegangen. Die Angaben dienen lediglich der Preiskalkulation der Auftragnehmerin und können variieren. Auf die Beauftragung und Vergütung dieser Positionen besteht kein Anspruch; die Abrechnung erfolgt nach den tatsächlich abgenommenen Leistungen auf Nachweis.</t>
  </si>
  <si>
    <t>1.2.1.10</t>
  </si>
  <si>
    <t>Preisblatt</t>
  </si>
  <si>
    <t>1.1.3.20</t>
  </si>
  <si>
    <t>1.1.3.20a</t>
  </si>
  <si>
    <t>1.1.3.20b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</si>
</sst>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quot;"/>
    <numFmt numFmtId="165" formatCode="0\ &quot;**&quot;"/>
  </numFmts>
  <fonts count="25">
    <font>
      <sz val="11"/>
      <color theme="1"/>
      <name val="Arial"/>
      <family val="2"/>
    </font>
    <font>
      <sz val="11"/>
      <color theme="1"/>
      <name val="Calibri"/>
      <family val="2"/>
      <scheme val="minor"/>
    </font>
    <font>
      <sz val="11"/>
      <color theme="1"/>
      <name val="Calibri"/>
      <family val="2"/>
      <scheme val="minor"/>
    </font>
    <font>
      <sz val="10"/>
      <name val="Arial"/>
      <family val="2"/>
    </font>
    <font>
      <i/>
      <sz val="10"/>
      <name val="Arial"/>
      <family val="2"/>
    </font>
    <font>
      <b/>
      <sz val="11"/>
      <color theme="1"/>
      <name val="Calibri"/>
      <family val="2"/>
      <scheme val="minor"/>
    </font>
    <font>
      <sz val="11"/>
      <color theme="1"/>
      <name val="BundesSans"/>
      <family val="2"/>
    </font>
    <font>
      <b/>
      <sz val="12"/>
      <color theme="1"/>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sz val="8"/>
      <color theme="1"/>
      <name val="Calibri"/>
      <family val="2"/>
      <scheme val="minor"/>
    </font>
    <font>
      <sz val="10"/>
      <color rgb="FF000000"/>
      <name val="Calibri"/>
      <family val="2"/>
      <scheme val="minor"/>
    </font>
    <font>
      <sz val="10"/>
      <name val="Calibri"/>
      <family val="2"/>
      <scheme val="minor"/>
    </font>
    <font>
      <b/>
      <i/>
      <sz val="10"/>
      <name val="Calibri"/>
      <family val="2"/>
      <scheme val="minor"/>
    </font>
    <font>
      <sz val="10"/>
      <color rgb="FF0070C0"/>
      <name val="Calibri"/>
      <family val="2"/>
      <scheme val="minor"/>
    </font>
    <font>
      <b/>
      <sz val="12"/>
      <color theme="0"/>
      <name val="Calibri"/>
      <family val="2"/>
      <scheme val="minor"/>
    </font>
    <font>
      <i/>
      <sz val="10"/>
      <color theme="8"/>
      <name val="Calibri"/>
      <family val="2"/>
      <scheme val="minor"/>
    </font>
    <font>
      <b/>
      <sz val="14"/>
      <name val="Calibri"/>
      <family val="2"/>
      <scheme val="minor"/>
    </font>
    <font>
      <b/>
      <sz val="11"/>
      <color rgb="FFFF0000"/>
      <name val="Calibri"/>
      <family val="2"/>
      <scheme val="minor"/>
    </font>
    <font>
      <b/>
      <sz val="18"/>
      <color theme="1"/>
      <name val="Calibri"/>
      <family val="2"/>
      <scheme val="minor"/>
    </font>
    <font>
      <b/>
      <sz val="12"/>
      <name val="Calibri"/>
      <family val="2"/>
      <scheme val="minor"/>
    </font>
    <font>
      <b/>
      <sz val="14"/>
      <color theme="1"/>
      <name val="Calibri"/>
      <family val="2"/>
      <scheme val="minor"/>
    </font>
    <font>
      <sz val="10"/>
      <color rgb="FF00B050"/>
      <name val="Calibri"/>
      <family val="2"/>
      <scheme val="minor"/>
    </font>
    <font>
      <i/>
      <sz val="10"/>
      <color rgb="FF00B050"/>
      <name val="Calibri"/>
      <family val="2"/>
      <scheme val="minor"/>
    </font>
  </fonts>
  <fills count="8">
    <fill>
      <patternFill patternType="none"/>
    </fill>
    <fill>
      <patternFill patternType="gray125"/>
    </fill>
    <fill>
      <patternFill patternType="solid">
        <fgColor theme="0"/>
        <bgColor indexed="64"/>
      </patternFill>
    </fill>
    <fill>
      <patternFill patternType="solid">
        <fgColor rgb="FFC8E1A6"/>
        <bgColor indexed="64"/>
      </patternFill>
    </fill>
    <fill>
      <patternFill patternType="solid">
        <fgColor rgb="FFC3C8C3"/>
        <bgColor indexed="64"/>
      </patternFill>
    </fill>
    <fill>
      <patternFill patternType="solid">
        <fgColor rgb="FFDCE1DC"/>
        <bgColor indexed="64"/>
      </patternFill>
    </fill>
    <fill>
      <patternFill patternType="solid">
        <fgColor rgb="FFEBF0EB"/>
        <bgColor indexed="64"/>
      </patternFill>
    </fill>
    <fill>
      <patternFill patternType="solid">
        <fgColor rgb="FF0041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46">
    <xf numFmtId="0" fontId="0" fillId="0" borderId="0" xfId="0"/>
    <xf numFmtId="0" fontId="6" fillId="0" borderId="0" xfId="0" applyFont="1"/>
    <xf numFmtId="0" fontId="6" fillId="0" borderId="0" xfId="0" applyFont="1" applyAlignment="1">
      <alignment horizontal="center"/>
    </xf>
    <xf numFmtId="0" fontId="8" fillId="0" borderId="0" xfId="0" applyFont="1"/>
    <xf numFmtId="49" fontId="9" fillId="0" borderId="1" xfId="0" applyNumberFormat="1" applyFont="1" applyBorder="1" applyAlignment="1">
      <alignment horizontal="left" vertical="center" wrapText="1"/>
    </xf>
    <xf numFmtId="0" fontId="13" fillId="0" borderId="1" xfId="0" applyFont="1" applyBorder="1" applyAlignment="1">
      <alignment horizontal="left" vertical="center" wrapText="1"/>
    </xf>
    <xf numFmtId="4" fontId="13" fillId="0" borderId="1" xfId="0" applyNumberFormat="1" applyFont="1" applyBorder="1" applyAlignment="1">
      <alignment horizontal="right" vertical="center"/>
    </xf>
    <xf numFmtId="0" fontId="2" fillId="0" borderId="0" xfId="0" applyFont="1"/>
    <xf numFmtId="0" fontId="2" fillId="0" borderId="0" xfId="0" applyFont="1" applyAlignment="1">
      <alignment horizontal="center"/>
    </xf>
    <xf numFmtId="0" fontId="19" fillId="0" borderId="0" xfId="0" applyFont="1" applyAlignment="1">
      <alignment horizontal="center" vertical="center"/>
    </xf>
    <xf numFmtId="49" fontId="7" fillId="0" borderId="0" xfId="0" applyNumberFormat="1" applyFont="1" applyAlignment="1">
      <alignment vertical="center" wrapText="1"/>
    </xf>
    <xf numFmtId="0" fontId="12" fillId="0" borderId="1" xfId="0" applyFont="1" applyBorder="1" applyAlignment="1">
      <alignment vertical="center" wrapText="1"/>
    </xf>
    <xf numFmtId="4" fontId="9" fillId="3" borderId="1" xfId="0" applyNumberFormat="1" applyFont="1" applyFill="1" applyBorder="1" applyAlignment="1" applyProtection="1">
      <alignment horizontal="right" vertical="center"/>
      <protection locked="0"/>
    </xf>
    <xf numFmtId="0" fontId="11" fillId="6" borderId="1" xfId="0" applyFont="1" applyFill="1" applyBorder="1" applyAlignment="1">
      <alignment horizontal="center" vertical="center" wrapText="1"/>
    </xf>
    <xf numFmtId="4" fontId="10" fillId="6" borderId="1" xfId="0" applyNumberFormat="1" applyFont="1" applyFill="1" applyBorder="1" applyAlignment="1">
      <alignment horizontal="right" vertical="center"/>
    </xf>
    <xf numFmtId="0" fontId="16" fillId="7" borderId="1" xfId="0" applyFont="1" applyFill="1" applyBorder="1" applyAlignment="1">
      <alignment vertical="center" wrapText="1"/>
    </xf>
    <xf numFmtId="4" fontId="10" fillId="4" borderId="1" xfId="0" applyNumberFormat="1" applyFont="1" applyFill="1" applyBorder="1" applyAlignment="1">
      <alignment horizontal="right" vertical="center"/>
    </xf>
    <xf numFmtId="1" fontId="9" fillId="0" borderId="1" xfId="0" applyNumberFormat="1" applyFont="1" applyBorder="1" applyAlignment="1">
      <alignment horizontal="center" vertical="center" wrapText="1"/>
    </xf>
    <xf numFmtId="0" fontId="11" fillId="6" borderId="1" xfId="0" applyFont="1" applyFill="1" applyBorder="1" applyAlignment="1">
      <alignment horizontal="center" vertical="center"/>
    </xf>
    <xf numFmtId="3" fontId="13" fillId="0" borderId="1" xfId="0" applyNumberFormat="1" applyFont="1" applyBorder="1" applyAlignment="1">
      <alignment vertical="center" wrapText="1"/>
    </xf>
    <xf numFmtId="49" fontId="14" fillId="6" borderId="1" xfId="0" applyNumberFormat="1" applyFont="1" applyFill="1" applyBorder="1" applyAlignment="1">
      <alignment vertical="center" wrapText="1"/>
    </xf>
    <xf numFmtId="0" fontId="1" fillId="0" borderId="0" xfId="0" applyFont="1"/>
    <xf numFmtId="0" fontId="9" fillId="0" borderId="1" xfId="0" applyFont="1" applyBorder="1" applyAlignment="1">
      <alignment vertical="center" wrapText="1"/>
    </xf>
    <xf numFmtId="0" fontId="10" fillId="6" borderId="1" xfId="0" applyFont="1" applyFill="1" applyBorder="1" applyAlignment="1">
      <alignment horizontal="center" vertical="center" wrapText="1"/>
    </xf>
    <xf numFmtId="0" fontId="10" fillId="6" borderId="1" xfId="0" applyFont="1" applyFill="1" applyBorder="1" applyAlignment="1">
      <alignment horizontal="left" vertical="center" wrapText="1"/>
    </xf>
    <xf numFmtId="0" fontId="10" fillId="6" borderId="1" xfId="0" applyFont="1" applyFill="1" applyBorder="1" applyAlignment="1">
      <alignment horizontal="center" vertical="center"/>
    </xf>
    <xf numFmtId="164" fontId="23" fillId="0" borderId="1" xfId="0" applyNumberFormat="1" applyFont="1" applyBorder="1" applyAlignment="1">
      <alignment horizontal="center" vertical="center" wrapText="1"/>
    </xf>
    <xf numFmtId="165" fontId="15" fillId="0" borderId="1" xfId="0" applyNumberFormat="1" applyFont="1" applyBorder="1" applyAlignment="1">
      <alignment horizontal="center" vertical="center" wrapText="1"/>
    </xf>
    <xf numFmtId="0" fontId="9" fillId="0" borderId="1" xfId="0" applyFont="1" applyBorder="1" applyAlignment="1">
      <alignment horizontal="justify" vertical="center"/>
    </xf>
    <xf numFmtId="49" fontId="7" fillId="4" borderId="1" xfId="0" applyNumberFormat="1" applyFont="1" applyFill="1" applyBorder="1" applyAlignment="1">
      <alignment vertical="center" wrapText="1"/>
    </xf>
    <xf numFmtId="0" fontId="7" fillId="4" borderId="1" xfId="0" applyFont="1" applyFill="1" applyBorder="1" applyAlignment="1">
      <alignment vertical="center" wrapText="1"/>
    </xf>
    <xf numFmtId="0" fontId="10" fillId="4" borderId="1" xfId="0" applyFont="1" applyFill="1" applyBorder="1" applyAlignment="1">
      <alignment horizontal="right" vertical="center" wrapText="1"/>
    </xf>
    <xf numFmtId="1" fontId="7" fillId="4" borderId="1" xfId="0" applyNumberFormat="1" applyFont="1" applyFill="1" applyBorder="1" applyAlignment="1">
      <alignment horizontal="right" vertical="center" wrapText="1"/>
    </xf>
    <xf numFmtId="4" fontId="22" fillId="4" borderId="1" xfId="0" applyNumberFormat="1" applyFont="1" applyFill="1" applyBorder="1" applyAlignment="1">
      <alignment horizontal="right" vertical="center"/>
    </xf>
    <xf numFmtId="0" fontId="7" fillId="4" borderId="1" xfId="0" applyFont="1" applyFill="1" applyBorder="1" applyAlignment="1">
      <alignment horizontal="left" vertical="center" wrapText="1"/>
    </xf>
    <xf numFmtId="49" fontId="7" fillId="5" borderId="1" xfId="0" applyNumberFormat="1" applyFont="1" applyFill="1" applyBorder="1" applyAlignment="1">
      <alignment horizontal="left" vertical="center" wrapText="1"/>
    </xf>
    <xf numFmtId="0" fontId="14" fillId="6" borderId="1" xfId="0" applyFont="1" applyFill="1" applyBorder="1" applyAlignment="1">
      <alignment horizontal="left" vertical="center" wrapText="1"/>
    </xf>
    <xf numFmtId="0" fontId="18" fillId="0" borderId="0" xfId="0" applyFont="1" applyAlignment="1">
      <alignment horizontal="center" vertical="center"/>
    </xf>
    <xf numFmtId="0" fontId="5" fillId="0" borderId="0" xfId="0" applyFont="1" applyAlignment="1">
      <alignment horizontal="center" vertical="center"/>
    </xf>
    <xf numFmtId="4" fontId="13" fillId="3" borderId="0" xfId="0" applyNumberFormat="1" applyFont="1" applyFill="1" applyAlignment="1">
      <alignment horizontal="center" vertical="center" wrapText="1"/>
    </xf>
    <xf numFmtId="0" fontId="20" fillId="0" borderId="0" xfId="0" applyFont="1" applyAlignment="1">
      <alignment horizontal="center" vertical="center" wrapText="1"/>
    </xf>
    <xf numFmtId="0" fontId="16" fillId="7" borderId="1" xfId="0" applyFont="1" applyFill="1" applyBorder="1" applyAlignment="1">
      <alignment horizontal="left" vertical="center" wrapText="1"/>
    </xf>
    <xf numFmtId="1" fontId="14" fillId="6" borderId="1" xfId="0" applyNumberFormat="1" applyFont="1" applyFill="1" applyBorder="1" applyAlignment="1">
      <alignment horizontal="right" vertical="center"/>
    </xf>
    <xf numFmtId="0" fontId="12" fillId="0" borderId="1" xfId="0" applyFont="1" applyBorder="1" applyAlignment="1">
      <alignment horizontal="left" vertical="center" wrapText="1"/>
    </xf>
    <xf numFmtId="0" fontId="17" fillId="2" borderId="0" xfId="0" applyFont="1" applyFill="1" applyAlignment="1">
      <alignment horizontal="left" vertical="top" wrapText="1"/>
    </xf>
    <xf numFmtId="0" fontId="24" fillId="2" borderId="0" xfId="0" applyFont="1" applyFill="1" applyAlignment="1">
      <alignment horizontal="left" vertical="top" wrapText="1"/>
    </xf>
  </cellXfs>
  <cellStyles count="2">
    <cellStyle name="Standard" xfId="0" builtinId="0"/>
    <cellStyle name="Standard 2" xfId="1" xr:uid="{00000000-0005-0000-0000-000002000000}"/>
  </cellStyles>
  <dxfs count="0"/>
  <tableStyles count="0" defaultTableStyle="TableStyleMedium2" defaultPivotStyle="PivotStyleLight16"/>
  <colors>
    <mruColors>
      <color rgb="FFE9A4BE"/>
      <color rgb="FFC4F20C"/>
      <color rgb="FFC3C8C3"/>
      <color rgb="FFEBF0EB"/>
      <color rgb="FFDCE1DC"/>
      <color rgb="FFC8E1A6"/>
      <color rgb="FF004141"/>
      <color rgb="FF9EDCFF"/>
      <color rgb="FFC4F27B"/>
      <color rgb="FFDBF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115956</xdr:colOff>
      <xdr:row>0</xdr:row>
      <xdr:rowOff>49696</xdr:rowOff>
    </xdr:from>
    <xdr:to>
      <xdr:col>1</xdr:col>
      <xdr:colOff>1187333</xdr:colOff>
      <xdr:row>0</xdr:row>
      <xdr:rowOff>376744</xdr:rowOff>
    </xdr:to>
    <xdr:pic>
      <xdr:nvPicPr>
        <xdr:cNvPr id="2" name="Grafik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115956" y="49696"/>
          <a:ext cx="1883073" cy="327048"/>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0"/>
  <sheetViews>
    <sheetView showGridLines="0" tabSelected="1" topLeftCell="A34" zoomScaleNormal="100" zoomScaleSheetLayoutView="115" workbookViewId="0">
      <selection activeCell="G49" sqref="G49:H49"/>
    </sheetView>
  </sheetViews>
  <sheetFormatPr baseColWidth="10" defaultColWidth="11" defaultRowHeight="14.25"/>
  <cols>
    <col min="1" max="1" width="10.625" style="1" customWidth="1"/>
    <col min="2" max="2" width="36.875" style="1" customWidth="1"/>
    <col min="3" max="3" width="13" style="1" customWidth="1"/>
    <col min="4" max="4" width="9" style="1" customWidth="1"/>
    <col min="5" max="5" width="13.625" style="2" customWidth="1"/>
    <col min="6" max="6" width="13.625" style="1" customWidth="1"/>
    <col min="7" max="7" width="11.875" style="1" customWidth="1"/>
    <col min="8" max="8" width="13.625" style="1" customWidth="1"/>
    <col min="9" max="16384" width="11" style="1"/>
  </cols>
  <sheetData>
    <row r="1" spans="1:8" s="7" customFormat="1" ht="30" customHeight="1">
      <c r="E1" s="8"/>
    </row>
    <row r="2" spans="1:8" s="7" customFormat="1" ht="9.9499999999999993" customHeight="1">
      <c r="A2" s="9"/>
      <c r="B2" s="9"/>
      <c r="C2" s="9"/>
      <c r="D2" s="9"/>
      <c r="E2" s="9"/>
      <c r="F2" s="9"/>
      <c r="G2" s="9"/>
      <c r="H2" s="9"/>
    </row>
    <row r="3" spans="1:8" s="7" customFormat="1" ht="18.75">
      <c r="A3" s="37" t="s">
        <v>16</v>
      </c>
      <c r="B3" s="37"/>
      <c r="C3" s="37"/>
      <c r="D3" s="37"/>
      <c r="E3" s="37"/>
      <c r="F3" s="37"/>
      <c r="G3" s="37"/>
      <c r="H3" s="37"/>
    </row>
    <row r="4" spans="1:8" s="7" customFormat="1" ht="15">
      <c r="A4" s="38" t="s">
        <v>41</v>
      </c>
      <c r="B4" s="38"/>
      <c r="C4" s="38"/>
      <c r="D4" s="38"/>
      <c r="E4" s="38"/>
      <c r="F4" s="38"/>
      <c r="G4" s="38"/>
      <c r="H4" s="38"/>
    </row>
    <row r="5" spans="1:8" s="7" customFormat="1" ht="9.9499999999999993" customHeight="1">
      <c r="A5" s="9"/>
      <c r="B5" s="9"/>
      <c r="C5" s="9"/>
      <c r="D5" s="9"/>
      <c r="E5" s="9"/>
      <c r="F5" s="9"/>
      <c r="G5" s="9"/>
      <c r="H5" s="9"/>
    </row>
    <row r="6" spans="1:8" s="7" customFormat="1" ht="23.25">
      <c r="A6" s="40" t="s">
        <v>73</v>
      </c>
      <c r="B6" s="40"/>
      <c r="C6" s="40"/>
      <c r="D6" s="40"/>
      <c r="E6" s="40"/>
      <c r="F6" s="40"/>
      <c r="G6" s="40"/>
      <c r="H6" s="40"/>
    </row>
    <row r="7" spans="1:8" s="7" customFormat="1" ht="9.9499999999999993" customHeight="1">
      <c r="A7" s="9"/>
      <c r="B7" s="9"/>
      <c r="C7" s="9"/>
      <c r="D7" s="9"/>
      <c r="E7" s="9"/>
      <c r="F7" s="9"/>
      <c r="G7" s="9"/>
      <c r="H7" s="9"/>
    </row>
    <row r="8" spans="1:8" s="7" customFormat="1" ht="14.25" customHeight="1">
      <c r="A8" s="39" t="s">
        <v>17</v>
      </c>
      <c r="B8" s="39"/>
      <c r="C8" s="39"/>
      <c r="D8" s="39"/>
      <c r="E8" s="39"/>
      <c r="F8" s="39"/>
      <c r="G8" s="39"/>
      <c r="H8" s="39"/>
    </row>
    <row r="9" spans="1:8" s="7" customFormat="1" ht="9.9499999999999993" customHeight="1">
      <c r="A9" s="9"/>
      <c r="B9" s="9"/>
      <c r="C9" s="9"/>
      <c r="D9" s="9"/>
      <c r="E9" s="9"/>
      <c r="F9" s="9"/>
      <c r="G9" s="9"/>
      <c r="H9" s="9"/>
    </row>
    <row r="10" spans="1:8" s="3" customFormat="1" ht="39.950000000000003" customHeight="1">
      <c r="A10" s="15" t="s">
        <v>12</v>
      </c>
      <c r="B10" s="15" t="s">
        <v>42</v>
      </c>
      <c r="C10" s="41" t="s">
        <v>43</v>
      </c>
      <c r="D10" s="41"/>
      <c r="E10" s="41"/>
      <c r="F10" s="41"/>
      <c r="G10" s="41"/>
      <c r="H10" s="41"/>
    </row>
    <row r="11" spans="1:8" s="3" customFormat="1" ht="30.75" customHeight="1">
      <c r="A11" s="29" t="s">
        <v>11</v>
      </c>
      <c r="B11" s="30" t="str">
        <f>B10</f>
        <v>WE 106106</v>
      </c>
      <c r="C11" s="34" t="s">
        <v>25</v>
      </c>
      <c r="D11" s="34"/>
      <c r="E11" s="34"/>
      <c r="F11" s="34"/>
      <c r="G11" s="34"/>
      <c r="H11" s="34"/>
    </row>
    <row r="12" spans="1:8" s="3" customFormat="1" ht="30" customHeight="1">
      <c r="A12" s="35" t="s">
        <v>15</v>
      </c>
      <c r="B12" s="35"/>
      <c r="C12" s="35"/>
      <c r="D12" s="35"/>
      <c r="E12" s="35"/>
      <c r="F12" s="35"/>
      <c r="G12" s="35"/>
      <c r="H12" s="35"/>
    </row>
    <row r="13" spans="1:8" s="10" customFormat="1" ht="51">
      <c r="A13" s="23" t="s">
        <v>26</v>
      </c>
      <c r="B13" s="24" t="s">
        <v>0</v>
      </c>
      <c r="C13" s="23" t="s">
        <v>27</v>
      </c>
      <c r="D13" s="25" t="s">
        <v>1</v>
      </c>
      <c r="E13" s="23" t="s">
        <v>28</v>
      </c>
      <c r="F13" s="23" t="s">
        <v>29</v>
      </c>
      <c r="G13" s="23" t="s">
        <v>30</v>
      </c>
      <c r="H13" s="23" t="s">
        <v>31</v>
      </c>
    </row>
    <row r="14" spans="1:8" s="10" customFormat="1" ht="15.75">
      <c r="A14" s="13" t="s">
        <v>3</v>
      </c>
      <c r="B14" s="13" t="s">
        <v>4</v>
      </c>
      <c r="C14" s="13" t="s">
        <v>5</v>
      </c>
      <c r="D14" s="18" t="s">
        <v>6</v>
      </c>
      <c r="E14" s="13" t="s">
        <v>7</v>
      </c>
      <c r="F14" s="13" t="s">
        <v>8</v>
      </c>
      <c r="G14" s="13" t="s">
        <v>9</v>
      </c>
      <c r="H14" s="13" t="s">
        <v>10</v>
      </c>
    </row>
    <row r="15" spans="1:8" s="10" customFormat="1" ht="15.75" customHeight="1">
      <c r="A15" s="20" t="s">
        <v>32</v>
      </c>
      <c r="B15" s="36" t="s">
        <v>33</v>
      </c>
      <c r="C15" s="36"/>
      <c r="D15" s="36"/>
      <c r="E15" s="36"/>
      <c r="F15" s="36"/>
      <c r="G15" s="36"/>
      <c r="H15" s="36"/>
    </row>
    <row r="16" spans="1:8" s="10" customFormat="1" ht="15.75" customHeight="1">
      <c r="A16" s="4" t="s">
        <v>34</v>
      </c>
      <c r="B16" s="11" t="s">
        <v>40</v>
      </c>
      <c r="C16" s="19">
        <v>400</v>
      </c>
      <c r="D16" s="5" t="s">
        <v>2</v>
      </c>
      <c r="E16" s="12"/>
      <c r="F16" s="6" t="str">
        <f>IF(E16="","",C16*E16)</f>
        <v/>
      </c>
      <c r="G16" s="26">
        <v>7</v>
      </c>
      <c r="H16" s="6" t="str">
        <f>IF(E16="","",F16*G16)</f>
        <v/>
      </c>
    </row>
    <row r="17" spans="1:8" s="10" customFormat="1" ht="25.5">
      <c r="A17" s="4" t="s">
        <v>45</v>
      </c>
      <c r="B17" s="11" t="s">
        <v>46</v>
      </c>
      <c r="C17" s="19">
        <v>400</v>
      </c>
      <c r="D17" s="5" t="s">
        <v>2</v>
      </c>
      <c r="E17" s="12"/>
      <c r="F17" s="6" t="str">
        <f>IF(E17="","",C17*E17)</f>
        <v/>
      </c>
      <c r="G17" s="17">
        <v>3</v>
      </c>
      <c r="H17" s="6" t="str">
        <f>IF(E17="","",F17*G17)</f>
        <v/>
      </c>
    </row>
    <row r="18" spans="1:8" s="10" customFormat="1" ht="15.75" customHeight="1">
      <c r="A18" s="20" t="s">
        <v>19</v>
      </c>
      <c r="B18" s="36" t="s">
        <v>49</v>
      </c>
      <c r="C18" s="36"/>
      <c r="D18" s="36"/>
      <c r="E18" s="36"/>
      <c r="F18" s="36"/>
      <c r="G18" s="36"/>
      <c r="H18" s="36"/>
    </row>
    <row r="19" spans="1:8" s="10" customFormat="1" ht="25.5">
      <c r="A19" s="4" t="s">
        <v>23</v>
      </c>
      <c r="B19" s="11" t="s">
        <v>50</v>
      </c>
      <c r="C19" s="19">
        <v>60</v>
      </c>
      <c r="D19" s="5" t="s">
        <v>2</v>
      </c>
      <c r="E19" s="12"/>
      <c r="F19" s="6" t="str">
        <f>IF(E19="","",C19*E19)</f>
        <v/>
      </c>
      <c r="G19" s="17">
        <v>1</v>
      </c>
      <c r="H19" s="6" t="str">
        <f>IF(E19="","",F19*G19)</f>
        <v/>
      </c>
    </row>
    <row r="20" spans="1:8" s="10" customFormat="1" ht="25.5">
      <c r="A20" s="4" t="s">
        <v>35</v>
      </c>
      <c r="B20" s="11" t="s">
        <v>51</v>
      </c>
      <c r="C20" s="19">
        <v>30</v>
      </c>
      <c r="D20" s="5" t="s">
        <v>36</v>
      </c>
      <c r="E20" s="12"/>
      <c r="F20" s="6" t="str">
        <f>IF(E20="","",C20*E20)</f>
        <v/>
      </c>
      <c r="G20" s="17">
        <v>1</v>
      </c>
      <c r="H20" s="6" t="str">
        <f>IF(E20="","",F20*G20)</f>
        <v/>
      </c>
    </row>
    <row r="21" spans="1:8" s="10" customFormat="1" ht="15.75" customHeight="1">
      <c r="A21" s="20" t="s">
        <v>22</v>
      </c>
      <c r="B21" s="36" t="s">
        <v>39</v>
      </c>
      <c r="C21" s="36"/>
      <c r="D21" s="36"/>
      <c r="E21" s="36"/>
      <c r="F21" s="36"/>
      <c r="G21" s="36"/>
      <c r="H21" s="36"/>
    </row>
    <row r="22" spans="1:8" s="10" customFormat="1" ht="15.75">
      <c r="A22" s="4" t="s">
        <v>24</v>
      </c>
      <c r="B22" s="43" t="s">
        <v>54</v>
      </c>
      <c r="C22" s="43"/>
      <c r="D22" s="43"/>
      <c r="E22" s="43"/>
      <c r="F22" s="43"/>
      <c r="G22" s="43"/>
      <c r="H22" s="43"/>
    </row>
    <row r="23" spans="1:8" s="10" customFormat="1" ht="15.75">
      <c r="A23" s="4" t="s">
        <v>55</v>
      </c>
      <c r="B23" s="28" t="s">
        <v>56</v>
      </c>
      <c r="C23" s="19">
        <v>70</v>
      </c>
      <c r="D23" s="5" t="s">
        <v>36</v>
      </c>
      <c r="E23" s="12"/>
      <c r="F23" s="6" t="str">
        <f>IF(E23="","",C23*E23)</f>
        <v/>
      </c>
      <c r="G23" s="17">
        <v>2</v>
      </c>
      <c r="H23" s="6" t="str">
        <f>IF(E23="","",F23*G23)</f>
        <v/>
      </c>
    </row>
    <row r="24" spans="1:8" s="10" customFormat="1" ht="15.75">
      <c r="A24" s="4" t="s">
        <v>57</v>
      </c>
      <c r="B24" s="28" t="s">
        <v>58</v>
      </c>
      <c r="C24" s="19">
        <v>200</v>
      </c>
      <c r="D24" s="5" t="s">
        <v>36</v>
      </c>
      <c r="E24" s="12"/>
      <c r="F24" s="6" t="str">
        <f>IF(E24="","",C24*E24)</f>
        <v/>
      </c>
      <c r="G24" s="17">
        <v>2</v>
      </c>
      <c r="H24" s="6" t="str">
        <f>IF(E24="","",F24*G24)</f>
        <v/>
      </c>
    </row>
    <row r="25" spans="1:8" s="10" customFormat="1" ht="15.75" customHeight="1">
      <c r="A25" s="42" t="str">
        <f>C11&amp;" "&amp;A12&amp;" - Zwischensumme"</f>
        <v>GRÜNPFLEGEARBEITEN Grundleistungen - Zwischensumme</v>
      </c>
      <c r="B25" s="42"/>
      <c r="C25" s="42"/>
      <c r="D25" s="42"/>
      <c r="E25" s="42"/>
      <c r="F25" s="42"/>
      <c r="G25" s="42"/>
      <c r="H25" s="14" t="str">
        <f>IF(SUM(H15:H24)=0,"",SUM(H15:H24))</f>
        <v/>
      </c>
    </row>
    <row r="26" spans="1:8" s="3" customFormat="1" ht="30" customHeight="1">
      <c r="A26" s="35" t="s">
        <v>13</v>
      </c>
      <c r="B26" s="35"/>
      <c r="C26" s="35"/>
      <c r="D26" s="35"/>
      <c r="E26" s="35"/>
      <c r="F26" s="35"/>
      <c r="G26" s="35"/>
      <c r="H26" s="35"/>
    </row>
    <row r="27" spans="1:8" s="10" customFormat="1" ht="51">
      <c r="A27" s="23" t="s">
        <v>20</v>
      </c>
      <c r="B27" s="24" t="s">
        <v>0</v>
      </c>
      <c r="C27" s="23" t="s">
        <v>14</v>
      </c>
      <c r="D27" s="25" t="s">
        <v>1</v>
      </c>
      <c r="E27" s="23" t="s">
        <v>64</v>
      </c>
      <c r="F27" s="23" t="s">
        <v>21</v>
      </c>
      <c r="G27" s="23" t="s">
        <v>18</v>
      </c>
      <c r="H27" s="23" t="s">
        <v>37</v>
      </c>
    </row>
    <row r="28" spans="1:8" s="10" customFormat="1" ht="15.75">
      <c r="A28" s="13" t="s">
        <v>3</v>
      </c>
      <c r="B28" s="13" t="s">
        <v>4</v>
      </c>
      <c r="C28" s="13" t="s">
        <v>5</v>
      </c>
      <c r="D28" s="18" t="s">
        <v>6</v>
      </c>
      <c r="E28" s="13" t="s">
        <v>7</v>
      </c>
      <c r="F28" s="13" t="s">
        <v>8</v>
      </c>
      <c r="G28" s="13" t="s">
        <v>9</v>
      </c>
      <c r="H28" s="13" t="s">
        <v>10</v>
      </c>
    </row>
    <row r="29" spans="1:8" s="10" customFormat="1" ht="15.75" customHeight="1">
      <c r="A29" s="20" t="s">
        <v>32</v>
      </c>
      <c r="B29" s="36" t="s">
        <v>33</v>
      </c>
      <c r="C29" s="36"/>
      <c r="D29" s="36"/>
      <c r="E29" s="36"/>
      <c r="F29" s="36"/>
      <c r="G29" s="36"/>
      <c r="H29" s="36"/>
    </row>
    <row r="30" spans="1:8" s="10" customFormat="1" ht="25.5">
      <c r="A30" s="4" t="s">
        <v>38</v>
      </c>
      <c r="B30" s="22" t="s">
        <v>44</v>
      </c>
      <c r="C30" s="19">
        <v>400</v>
      </c>
      <c r="D30" s="5" t="s">
        <v>2</v>
      </c>
      <c r="E30" s="12"/>
      <c r="F30" s="6" t="str">
        <f>IF(E30="","",C30*E30)</f>
        <v/>
      </c>
      <c r="G30" s="27">
        <v>1</v>
      </c>
      <c r="H30" s="6" t="str">
        <f>IF(E30="","",F30*G30)</f>
        <v/>
      </c>
    </row>
    <row r="31" spans="1:8" s="10" customFormat="1" ht="15.75">
      <c r="A31" s="4" t="s">
        <v>47</v>
      </c>
      <c r="B31" s="22" t="s">
        <v>48</v>
      </c>
      <c r="C31" s="19">
        <v>40</v>
      </c>
      <c r="D31" s="5" t="s">
        <v>2</v>
      </c>
      <c r="E31" s="12"/>
      <c r="F31" s="6" t="str">
        <f>IF(E31="","",C31*E31)</f>
        <v/>
      </c>
      <c r="G31" s="27">
        <v>1</v>
      </c>
      <c r="H31" s="6" t="str">
        <f>IF(E31="","",F31*G31)</f>
        <v/>
      </c>
    </row>
    <row r="32" spans="1:8" s="10" customFormat="1" ht="15.75" customHeight="1">
      <c r="A32" s="20" t="s">
        <v>19</v>
      </c>
      <c r="B32" s="36" t="s">
        <v>49</v>
      </c>
      <c r="C32" s="36"/>
      <c r="D32" s="36"/>
      <c r="E32" s="36"/>
      <c r="F32" s="36"/>
      <c r="G32" s="36"/>
      <c r="H32" s="36"/>
    </row>
    <row r="33" spans="1:8" s="10" customFormat="1" ht="38.25">
      <c r="A33" s="4" t="s">
        <v>52</v>
      </c>
      <c r="B33" s="22" t="s">
        <v>53</v>
      </c>
      <c r="C33" s="19">
        <v>30</v>
      </c>
      <c r="D33" s="5" t="s">
        <v>36</v>
      </c>
      <c r="E33" s="12"/>
      <c r="F33" s="6" t="str">
        <f>IF(E33="","",C33*E33)</f>
        <v/>
      </c>
      <c r="G33" s="27">
        <v>1</v>
      </c>
      <c r="H33" s="6" t="str">
        <f>IF(E33="","",F33*G33)</f>
        <v/>
      </c>
    </row>
    <row r="34" spans="1:8" s="10" customFormat="1" ht="15.75">
      <c r="A34" s="20" t="s">
        <v>22</v>
      </c>
      <c r="B34" s="36" t="s">
        <v>39</v>
      </c>
      <c r="C34" s="36"/>
      <c r="D34" s="36"/>
      <c r="E34" s="36"/>
      <c r="F34" s="36"/>
      <c r="G34" s="36"/>
      <c r="H34" s="36"/>
    </row>
    <row r="35" spans="1:8" s="10" customFormat="1" ht="15.75">
      <c r="A35" s="4" t="s">
        <v>74</v>
      </c>
      <c r="B35" s="43" t="s">
        <v>59</v>
      </c>
      <c r="C35" s="43"/>
      <c r="D35" s="43"/>
      <c r="E35" s="43"/>
      <c r="F35" s="43"/>
      <c r="G35" s="43"/>
      <c r="H35" s="43"/>
    </row>
    <row r="36" spans="1:8" s="10" customFormat="1" ht="15.75">
      <c r="A36" s="4" t="s">
        <v>75</v>
      </c>
      <c r="B36" s="28" t="s">
        <v>56</v>
      </c>
      <c r="C36" s="19">
        <v>70</v>
      </c>
      <c r="D36" s="5" t="s">
        <v>36</v>
      </c>
      <c r="E36" s="12"/>
      <c r="F36" s="6" t="str">
        <f>IF(E36="","",C36*E36)</f>
        <v/>
      </c>
      <c r="G36" s="27">
        <v>1</v>
      </c>
      <c r="H36" s="6" t="str">
        <f>IF(E36="","",F36*G36)</f>
        <v/>
      </c>
    </row>
    <row r="37" spans="1:8" s="10" customFormat="1" ht="15.75" customHeight="1">
      <c r="A37" s="4" t="s">
        <v>76</v>
      </c>
      <c r="B37" s="28" t="s">
        <v>58</v>
      </c>
      <c r="C37" s="19">
        <v>200</v>
      </c>
      <c r="D37" s="5" t="s">
        <v>36</v>
      </c>
      <c r="E37" s="12"/>
      <c r="F37" s="6" t="str">
        <f>IF(E37="","",C37*E37)</f>
        <v/>
      </c>
      <c r="G37" s="27">
        <v>1</v>
      </c>
      <c r="H37" s="6" t="str">
        <f>IF(E37="","",F37*G37)</f>
        <v/>
      </c>
    </row>
    <row r="38" spans="1:8" s="10" customFormat="1" ht="15.75" customHeight="1">
      <c r="A38" s="42" t="str">
        <f>C11&amp;" "&amp;A26&amp;" - Zwischensumme"</f>
        <v>GRÜNPFLEGEARBEITEN Bedarfsleistungen - Zwischensumme</v>
      </c>
      <c r="B38" s="42"/>
      <c r="C38" s="42"/>
      <c r="D38" s="42"/>
      <c r="E38" s="42"/>
      <c r="F38" s="42"/>
      <c r="G38" s="42"/>
      <c r="H38" s="14" t="str">
        <f>IF(SUM(H29:H37)=0,"",SUM(H29:H37))</f>
        <v/>
      </c>
    </row>
    <row r="39" spans="1:8" s="10" customFormat="1" ht="24.95" customHeight="1">
      <c r="A39" s="31" t="str">
        <f>A11&amp;" "&amp;B11&amp;" "&amp;C11&amp;" Gesamtsumme"</f>
        <v>1.1 WE 106106 GRÜNPFLEGEARBEITEN Gesamtsumme</v>
      </c>
      <c r="B39" s="31"/>
      <c r="C39" s="31"/>
      <c r="D39" s="31"/>
      <c r="E39" s="31"/>
      <c r="F39" s="31"/>
      <c r="G39" s="31"/>
      <c r="H39" s="16" t="str">
        <f>IFERROR(H25+H38,"")</f>
        <v/>
      </c>
    </row>
    <row r="40" spans="1:8" s="10" customFormat="1" ht="63.75" customHeight="1">
      <c r="A40" s="45" t="s">
        <v>70</v>
      </c>
      <c r="B40" s="45"/>
      <c r="C40" s="45"/>
      <c r="D40" s="45"/>
      <c r="E40" s="45"/>
      <c r="F40" s="45"/>
      <c r="G40" s="45"/>
      <c r="H40" s="45"/>
    </row>
    <row r="41" spans="1:8" s="10" customFormat="1" ht="42" customHeight="1">
      <c r="A41" s="44" t="s">
        <v>71</v>
      </c>
      <c r="B41" s="44"/>
      <c r="C41" s="44"/>
      <c r="D41" s="44"/>
      <c r="E41" s="44"/>
      <c r="F41" s="44"/>
      <c r="G41" s="44"/>
      <c r="H41" s="44"/>
    </row>
    <row r="42" spans="1:8" s="3" customFormat="1" ht="30.75" customHeight="1">
      <c r="A42" s="29" t="s">
        <v>60</v>
      </c>
      <c r="B42" s="30" t="str">
        <f>B11</f>
        <v>WE 106106</v>
      </c>
      <c r="C42" s="34" t="s">
        <v>61</v>
      </c>
      <c r="D42" s="34"/>
      <c r="E42" s="34"/>
      <c r="F42" s="34"/>
      <c r="G42" s="34"/>
      <c r="H42" s="34"/>
    </row>
    <row r="43" spans="1:8" s="3" customFormat="1" ht="30" customHeight="1">
      <c r="A43" s="35" t="s">
        <v>15</v>
      </c>
      <c r="B43" s="35"/>
      <c r="C43" s="35"/>
      <c r="D43" s="35"/>
      <c r="E43" s="35"/>
      <c r="F43" s="35"/>
      <c r="G43" s="35"/>
      <c r="H43" s="35"/>
    </row>
    <row r="44" spans="1:8" s="10" customFormat="1" ht="38.25">
      <c r="A44" s="23" t="s">
        <v>20</v>
      </c>
      <c r="B44" s="24" t="s">
        <v>0</v>
      </c>
      <c r="C44" s="23" t="s">
        <v>62</v>
      </c>
      <c r="D44" s="25" t="s">
        <v>1</v>
      </c>
      <c r="E44" s="23" t="s">
        <v>63</v>
      </c>
      <c r="F44" s="23" t="s">
        <v>21</v>
      </c>
      <c r="G44" s="23" t="s">
        <v>65</v>
      </c>
      <c r="H44" s="23" t="s">
        <v>66</v>
      </c>
    </row>
    <row r="45" spans="1:8" s="10" customFormat="1" ht="15.75">
      <c r="A45" s="13" t="s">
        <v>3</v>
      </c>
      <c r="B45" s="13" t="s">
        <v>4</v>
      </c>
      <c r="C45" s="13" t="s">
        <v>5</v>
      </c>
      <c r="D45" s="18" t="s">
        <v>6</v>
      </c>
      <c r="E45" s="13" t="s">
        <v>7</v>
      </c>
      <c r="F45" s="13" t="s">
        <v>8</v>
      </c>
      <c r="G45" s="13" t="s">
        <v>9</v>
      </c>
      <c r="H45" s="13" t="s">
        <v>10</v>
      </c>
    </row>
    <row r="46" spans="1:8" s="10" customFormat="1" ht="15.75" customHeight="1">
      <c r="A46" s="20" t="s">
        <v>67</v>
      </c>
      <c r="B46" s="36" t="s">
        <v>68</v>
      </c>
      <c r="C46" s="36"/>
      <c r="D46" s="36"/>
      <c r="E46" s="36"/>
      <c r="F46" s="36"/>
      <c r="G46" s="36"/>
      <c r="H46" s="36"/>
    </row>
    <row r="47" spans="1:8" s="10" customFormat="1" ht="25.5">
      <c r="A47" s="4" t="s">
        <v>72</v>
      </c>
      <c r="B47" s="11" t="s">
        <v>69</v>
      </c>
      <c r="C47" s="19">
        <v>700</v>
      </c>
      <c r="D47" s="5" t="s">
        <v>2</v>
      </c>
      <c r="E47" s="12"/>
      <c r="F47" s="6" t="str">
        <f>IF(E47="","",C47*E47)</f>
        <v/>
      </c>
      <c r="G47" s="17">
        <v>3</v>
      </c>
      <c r="H47" s="6" t="str">
        <f>IF(E47="","",F47*G47)</f>
        <v/>
      </c>
    </row>
    <row r="48" spans="1:8" s="10" customFormat="1" ht="24.95" customHeight="1">
      <c r="A48" s="31" t="str">
        <f>A42&amp;" "&amp;B11&amp;" "&amp;C42&amp;" Gesamtsumme"</f>
        <v>1.2 WE 106106 GRAUFLÄCHENREINIGUNG Gesamtsumme</v>
      </c>
      <c r="B48" s="31"/>
      <c r="C48" s="31"/>
      <c r="D48" s="31"/>
      <c r="E48" s="31"/>
      <c r="F48" s="31"/>
      <c r="G48" s="31"/>
      <c r="H48" s="16" t="str">
        <f>IFERROR(H47,"")</f>
        <v/>
      </c>
    </row>
    <row r="49" spans="1:8" ht="18.75">
      <c r="A49" s="32" t="str">
        <f>A4&amp;": kalk. Wertungssumme in € / Jahr (netto)"</f>
        <v>Vergabenummer VOEK 005-26, Los 2: kalk. Wertungssumme in € / Jahr (netto)</v>
      </c>
      <c r="B49" s="32"/>
      <c r="C49" s="32"/>
      <c r="D49" s="32"/>
      <c r="E49" s="32"/>
      <c r="F49" s="32"/>
      <c r="G49" s="33" t="str">
        <f>IFERROR(H39+H48,"")</f>
        <v/>
      </c>
      <c r="H49" s="33"/>
    </row>
    <row r="50" spans="1:8" ht="15">
      <c r="B50" s="21"/>
    </row>
  </sheetData>
  <sheetProtection algorithmName="SHA-512" hashValue="4YfZJiaLyKz1yiV+nmE+BofH2Kt/V1xv7DxpimvL8RJcQVvcYBhq3GuUbkF82nl+X7Yi2N9d+CCucf7+iyMKEg==" saltValue="24LkVMN7RSEddPNxLdDc2g==" spinCount="100000" sheet="1" objects="1" scenarios="1"/>
  <mergeCells count="27">
    <mergeCell ref="A41:H41"/>
    <mergeCell ref="B21:H21"/>
    <mergeCell ref="A26:H26"/>
    <mergeCell ref="B29:H29"/>
    <mergeCell ref="A38:G38"/>
    <mergeCell ref="A40:H40"/>
    <mergeCell ref="B32:H32"/>
    <mergeCell ref="B34:H34"/>
    <mergeCell ref="B35:H35"/>
    <mergeCell ref="A39:G39"/>
    <mergeCell ref="C11:H11"/>
    <mergeCell ref="A12:H12"/>
    <mergeCell ref="B15:H15"/>
    <mergeCell ref="B18:H18"/>
    <mergeCell ref="A25:G25"/>
    <mergeCell ref="B22:H22"/>
    <mergeCell ref="A3:H3"/>
    <mergeCell ref="A4:H4"/>
    <mergeCell ref="A8:H8"/>
    <mergeCell ref="A6:H6"/>
    <mergeCell ref="C10:H10"/>
    <mergeCell ref="A48:G48"/>
    <mergeCell ref="A49:F49"/>
    <mergeCell ref="G49:H49"/>
    <mergeCell ref="C42:H42"/>
    <mergeCell ref="A43:H43"/>
    <mergeCell ref="B46:H46"/>
  </mergeCells>
  <pageMargins left="0.78740157480314965" right="0.47244094488188981" top="0.19685039370078741" bottom="0.59055118110236227" header="0" footer="0.19685039370078741"/>
  <pageSetup paperSize="9" scale="67" fitToHeight="0" orientation="portrait" r:id="rId1"/>
  <headerFooter>
    <oddFooter>&amp;CSeite &amp;P von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0DA3BC893760648BE13FDBACCDC00F3" ma:contentTypeVersion="17" ma:contentTypeDescription="Ein neues Dokument erstellen." ma:contentTypeScope="" ma:versionID="90d16446a125a87e933986c14f068a68">
  <xsd:schema xmlns:xsd="http://www.w3.org/2001/XMLSchema" xmlns:xs="http://www.w3.org/2001/XMLSchema" xmlns:p="http://schemas.microsoft.com/office/2006/metadata/properties" xmlns:ns2="f7859bb4-527b-4084-821b-94e2f50a2a13" xmlns:ns3="4c6482e0-af5d-4f0d-8f80-172ac3ccbc4b" targetNamespace="http://schemas.microsoft.com/office/2006/metadata/properties" ma:root="true" ma:fieldsID="bbc14db51b5fc81491f1dd2caeb8d1f6" ns2:_="" ns3:_="">
    <xsd:import namespace="f7859bb4-527b-4084-821b-94e2f50a2a13"/>
    <xsd:import namespace="4c6482e0-af5d-4f0d-8f80-172ac3ccbc4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859bb4-527b-4084-821b-94e2f50a2a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63edab82-a7a6-41f6-a607-05928cc3e032"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6482e0-af5d-4f0d-8f80-172ac3ccbc4b"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20" nillable="true" ma:displayName="Taxonomy Catch All Column" ma:hidden="true" ma:list="{cb048ecc-d83d-41d3-a9bf-b35d3cfa436e}" ma:internalName="TaxCatchAll" ma:showField="CatchAllData" ma:web="4c6482e0-af5d-4f0d-8f80-172ac3ccbc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859bb4-527b-4084-821b-94e2f50a2a13">
      <Terms xmlns="http://schemas.microsoft.com/office/infopath/2007/PartnerControls"/>
    </lcf76f155ced4ddcb4097134ff3c332f>
    <TaxCatchAll xmlns="4c6482e0-af5d-4f0d-8f80-172ac3ccbc4b" xsi:nil="true"/>
  </documentManagement>
</p:properties>
</file>

<file path=customXml/itemProps1.xml><?xml version="1.0" encoding="utf-8"?>
<ds:datastoreItem xmlns:ds="http://schemas.openxmlformats.org/officeDocument/2006/customXml" ds:itemID="{7A6AEE22-10EC-414C-810D-2CCBAFCC92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859bb4-527b-4084-821b-94e2f50a2a13"/>
    <ds:schemaRef ds:uri="4c6482e0-af5d-4f0d-8f80-172ac3ccbc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E7ECC6-DBCB-4C42-A397-B4295879C477}">
  <ds:schemaRefs>
    <ds:schemaRef ds:uri="http://schemas.microsoft.com/sharepoint/v3/contenttype/forms"/>
  </ds:schemaRefs>
</ds:datastoreItem>
</file>

<file path=customXml/itemProps3.xml><?xml version="1.0" encoding="utf-8"?>
<ds:datastoreItem xmlns:ds="http://schemas.openxmlformats.org/officeDocument/2006/customXml" ds:itemID="{F5DE9318-A1EC-4BE0-9F4A-EF405A7F7C6A}">
  <ds:schemaRefs>
    <ds:schemaRef ds:uri="http://schemas.microsoft.com/office/2006/metadata/properties"/>
    <ds:schemaRef ds:uri="http://schemas.microsoft.com/office/infopath/2007/PartnerControls"/>
    <ds:schemaRef ds:uri="f7859bb4-527b-4084-821b-94e2f50a2a13"/>
    <ds:schemaRef ds:uri="4c6482e0-af5d-4f0d-8f80-172ac3ccbc4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VOEK 005-26 Los 2</vt:lpstr>
      <vt:lpstr>'VOEK 005-26 Los 2'!Druckbereich</vt:lpstr>
      <vt:lpstr>'VOEK 005-26 Los 2'!Drucktitel</vt:lpstr>
    </vt:vector>
  </TitlesOfParts>
  <Company>Bundesanstalt für Immobilienaufgaben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Schmidt, Sebastian</dc:creator>
  <cp:lastModifiedBy>Jenniffer Niejahr</cp:lastModifiedBy>
  <cp:lastPrinted>2026-05-06T11:16:19Z</cp:lastPrinted>
  <dcterms:created xsi:type="dcterms:W3CDTF">2021-01-19T08:45:11Z</dcterms:created>
  <dcterms:modified xsi:type="dcterms:W3CDTF">2026-08-18T09:35:31Z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0x01010060DA3BC893760648BE13FDBACCDC00F3</vt:lpwstr>
  </property>
  <property fmtid="{D5CDD505-2E9C-101B-9397-08002B2CF9AE}" pid="3" name="MediaServiceImageTags">
    <vt:lpwstr/>
  </property>
</Properties>
</file>