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DieseArbeitsmappe" defaultThemeVersion="124226"/>
  <xr:revisionPtr revIDLastSave="0" documentId="13_ncr:1_{CB92518D-0240-4FB2-BF8B-90B43D9EFB3D}" xr6:coauthVersionLast="47" xr6:coauthVersionMax="47" xr10:uidLastSave="{00000000-0000-0000-0000-000000000000}"/>
  <bookViews>
    <workbookView xWindow="28680" yWindow="-120" windowWidth="29040" windowHeight="15720" tabRatio="769" firstSheet="5" activeTab="5" xr2:uid="{00000000-000D-0000-FFFF-FFFF00000000}"/>
  </bookViews>
  <sheets>
    <sheet name="CDI" sheetId="12" state="hidden" r:id="rId1"/>
    <sheet name="T-Systems" sheetId="11" state="hidden" r:id="rId2"/>
    <sheet name="Ray Sono" sheetId="16" state="hidden" r:id="rId3"/>
    <sheet name="a.i.m." sheetId="21" state="hidden" r:id="rId4"/>
    <sheet name="ed-media" sheetId="22" state="hidden" r:id="rId5"/>
    <sheet name="Leistung" sheetId="33" r:id="rId6"/>
  </sheets>
  <definedNames>
    <definedName name="_xlnm.Print_Area" localSheetId="3">'a.i.m.'!$A$1:$H$159</definedName>
    <definedName name="_xlnm.Print_Area" localSheetId="0">CDI!$A$1:$H$159</definedName>
    <definedName name="_xlnm.Print_Area" localSheetId="4">'ed-media'!$A$1:$H$159</definedName>
    <definedName name="_xlnm.Print_Area" localSheetId="5">Leistung!$A$1:$O$55</definedName>
    <definedName name="_xlnm.Print_Area" localSheetId="2">'Ray Sono'!$A$1:$H$159</definedName>
    <definedName name="_xlnm.Print_Area" localSheetId="1">'T-Systems'!$A$1:$H$159</definedName>
    <definedName name="_xlnm.Print_Titles" localSheetId="3">'a.i.m.'!$1:$6</definedName>
    <definedName name="_xlnm.Print_Titles" localSheetId="0">CDI!$1:$6</definedName>
    <definedName name="_xlnm.Print_Titles" localSheetId="4">'ed-media'!$1:$6</definedName>
    <definedName name="_xlnm.Print_Titles" localSheetId="2">'Ray Sono'!$1:$6</definedName>
    <definedName name="_xlnm.Print_Titles" localSheetId="1">'T-Systems'!$1:$6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5" i="33" l="1"/>
  <c r="H15" i="33"/>
  <c r="H17" i="33" l="1"/>
  <c r="H20" i="33"/>
  <c r="H22" i="33"/>
  <c r="H23" i="33"/>
  <c r="H25" i="33" l="1"/>
  <c r="G12" i="21"/>
  <c r="E12" i="21"/>
  <c r="D151" i="21"/>
  <c r="D145" i="21"/>
  <c r="D141" i="21"/>
  <c r="D137" i="21"/>
  <c r="D130" i="21"/>
  <c r="D122" i="21"/>
  <c r="D114" i="21"/>
  <c r="D109" i="21"/>
  <c r="D103" i="21"/>
  <c r="D96" i="21"/>
  <c r="D91" i="21"/>
  <c r="D83" i="21"/>
  <c r="D76" i="21"/>
  <c r="D69" i="21"/>
  <c r="D62" i="21"/>
  <c r="D58" i="21"/>
  <c r="D53" i="21"/>
  <c r="D45" i="21"/>
  <c r="D38" i="21"/>
  <c r="D31" i="21"/>
  <c r="D26" i="21"/>
  <c r="D19" i="21"/>
  <c r="D14" i="21"/>
  <c r="D7" i="21"/>
  <c r="E77" i="21"/>
  <c r="E78" i="21"/>
  <c r="E79" i="21"/>
  <c r="E80" i="21"/>
  <c r="E81" i="21"/>
  <c r="E82" i="21"/>
  <c r="E154" i="21"/>
  <c r="E155" i="21"/>
  <c r="E156" i="21"/>
  <c r="E152" i="21"/>
  <c r="E158" i="21"/>
  <c r="E146" i="21"/>
  <c r="E147" i="21"/>
  <c r="E148" i="21"/>
  <c r="E149" i="21"/>
  <c r="E150" i="21"/>
  <c r="E142" i="21"/>
  <c r="E143" i="21"/>
  <c r="E144" i="21"/>
  <c r="E138" i="21"/>
  <c r="E139" i="21"/>
  <c r="E140" i="21"/>
  <c r="E131" i="21"/>
  <c r="E132" i="21"/>
  <c r="E133" i="21"/>
  <c r="E134" i="21"/>
  <c r="E135" i="21"/>
  <c r="E136" i="21"/>
  <c r="E123" i="21"/>
  <c r="E124" i="21"/>
  <c r="E125" i="21"/>
  <c r="E126" i="21"/>
  <c r="E127" i="21"/>
  <c r="E128" i="21"/>
  <c r="E129" i="21"/>
  <c r="E115" i="21"/>
  <c r="E116" i="21"/>
  <c r="E117" i="21"/>
  <c r="E118" i="21"/>
  <c r="E119" i="21"/>
  <c r="E120" i="21"/>
  <c r="E121" i="21"/>
  <c r="E110" i="21"/>
  <c r="E111" i="21"/>
  <c r="E112" i="21"/>
  <c r="E113" i="21"/>
  <c r="E105" i="21"/>
  <c r="E106" i="21"/>
  <c r="E107" i="21"/>
  <c r="E108" i="21"/>
  <c r="E100" i="21"/>
  <c r="E101" i="21"/>
  <c r="E102" i="21"/>
  <c r="E92" i="21"/>
  <c r="E93" i="21"/>
  <c r="E94" i="21"/>
  <c r="E95" i="21"/>
  <c r="E84" i="21"/>
  <c r="E85" i="21"/>
  <c r="E86" i="21"/>
  <c r="E87" i="21"/>
  <c r="E88" i="21"/>
  <c r="E89" i="21"/>
  <c r="E90" i="21"/>
  <c r="E70" i="21"/>
  <c r="E71" i="21"/>
  <c r="E72" i="21"/>
  <c r="E73" i="21"/>
  <c r="E74" i="21"/>
  <c r="E75" i="21"/>
  <c r="E63" i="21"/>
  <c r="E64" i="21"/>
  <c r="E65" i="21"/>
  <c r="E66" i="21"/>
  <c r="E67" i="21"/>
  <c r="E68" i="21"/>
  <c r="E59" i="21"/>
  <c r="E60" i="21"/>
  <c r="E61" i="21"/>
  <c r="E54" i="21"/>
  <c r="E55" i="21"/>
  <c r="E56" i="21"/>
  <c r="E57" i="21"/>
  <c r="E46" i="21"/>
  <c r="E47" i="21"/>
  <c r="E48" i="21"/>
  <c r="E49" i="21"/>
  <c r="E50" i="21"/>
  <c r="E51" i="21"/>
  <c r="E52" i="21"/>
  <c r="E41" i="21"/>
  <c r="E42" i="21"/>
  <c r="E43" i="21"/>
  <c r="E44" i="21"/>
  <c r="E39" i="21"/>
  <c r="E32" i="21"/>
  <c r="E33" i="21"/>
  <c r="E34" i="21"/>
  <c r="E35" i="21"/>
  <c r="E36" i="21"/>
  <c r="E37" i="21"/>
  <c r="E27" i="21"/>
  <c r="E28" i="21"/>
  <c r="E29" i="21"/>
  <c r="E30" i="21"/>
  <c r="E20" i="21"/>
  <c r="E21" i="21"/>
  <c r="E22" i="21"/>
  <c r="E23" i="21"/>
  <c r="E24" i="21"/>
  <c r="E25" i="21"/>
  <c r="E15" i="21"/>
  <c r="E16" i="21"/>
  <c r="E17" i="21"/>
  <c r="E18" i="21"/>
  <c r="E8" i="21"/>
  <c r="E9" i="21"/>
  <c r="E10" i="21"/>
  <c r="E11" i="21"/>
  <c r="E13" i="21"/>
  <c r="G47" i="21"/>
  <c r="G48" i="21"/>
  <c r="G49" i="21"/>
  <c r="G46" i="21"/>
  <c r="G50" i="21"/>
  <c r="G51" i="21"/>
  <c r="G52" i="21"/>
  <c r="G54" i="21"/>
  <c r="G55" i="21"/>
  <c r="G56" i="21"/>
  <c r="G57" i="21"/>
  <c r="G59" i="21"/>
  <c r="G60" i="21"/>
  <c r="G61" i="21"/>
  <c r="G63" i="21"/>
  <c r="G64" i="21"/>
  <c r="G65" i="21"/>
  <c r="G66" i="21"/>
  <c r="G67" i="21"/>
  <c r="G68" i="21"/>
  <c r="G70" i="21"/>
  <c r="G71" i="21"/>
  <c r="G72" i="21"/>
  <c r="G73" i="21"/>
  <c r="G74" i="21"/>
  <c r="G75" i="21"/>
  <c r="G77" i="21"/>
  <c r="G78" i="21"/>
  <c r="G79" i="21"/>
  <c r="G80" i="21"/>
  <c r="G82" i="21"/>
  <c r="G84" i="21"/>
  <c r="G85" i="21"/>
  <c r="G86" i="21"/>
  <c r="G87" i="21"/>
  <c r="G88" i="21"/>
  <c r="G89" i="21"/>
  <c r="G90" i="21"/>
  <c r="G92" i="21"/>
  <c r="G93" i="21"/>
  <c r="G94" i="21"/>
  <c r="G95" i="21"/>
  <c r="G100" i="21"/>
  <c r="G101" i="21"/>
  <c r="G102" i="21"/>
  <c r="G105" i="21"/>
  <c r="G106" i="21"/>
  <c r="G107" i="21"/>
  <c r="G108" i="21"/>
  <c r="G110" i="21"/>
  <c r="G111" i="21"/>
  <c r="G112" i="21"/>
  <c r="G113" i="21"/>
  <c r="G115" i="21"/>
  <c r="G116" i="21"/>
  <c r="G117" i="21"/>
  <c r="G118" i="21"/>
  <c r="G119" i="21"/>
  <c r="G120" i="21"/>
  <c r="G121" i="21"/>
  <c r="G123" i="21"/>
  <c r="G124" i="21"/>
  <c r="G125" i="21"/>
  <c r="G126" i="21"/>
  <c r="G127" i="21"/>
  <c r="G128" i="21"/>
  <c r="G129" i="21"/>
  <c r="G131" i="21"/>
  <c r="G132" i="21"/>
  <c r="G133" i="21"/>
  <c r="G134" i="21"/>
  <c r="G135" i="21"/>
  <c r="G136" i="21"/>
  <c r="G138" i="21"/>
  <c r="G139" i="21"/>
  <c r="G140" i="21"/>
  <c r="G142" i="21"/>
  <c r="G143" i="21"/>
  <c r="G144" i="21"/>
  <c r="G146" i="21"/>
  <c r="G147" i="21"/>
  <c r="G148" i="21"/>
  <c r="G149" i="21"/>
  <c r="G150" i="21"/>
  <c r="G152" i="21"/>
  <c r="G154" i="21"/>
  <c r="G155" i="21"/>
  <c r="G156" i="21"/>
  <c r="G158" i="21"/>
  <c r="G8" i="21"/>
  <c r="G9" i="21"/>
  <c r="G10" i="21"/>
  <c r="G11" i="21"/>
  <c r="G13" i="21"/>
  <c r="G15" i="21"/>
  <c r="G16" i="21"/>
  <c r="G17" i="21"/>
  <c r="G18" i="21"/>
  <c r="G22" i="21"/>
  <c r="G20" i="21"/>
  <c r="G21" i="21"/>
  <c r="G23" i="21"/>
  <c r="G24" i="21"/>
  <c r="G25" i="21"/>
  <c r="G41" i="21"/>
  <c r="G42" i="21"/>
  <c r="G43" i="21"/>
  <c r="G44" i="21"/>
  <c r="G39" i="21"/>
  <c r="G32" i="21"/>
  <c r="G33" i="21"/>
  <c r="G34" i="21"/>
  <c r="G35" i="21"/>
  <c r="G36" i="21"/>
  <c r="G37" i="21"/>
  <c r="G27" i="21"/>
  <c r="G28" i="21"/>
  <c r="G29" i="21"/>
  <c r="G30" i="21"/>
  <c r="G12" i="12"/>
  <c r="E12" i="12"/>
  <c r="D151" i="12"/>
  <c r="D145" i="12"/>
  <c r="D141" i="12"/>
  <c r="D137" i="12"/>
  <c r="D130" i="12"/>
  <c r="D122" i="12"/>
  <c r="D114" i="12"/>
  <c r="D109" i="12"/>
  <c r="D103" i="12"/>
  <c r="D96" i="12"/>
  <c r="D91" i="12"/>
  <c r="D83" i="12"/>
  <c r="D76" i="12"/>
  <c r="D69" i="12"/>
  <c r="D62" i="12"/>
  <c r="D58" i="12"/>
  <c r="D53" i="12"/>
  <c r="D45" i="12"/>
  <c r="D38" i="12"/>
  <c r="D31" i="12"/>
  <c r="D26" i="12"/>
  <c r="D19" i="12"/>
  <c r="D14" i="12"/>
  <c r="D7" i="12"/>
  <c r="E77" i="12"/>
  <c r="E78" i="12"/>
  <c r="E79" i="12"/>
  <c r="E80" i="12"/>
  <c r="E81" i="12"/>
  <c r="E82" i="12"/>
  <c r="E154" i="12"/>
  <c r="E155" i="12"/>
  <c r="E156" i="12"/>
  <c r="E152" i="12"/>
  <c r="E158" i="12"/>
  <c r="E146" i="12"/>
  <c r="E147" i="12"/>
  <c r="E148" i="12"/>
  <c r="E149" i="12"/>
  <c r="E150" i="12"/>
  <c r="E142" i="12"/>
  <c r="E143" i="12"/>
  <c r="E144" i="12"/>
  <c r="E138" i="12"/>
  <c r="E139" i="12"/>
  <c r="E140" i="12"/>
  <c r="E131" i="12"/>
  <c r="E132" i="12"/>
  <c r="E133" i="12"/>
  <c r="E134" i="12"/>
  <c r="E135" i="12"/>
  <c r="E136" i="12"/>
  <c r="E123" i="12"/>
  <c r="E124" i="12"/>
  <c r="E125" i="12"/>
  <c r="E126" i="12"/>
  <c r="E127" i="12"/>
  <c r="E128" i="12"/>
  <c r="E129" i="12"/>
  <c r="E115" i="12"/>
  <c r="E116" i="12"/>
  <c r="E117" i="12"/>
  <c r="E118" i="12"/>
  <c r="E119" i="12"/>
  <c r="E120" i="12"/>
  <c r="E121" i="12"/>
  <c r="E110" i="12"/>
  <c r="E111" i="12"/>
  <c r="E112" i="12"/>
  <c r="E113" i="12"/>
  <c r="E105" i="12"/>
  <c r="E106" i="12"/>
  <c r="E107" i="12"/>
  <c r="E108" i="12"/>
  <c r="E100" i="12"/>
  <c r="E101" i="12"/>
  <c r="E102" i="12"/>
  <c r="E92" i="12"/>
  <c r="E93" i="12"/>
  <c r="E94" i="12"/>
  <c r="E95" i="12"/>
  <c r="E84" i="12"/>
  <c r="E85" i="12"/>
  <c r="E86" i="12"/>
  <c r="E87" i="12"/>
  <c r="E88" i="12"/>
  <c r="E89" i="12"/>
  <c r="E90" i="12"/>
  <c r="E70" i="12"/>
  <c r="E71" i="12"/>
  <c r="E72" i="12"/>
  <c r="E73" i="12"/>
  <c r="E74" i="12"/>
  <c r="E75" i="12"/>
  <c r="E63" i="12"/>
  <c r="E64" i="12"/>
  <c r="E65" i="12"/>
  <c r="E66" i="12"/>
  <c r="E67" i="12"/>
  <c r="E68" i="12"/>
  <c r="E59" i="12"/>
  <c r="E60" i="12"/>
  <c r="E61" i="12"/>
  <c r="E54" i="12"/>
  <c r="E55" i="12"/>
  <c r="E56" i="12"/>
  <c r="E57" i="12"/>
  <c r="E46" i="12"/>
  <c r="E47" i="12"/>
  <c r="E48" i="12"/>
  <c r="E49" i="12"/>
  <c r="E50" i="12"/>
  <c r="E51" i="12"/>
  <c r="E52" i="12"/>
  <c r="E41" i="12"/>
  <c r="E42" i="12"/>
  <c r="E43" i="12"/>
  <c r="E44" i="12"/>
  <c r="E39" i="12"/>
  <c r="E32" i="12"/>
  <c r="E33" i="12"/>
  <c r="E34" i="12"/>
  <c r="E35" i="12"/>
  <c r="E36" i="12"/>
  <c r="E37" i="12"/>
  <c r="E27" i="12"/>
  <c r="E28" i="12"/>
  <c r="E29" i="12"/>
  <c r="E30" i="12"/>
  <c r="E20" i="12"/>
  <c r="E21" i="12"/>
  <c r="E22" i="12"/>
  <c r="E23" i="12"/>
  <c r="E24" i="12"/>
  <c r="E25" i="12"/>
  <c r="E15" i="12"/>
  <c r="E16" i="12"/>
  <c r="E17" i="12"/>
  <c r="E18" i="12"/>
  <c r="E8" i="12"/>
  <c r="E9" i="12"/>
  <c r="E10" i="12"/>
  <c r="E11" i="12"/>
  <c r="E13" i="12"/>
  <c r="G47" i="12"/>
  <c r="G48" i="12"/>
  <c r="G49" i="12"/>
  <c r="G46" i="12"/>
  <c r="G50" i="12"/>
  <c r="G51" i="12"/>
  <c r="G52" i="12"/>
  <c r="G54" i="12"/>
  <c r="G55" i="12"/>
  <c r="G56" i="12"/>
  <c r="G57" i="12"/>
  <c r="G59" i="12"/>
  <c r="G60" i="12"/>
  <c r="G61" i="12"/>
  <c r="G63" i="12"/>
  <c r="G64" i="12"/>
  <c r="G65" i="12"/>
  <c r="G66" i="12"/>
  <c r="G67" i="12"/>
  <c r="G68" i="12"/>
  <c r="G70" i="12"/>
  <c r="G71" i="12"/>
  <c r="G72" i="12"/>
  <c r="G73" i="12"/>
  <c r="G74" i="12"/>
  <c r="G75" i="12"/>
  <c r="G77" i="12"/>
  <c r="G78" i="12"/>
  <c r="G79" i="12"/>
  <c r="G80" i="12"/>
  <c r="G82" i="12"/>
  <c r="G84" i="12"/>
  <c r="G85" i="12"/>
  <c r="G86" i="12"/>
  <c r="G87" i="12"/>
  <c r="G88" i="12"/>
  <c r="G89" i="12"/>
  <c r="G90" i="12"/>
  <c r="G92" i="12"/>
  <c r="G93" i="12"/>
  <c r="G94" i="12"/>
  <c r="G95" i="12"/>
  <c r="G100" i="12"/>
  <c r="G101" i="12"/>
  <c r="G102" i="12"/>
  <c r="G105" i="12"/>
  <c r="G106" i="12"/>
  <c r="G107" i="12"/>
  <c r="G108" i="12"/>
  <c r="G110" i="12"/>
  <c r="G111" i="12"/>
  <c r="G112" i="12"/>
  <c r="G113" i="12"/>
  <c r="G115" i="12"/>
  <c r="G116" i="12"/>
  <c r="G117" i="12"/>
  <c r="G118" i="12"/>
  <c r="G119" i="12"/>
  <c r="G120" i="12"/>
  <c r="G121" i="12"/>
  <c r="G123" i="12"/>
  <c r="G124" i="12"/>
  <c r="G125" i="12"/>
  <c r="G126" i="12"/>
  <c r="G127" i="12"/>
  <c r="G128" i="12"/>
  <c r="G129" i="12"/>
  <c r="G131" i="12"/>
  <c r="G132" i="12"/>
  <c r="G133" i="12"/>
  <c r="G134" i="12"/>
  <c r="G135" i="12"/>
  <c r="G136" i="12"/>
  <c r="G138" i="12"/>
  <c r="G139" i="12"/>
  <c r="G140" i="12"/>
  <c r="G142" i="12"/>
  <c r="G143" i="12"/>
  <c r="G144" i="12"/>
  <c r="G146" i="12"/>
  <c r="G147" i="12"/>
  <c r="G148" i="12"/>
  <c r="G149" i="12"/>
  <c r="G150" i="12"/>
  <c r="G152" i="12"/>
  <c r="G154" i="12"/>
  <c r="G155" i="12"/>
  <c r="G156" i="12"/>
  <c r="G158" i="12"/>
  <c r="G8" i="12"/>
  <c r="G9" i="12"/>
  <c r="G10" i="12"/>
  <c r="G11" i="12"/>
  <c r="G13" i="12"/>
  <c r="G15" i="12"/>
  <c r="G16" i="12"/>
  <c r="G17" i="12"/>
  <c r="G18" i="12"/>
  <c r="G22" i="12"/>
  <c r="G20" i="12"/>
  <c r="G21" i="12"/>
  <c r="G23" i="12"/>
  <c r="G24" i="12"/>
  <c r="G25" i="12"/>
  <c r="G41" i="12"/>
  <c r="G42" i="12"/>
  <c r="G43" i="12"/>
  <c r="G44" i="12"/>
  <c r="G39" i="12"/>
  <c r="G32" i="12"/>
  <c r="G33" i="12"/>
  <c r="G34" i="12"/>
  <c r="G35" i="12"/>
  <c r="G36" i="12"/>
  <c r="G37" i="12"/>
  <c r="G27" i="12"/>
  <c r="G28" i="12"/>
  <c r="G29" i="12"/>
  <c r="G30" i="12"/>
  <c r="G52" i="22"/>
  <c r="E112" i="22"/>
  <c r="G54" i="22"/>
  <c r="E21" i="22"/>
  <c r="G12" i="22"/>
  <c r="E12" i="22"/>
  <c r="D151" i="22"/>
  <c r="D145" i="22"/>
  <c r="D141" i="22"/>
  <c r="D137" i="22"/>
  <c r="D130" i="22"/>
  <c r="D122" i="22"/>
  <c r="D114" i="22"/>
  <c r="D109" i="22"/>
  <c r="D103" i="22"/>
  <c r="D96" i="22"/>
  <c r="D91" i="22"/>
  <c r="D83" i="22"/>
  <c r="D76" i="22"/>
  <c r="D69" i="22"/>
  <c r="D62" i="22"/>
  <c r="D58" i="22"/>
  <c r="D53" i="22"/>
  <c r="D45" i="22"/>
  <c r="D38" i="22"/>
  <c r="D31" i="22"/>
  <c r="D26" i="22"/>
  <c r="D19" i="22"/>
  <c r="D14" i="22"/>
  <c r="D7" i="22"/>
  <c r="E77" i="22"/>
  <c r="E78" i="22"/>
  <c r="E79" i="22"/>
  <c r="E80" i="22"/>
  <c r="E81" i="22"/>
  <c r="E82" i="22"/>
  <c r="E154" i="22"/>
  <c r="E155" i="22"/>
  <c r="E156" i="22"/>
  <c r="E152" i="22"/>
  <c r="E158" i="22"/>
  <c r="E146" i="22"/>
  <c r="E147" i="22"/>
  <c r="E148" i="22"/>
  <c r="E149" i="22"/>
  <c r="E150" i="22"/>
  <c r="E142" i="22"/>
  <c r="E143" i="22"/>
  <c r="E144" i="22"/>
  <c r="E138" i="22"/>
  <c r="E139" i="22"/>
  <c r="E140" i="22"/>
  <c r="E131" i="22"/>
  <c r="E132" i="22"/>
  <c r="E133" i="22"/>
  <c r="E134" i="22"/>
  <c r="E135" i="22"/>
  <c r="E136" i="22"/>
  <c r="E123" i="22"/>
  <c r="E124" i="22"/>
  <c r="E125" i="22"/>
  <c r="E126" i="22"/>
  <c r="E127" i="22"/>
  <c r="E128" i="22"/>
  <c r="E129" i="22"/>
  <c r="E115" i="22"/>
  <c r="E116" i="22"/>
  <c r="E117" i="22"/>
  <c r="E118" i="22"/>
  <c r="E119" i="22"/>
  <c r="E120" i="22"/>
  <c r="E121" i="22"/>
  <c r="E110" i="22"/>
  <c r="E111" i="22"/>
  <c r="E113" i="22"/>
  <c r="E105" i="22"/>
  <c r="E106" i="22"/>
  <c r="E107" i="22"/>
  <c r="E108" i="22"/>
  <c r="E100" i="22"/>
  <c r="E101" i="22"/>
  <c r="E102" i="22"/>
  <c r="E92" i="22"/>
  <c r="E93" i="22"/>
  <c r="E94" i="22"/>
  <c r="E95" i="22"/>
  <c r="E84" i="22"/>
  <c r="E85" i="22"/>
  <c r="E86" i="22"/>
  <c r="E87" i="22"/>
  <c r="E88" i="22"/>
  <c r="E89" i="22"/>
  <c r="E90" i="22"/>
  <c r="E70" i="22"/>
  <c r="E71" i="22"/>
  <c r="E72" i="22"/>
  <c r="E73" i="22"/>
  <c r="E74" i="22"/>
  <c r="E75" i="22"/>
  <c r="E63" i="22"/>
  <c r="E64" i="22"/>
  <c r="E65" i="22"/>
  <c r="E66" i="22"/>
  <c r="E67" i="22"/>
  <c r="E68" i="22"/>
  <c r="E59" i="22"/>
  <c r="E60" i="22"/>
  <c r="E61" i="22"/>
  <c r="E54" i="22"/>
  <c r="E55" i="22"/>
  <c r="E56" i="22"/>
  <c r="E57" i="22"/>
  <c r="E46" i="22"/>
  <c r="E47" i="22"/>
  <c r="E48" i="22"/>
  <c r="E49" i="22"/>
  <c r="E50" i="22"/>
  <c r="E51" i="22"/>
  <c r="E52" i="22"/>
  <c r="E41" i="22"/>
  <c r="E42" i="22"/>
  <c r="E43" i="22"/>
  <c r="E44" i="22"/>
  <c r="E39" i="22"/>
  <c r="E32" i="22"/>
  <c r="E33" i="22"/>
  <c r="E34" i="22"/>
  <c r="E35" i="22"/>
  <c r="E36" i="22"/>
  <c r="E37" i="22"/>
  <c r="E27" i="22"/>
  <c r="E28" i="22"/>
  <c r="E29" i="22"/>
  <c r="E30" i="22"/>
  <c r="E20" i="22"/>
  <c r="E22" i="22"/>
  <c r="E23" i="22"/>
  <c r="E24" i="22"/>
  <c r="E25" i="22"/>
  <c r="E15" i="22"/>
  <c r="E16" i="22"/>
  <c r="E17" i="22"/>
  <c r="E18" i="22"/>
  <c r="E8" i="22"/>
  <c r="E9" i="22"/>
  <c r="E10" i="22"/>
  <c r="E11" i="22"/>
  <c r="E13" i="22"/>
  <c r="G47" i="22"/>
  <c r="G48" i="22"/>
  <c r="G49" i="22"/>
  <c r="G46" i="22"/>
  <c r="G50" i="22"/>
  <c r="G51" i="22"/>
  <c r="G55" i="22"/>
  <c r="G56" i="22"/>
  <c r="G57" i="22"/>
  <c r="G59" i="22"/>
  <c r="G60" i="22"/>
  <c r="G61" i="22"/>
  <c r="G63" i="22"/>
  <c r="G64" i="22"/>
  <c r="G65" i="22"/>
  <c r="G66" i="22"/>
  <c r="G67" i="22"/>
  <c r="G68" i="22"/>
  <c r="G70" i="22"/>
  <c r="G71" i="22"/>
  <c r="G72" i="22"/>
  <c r="G73" i="22"/>
  <c r="G74" i="22"/>
  <c r="G75" i="22"/>
  <c r="G77" i="22"/>
  <c r="G78" i="22"/>
  <c r="G79" i="22"/>
  <c r="G80" i="22"/>
  <c r="G82" i="22"/>
  <c r="G84" i="22"/>
  <c r="G85" i="22"/>
  <c r="G86" i="22"/>
  <c r="G87" i="22"/>
  <c r="G88" i="22"/>
  <c r="G89" i="22"/>
  <c r="G90" i="22"/>
  <c r="G92" i="22"/>
  <c r="G93" i="22"/>
  <c r="G94" i="22"/>
  <c r="G95" i="22"/>
  <c r="G100" i="22"/>
  <c r="G101" i="22"/>
  <c r="G102" i="22"/>
  <c r="G105" i="22"/>
  <c r="G106" i="22"/>
  <c r="G107" i="22"/>
  <c r="G108" i="22"/>
  <c r="G110" i="22"/>
  <c r="G111" i="22"/>
  <c r="G112" i="22"/>
  <c r="G113" i="22"/>
  <c r="G115" i="22"/>
  <c r="G116" i="22"/>
  <c r="G117" i="22"/>
  <c r="G118" i="22"/>
  <c r="G119" i="22"/>
  <c r="G120" i="22"/>
  <c r="G121" i="22"/>
  <c r="G123" i="22"/>
  <c r="G124" i="22"/>
  <c r="G125" i="22"/>
  <c r="G126" i="22"/>
  <c r="G127" i="22"/>
  <c r="G128" i="22"/>
  <c r="G129" i="22"/>
  <c r="G131" i="22"/>
  <c r="G132" i="22"/>
  <c r="G133" i="22"/>
  <c r="G134" i="22"/>
  <c r="G135" i="22"/>
  <c r="G136" i="22"/>
  <c r="G138" i="22"/>
  <c r="G139" i="22"/>
  <c r="G140" i="22"/>
  <c r="G142" i="22"/>
  <c r="G143" i="22"/>
  <c r="G144" i="22"/>
  <c r="G146" i="22"/>
  <c r="G147" i="22"/>
  <c r="G148" i="22"/>
  <c r="G149" i="22"/>
  <c r="G150" i="22"/>
  <c r="G152" i="22"/>
  <c r="G154" i="22"/>
  <c r="G155" i="22"/>
  <c r="G156" i="22"/>
  <c r="G158" i="22"/>
  <c r="G8" i="22"/>
  <c r="G9" i="22"/>
  <c r="G10" i="22"/>
  <c r="G11" i="22"/>
  <c r="G13" i="22"/>
  <c r="G15" i="22"/>
  <c r="G16" i="22"/>
  <c r="G17" i="22"/>
  <c r="G18" i="22"/>
  <c r="G22" i="22"/>
  <c r="G20" i="22"/>
  <c r="G21" i="22"/>
  <c r="G23" i="22"/>
  <c r="G24" i="22"/>
  <c r="G25" i="22"/>
  <c r="G41" i="22"/>
  <c r="G42" i="22"/>
  <c r="G43" i="22"/>
  <c r="G44" i="22"/>
  <c r="G39" i="22"/>
  <c r="G32" i="22"/>
  <c r="G33" i="22"/>
  <c r="G34" i="22"/>
  <c r="G35" i="22"/>
  <c r="G36" i="22"/>
  <c r="G37" i="22"/>
  <c r="G27" i="22"/>
  <c r="G28" i="22"/>
  <c r="G29" i="22"/>
  <c r="G30" i="22"/>
  <c r="G129" i="16"/>
  <c r="G128" i="16"/>
  <c r="G127" i="16"/>
  <c r="G126" i="16"/>
  <c r="G125" i="16"/>
  <c r="G124" i="16"/>
  <c r="G123" i="16"/>
  <c r="G12" i="16"/>
  <c r="E12" i="16"/>
  <c r="D151" i="16"/>
  <c r="D145" i="16"/>
  <c r="D141" i="16"/>
  <c r="D137" i="16"/>
  <c r="D130" i="16"/>
  <c r="D122" i="16"/>
  <c r="D114" i="16"/>
  <c r="D109" i="16"/>
  <c r="D103" i="16"/>
  <c r="D96" i="16"/>
  <c r="D91" i="16"/>
  <c r="D83" i="16"/>
  <c r="D76" i="16"/>
  <c r="D69" i="16"/>
  <c r="D62" i="16"/>
  <c r="D58" i="16"/>
  <c r="D53" i="16"/>
  <c r="D45" i="16"/>
  <c r="D38" i="16"/>
  <c r="D31" i="16"/>
  <c r="D26" i="16"/>
  <c r="D19" i="16"/>
  <c r="D14" i="16"/>
  <c r="D7" i="16"/>
  <c r="E77" i="16"/>
  <c r="E78" i="16"/>
  <c r="E79" i="16"/>
  <c r="E80" i="16"/>
  <c r="E81" i="16"/>
  <c r="E82" i="16"/>
  <c r="E154" i="16"/>
  <c r="E155" i="16"/>
  <c r="E156" i="16"/>
  <c r="E152" i="16"/>
  <c r="E158" i="16"/>
  <c r="E146" i="16"/>
  <c r="E147" i="16"/>
  <c r="E148" i="16"/>
  <c r="E149" i="16"/>
  <c r="E150" i="16"/>
  <c r="E142" i="16"/>
  <c r="E143" i="16"/>
  <c r="E144" i="16"/>
  <c r="E138" i="16"/>
  <c r="E139" i="16"/>
  <c r="E140" i="16"/>
  <c r="E131" i="16"/>
  <c r="E132" i="16"/>
  <c r="E133" i="16"/>
  <c r="E134" i="16"/>
  <c r="E135" i="16"/>
  <c r="E136" i="16"/>
  <c r="E123" i="16"/>
  <c r="E124" i="16"/>
  <c r="E125" i="16"/>
  <c r="E126" i="16"/>
  <c r="E127" i="16"/>
  <c r="E128" i="16"/>
  <c r="E129" i="16"/>
  <c r="E115" i="16"/>
  <c r="E116" i="16"/>
  <c r="E117" i="16"/>
  <c r="E118" i="16"/>
  <c r="E119" i="16"/>
  <c r="E120" i="16"/>
  <c r="E121" i="16"/>
  <c r="E110" i="16"/>
  <c r="E111" i="16"/>
  <c r="E112" i="16"/>
  <c r="E113" i="16"/>
  <c r="E105" i="16"/>
  <c r="E106" i="16"/>
  <c r="E107" i="16"/>
  <c r="E108" i="16"/>
  <c r="E100" i="16"/>
  <c r="E101" i="16"/>
  <c r="E102" i="16"/>
  <c r="E92" i="16"/>
  <c r="E93" i="16"/>
  <c r="E94" i="16"/>
  <c r="E95" i="16"/>
  <c r="E84" i="16"/>
  <c r="E85" i="16"/>
  <c r="E86" i="16"/>
  <c r="E87" i="16"/>
  <c r="E88" i="16"/>
  <c r="E89" i="16"/>
  <c r="E90" i="16"/>
  <c r="E70" i="16"/>
  <c r="E71" i="16"/>
  <c r="E72" i="16"/>
  <c r="E73" i="16"/>
  <c r="E74" i="16"/>
  <c r="E75" i="16"/>
  <c r="E63" i="16"/>
  <c r="E64" i="16"/>
  <c r="E65" i="16"/>
  <c r="E66" i="16"/>
  <c r="E67" i="16"/>
  <c r="E68" i="16"/>
  <c r="E59" i="16"/>
  <c r="E60" i="16"/>
  <c r="E61" i="16"/>
  <c r="E54" i="16"/>
  <c r="E55" i="16"/>
  <c r="E56" i="16"/>
  <c r="E57" i="16"/>
  <c r="E46" i="16"/>
  <c r="E47" i="16"/>
  <c r="E48" i="16"/>
  <c r="E49" i="16"/>
  <c r="E50" i="16"/>
  <c r="E51" i="16"/>
  <c r="E52" i="16"/>
  <c r="E41" i="16"/>
  <c r="E42" i="16"/>
  <c r="E43" i="16"/>
  <c r="E44" i="16"/>
  <c r="E39" i="16"/>
  <c r="E32" i="16"/>
  <c r="E33" i="16"/>
  <c r="E34" i="16"/>
  <c r="E35" i="16"/>
  <c r="E36" i="16"/>
  <c r="E37" i="16"/>
  <c r="E27" i="16"/>
  <c r="E28" i="16"/>
  <c r="E29" i="16"/>
  <c r="E30" i="16"/>
  <c r="E20" i="16"/>
  <c r="E21" i="16"/>
  <c r="E22" i="16"/>
  <c r="E23" i="16"/>
  <c r="E24" i="16"/>
  <c r="E25" i="16"/>
  <c r="E15" i="16"/>
  <c r="E16" i="16"/>
  <c r="E17" i="16"/>
  <c r="E18" i="16"/>
  <c r="E8" i="16"/>
  <c r="E9" i="16"/>
  <c r="E10" i="16"/>
  <c r="E11" i="16"/>
  <c r="E13" i="16"/>
  <c r="G47" i="16"/>
  <c r="G48" i="16"/>
  <c r="G49" i="16"/>
  <c r="G46" i="16"/>
  <c r="G50" i="16"/>
  <c r="G51" i="16"/>
  <c r="G52" i="16"/>
  <c r="G54" i="16"/>
  <c r="G55" i="16"/>
  <c r="G56" i="16"/>
  <c r="G57" i="16"/>
  <c r="G59" i="16"/>
  <c r="G60" i="16"/>
  <c r="G61" i="16"/>
  <c r="G63" i="16"/>
  <c r="G64" i="16"/>
  <c r="G65" i="16"/>
  <c r="G66" i="16"/>
  <c r="G67" i="16"/>
  <c r="G68" i="16"/>
  <c r="G70" i="16"/>
  <c r="G71" i="16"/>
  <c r="G72" i="16"/>
  <c r="G73" i="16"/>
  <c r="G74" i="16"/>
  <c r="G75" i="16"/>
  <c r="G77" i="16"/>
  <c r="G78" i="16"/>
  <c r="G79" i="16"/>
  <c r="G80" i="16"/>
  <c r="G82" i="16"/>
  <c r="G84" i="16"/>
  <c r="G85" i="16"/>
  <c r="G86" i="16"/>
  <c r="G87" i="16"/>
  <c r="G88" i="16"/>
  <c r="G89" i="16"/>
  <c r="G90" i="16"/>
  <c r="G92" i="16"/>
  <c r="G93" i="16"/>
  <c r="G94" i="16"/>
  <c r="G95" i="16"/>
  <c r="G100" i="16"/>
  <c r="G101" i="16"/>
  <c r="G102" i="16"/>
  <c r="G105" i="16"/>
  <c r="G106" i="16"/>
  <c r="G107" i="16"/>
  <c r="G108" i="16"/>
  <c r="G110" i="16"/>
  <c r="G111" i="16"/>
  <c r="G112" i="16"/>
  <c r="G113" i="16"/>
  <c r="G115" i="16"/>
  <c r="G116" i="16"/>
  <c r="G117" i="16"/>
  <c r="G118" i="16"/>
  <c r="G119" i="16"/>
  <c r="G120" i="16"/>
  <c r="G121" i="16"/>
  <c r="G131" i="16"/>
  <c r="G132" i="16"/>
  <c r="G133" i="16"/>
  <c r="G134" i="16"/>
  <c r="G135" i="16"/>
  <c r="G136" i="16"/>
  <c r="G138" i="16"/>
  <c r="G139" i="16"/>
  <c r="G140" i="16"/>
  <c r="G142" i="16"/>
  <c r="G143" i="16"/>
  <c r="G144" i="16"/>
  <c r="G146" i="16"/>
  <c r="G147" i="16"/>
  <c r="G148" i="16"/>
  <c r="G149" i="16"/>
  <c r="G150" i="16"/>
  <c r="G152" i="16"/>
  <c r="G154" i="16"/>
  <c r="G155" i="16"/>
  <c r="G156" i="16"/>
  <c r="G158" i="16"/>
  <c r="G8" i="16"/>
  <c r="G9" i="16"/>
  <c r="G10" i="16"/>
  <c r="G11" i="16"/>
  <c r="G13" i="16"/>
  <c r="G15" i="16"/>
  <c r="G16" i="16"/>
  <c r="G17" i="16"/>
  <c r="G18" i="16"/>
  <c r="G22" i="16"/>
  <c r="G20" i="16"/>
  <c r="G21" i="16"/>
  <c r="G23" i="16"/>
  <c r="G24" i="16"/>
  <c r="G25" i="16"/>
  <c r="G41" i="16"/>
  <c r="G42" i="16"/>
  <c r="G43" i="16"/>
  <c r="G44" i="16"/>
  <c r="G39" i="16"/>
  <c r="G32" i="16"/>
  <c r="G33" i="16"/>
  <c r="G34" i="16"/>
  <c r="G35" i="16"/>
  <c r="G36" i="16"/>
  <c r="G37" i="16"/>
  <c r="G27" i="16"/>
  <c r="G28" i="16"/>
  <c r="G29" i="16"/>
  <c r="G30" i="16"/>
  <c r="G12" i="11"/>
  <c r="E12" i="11"/>
  <c r="D151" i="11"/>
  <c r="D145" i="11"/>
  <c r="D141" i="11"/>
  <c r="D137" i="11"/>
  <c r="D130" i="11"/>
  <c r="D122" i="11"/>
  <c r="D114" i="11"/>
  <c r="D109" i="11"/>
  <c r="D103" i="11"/>
  <c r="D96" i="11"/>
  <c r="D91" i="11"/>
  <c r="D83" i="11"/>
  <c r="D76" i="11"/>
  <c r="D69" i="11"/>
  <c r="D62" i="11"/>
  <c r="D58" i="11"/>
  <c r="D53" i="11"/>
  <c r="D45" i="11"/>
  <c r="D38" i="11"/>
  <c r="D31" i="11"/>
  <c r="D26" i="11"/>
  <c r="D19" i="11"/>
  <c r="D14" i="11"/>
  <c r="D7" i="11"/>
  <c r="E77" i="11"/>
  <c r="E78" i="11"/>
  <c r="E79" i="11"/>
  <c r="E80" i="11"/>
  <c r="E81" i="11"/>
  <c r="E82" i="11"/>
  <c r="E154" i="11"/>
  <c r="E155" i="11"/>
  <c r="E156" i="11"/>
  <c r="E152" i="11"/>
  <c r="E158" i="11"/>
  <c r="E146" i="11"/>
  <c r="E147" i="11"/>
  <c r="E148" i="11"/>
  <c r="E149" i="11"/>
  <c r="E150" i="11"/>
  <c r="E142" i="11"/>
  <c r="E143" i="11"/>
  <c r="E144" i="11"/>
  <c r="E138" i="11"/>
  <c r="E139" i="11"/>
  <c r="E140" i="11"/>
  <c r="E131" i="11"/>
  <c r="E132" i="11"/>
  <c r="E133" i="11"/>
  <c r="E134" i="11"/>
  <c r="E135" i="11"/>
  <c r="E136" i="11"/>
  <c r="E123" i="11"/>
  <c r="E124" i="11"/>
  <c r="E125" i="11"/>
  <c r="E126" i="11"/>
  <c r="E127" i="11"/>
  <c r="E128" i="11"/>
  <c r="E129" i="11"/>
  <c r="E115" i="11"/>
  <c r="E116" i="11"/>
  <c r="E117" i="11"/>
  <c r="E118" i="11"/>
  <c r="E119" i="11"/>
  <c r="E120" i="11"/>
  <c r="E121" i="11"/>
  <c r="E110" i="11"/>
  <c r="E111" i="11"/>
  <c r="E112" i="11"/>
  <c r="E113" i="11"/>
  <c r="E105" i="11"/>
  <c r="E106" i="11"/>
  <c r="E107" i="11"/>
  <c r="E108" i="11"/>
  <c r="E100" i="11"/>
  <c r="E101" i="11"/>
  <c r="E102" i="11"/>
  <c r="E92" i="11"/>
  <c r="E93" i="11"/>
  <c r="E94" i="11"/>
  <c r="E95" i="11"/>
  <c r="E84" i="11"/>
  <c r="E85" i="11"/>
  <c r="E86" i="11"/>
  <c r="E87" i="11"/>
  <c r="E88" i="11"/>
  <c r="E89" i="11"/>
  <c r="E90" i="11"/>
  <c r="E70" i="11"/>
  <c r="E71" i="11"/>
  <c r="E72" i="11"/>
  <c r="E73" i="11"/>
  <c r="E74" i="11"/>
  <c r="E75" i="11"/>
  <c r="E63" i="11"/>
  <c r="E64" i="11"/>
  <c r="E65" i="11"/>
  <c r="E66" i="11"/>
  <c r="E67" i="11"/>
  <c r="E68" i="11"/>
  <c r="E59" i="11"/>
  <c r="E60" i="11"/>
  <c r="E61" i="11"/>
  <c r="E54" i="11"/>
  <c r="E55" i="11"/>
  <c r="E56" i="11"/>
  <c r="E57" i="11"/>
  <c r="E46" i="11"/>
  <c r="E47" i="11"/>
  <c r="E48" i="11"/>
  <c r="E49" i="11"/>
  <c r="E50" i="11"/>
  <c r="E51" i="11"/>
  <c r="E52" i="11"/>
  <c r="E41" i="11"/>
  <c r="E42" i="11"/>
  <c r="E43" i="11"/>
  <c r="E44" i="11"/>
  <c r="E39" i="11"/>
  <c r="E32" i="11"/>
  <c r="E33" i="11"/>
  <c r="E34" i="11"/>
  <c r="E35" i="11"/>
  <c r="E36" i="11"/>
  <c r="E37" i="11"/>
  <c r="E27" i="11"/>
  <c r="E28" i="11"/>
  <c r="E29" i="11"/>
  <c r="E30" i="11"/>
  <c r="E20" i="11"/>
  <c r="E21" i="11"/>
  <c r="E22" i="11"/>
  <c r="E23" i="11"/>
  <c r="E24" i="11"/>
  <c r="E25" i="11"/>
  <c r="E15" i="11"/>
  <c r="E16" i="11"/>
  <c r="E17" i="11"/>
  <c r="E18" i="11"/>
  <c r="E8" i="11"/>
  <c r="E9" i="11"/>
  <c r="E10" i="11"/>
  <c r="E11" i="11"/>
  <c r="E13" i="11"/>
  <c r="G47" i="11"/>
  <c r="G48" i="11"/>
  <c r="G49" i="11"/>
  <c r="G46" i="11"/>
  <c r="G50" i="11"/>
  <c r="G51" i="11"/>
  <c r="G52" i="11"/>
  <c r="G54" i="11"/>
  <c r="G55" i="11"/>
  <c r="G56" i="11"/>
  <c r="G57" i="11"/>
  <c r="G59" i="11"/>
  <c r="G60" i="11"/>
  <c r="G61" i="11"/>
  <c r="G63" i="11"/>
  <c r="G64" i="11"/>
  <c r="G65" i="11"/>
  <c r="G66" i="11"/>
  <c r="G67" i="11"/>
  <c r="G68" i="11"/>
  <c r="G70" i="11"/>
  <c r="G71" i="11"/>
  <c r="G72" i="11"/>
  <c r="G73" i="11"/>
  <c r="G74" i="11"/>
  <c r="G75" i="11"/>
  <c r="G77" i="11"/>
  <c r="G78" i="11"/>
  <c r="G79" i="11"/>
  <c r="G80" i="11"/>
  <c r="G82" i="11"/>
  <c r="G84" i="11"/>
  <c r="G85" i="11"/>
  <c r="G86" i="11"/>
  <c r="G87" i="11"/>
  <c r="G88" i="11"/>
  <c r="G89" i="11"/>
  <c r="G90" i="11"/>
  <c r="G92" i="11"/>
  <c r="G93" i="11"/>
  <c r="G94" i="11"/>
  <c r="G95" i="11"/>
  <c r="G100" i="11"/>
  <c r="G101" i="11"/>
  <c r="G102" i="11"/>
  <c r="G105" i="11"/>
  <c r="G106" i="11"/>
  <c r="G107" i="11"/>
  <c r="G108" i="11"/>
  <c r="G110" i="11"/>
  <c r="G111" i="11"/>
  <c r="G112" i="11"/>
  <c r="G113" i="11"/>
  <c r="G115" i="11"/>
  <c r="G116" i="11"/>
  <c r="G117" i="11"/>
  <c r="G118" i="11"/>
  <c r="G119" i="11"/>
  <c r="G120" i="11"/>
  <c r="G121" i="11"/>
  <c r="G123" i="11"/>
  <c r="G124" i="11"/>
  <c r="G125" i="11"/>
  <c r="G126" i="11"/>
  <c r="G127" i="11"/>
  <c r="G128" i="11"/>
  <c r="G129" i="11"/>
  <c r="G131" i="11"/>
  <c r="G132" i="11"/>
  <c r="G133" i="11"/>
  <c r="G134" i="11"/>
  <c r="G135" i="11"/>
  <c r="G136" i="11"/>
  <c r="G138" i="11"/>
  <c r="G139" i="11"/>
  <c r="G140" i="11"/>
  <c r="G142" i="11"/>
  <c r="G143" i="11"/>
  <c r="G144" i="11"/>
  <c r="G146" i="11"/>
  <c r="G147" i="11"/>
  <c r="G148" i="11"/>
  <c r="G149" i="11"/>
  <c r="G150" i="11"/>
  <c r="G152" i="11"/>
  <c r="G154" i="11"/>
  <c r="G155" i="11"/>
  <c r="G156" i="11"/>
  <c r="G158" i="11"/>
  <c r="G41" i="11"/>
  <c r="G42" i="11"/>
  <c r="G43" i="11"/>
  <c r="G44" i="11"/>
  <c r="G39" i="11"/>
  <c r="G32" i="11"/>
  <c r="G33" i="11"/>
  <c r="G34" i="11"/>
  <c r="G35" i="11"/>
  <c r="G36" i="11"/>
  <c r="G37" i="11"/>
  <c r="G27" i="11"/>
  <c r="G28" i="11"/>
  <c r="G29" i="11"/>
  <c r="G30" i="11"/>
  <c r="G20" i="11"/>
  <c r="G21" i="11"/>
  <c r="G22" i="11"/>
  <c r="G23" i="11"/>
  <c r="G24" i="11"/>
  <c r="G25" i="11"/>
  <c r="G15" i="11"/>
  <c r="G16" i="11"/>
  <c r="G17" i="11"/>
  <c r="G18" i="11"/>
  <c r="G8" i="11"/>
  <c r="G9" i="11"/>
  <c r="G10" i="11"/>
  <c r="G11" i="11"/>
  <c r="G13" i="11"/>
  <c r="G141" i="11" l="1"/>
  <c r="E69" i="11"/>
  <c r="E58" i="12"/>
  <c r="G151" i="22"/>
  <c r="E62" i="12"/>
  <c r="G14" i="11"/>
  <c r="G137" i="11"/>
  <c r="G145" i="22"/>
  <c r="E141" i="21"/>
  <c r="E38" i="16"/>
  <c r="G38" i="12"/>
  <c r="E137" i="21"/>
  <c r="G151" i="11"/>
  <c r="G103" i="11"/>
  <c r="E91" i="11"/>
  <c r="E38" i="22"/>
  <c r="E38" i="12"/>
  <c r="G26" i="21"/>
  <c r="G145" i="11"/>
  <c r="E151" i="12"/>
  <c r="G7" i="22"/>
  <c r="E19" i="21"/>
  <c r="G76" i="11"/>
  <c r="G69" i="11"/>
  <c r="G7" i="16"/>
  <c r="G145" i="16"/>
  <c r="G137" i="16"/>
  <c r="G130" i="16"/>
  <c r="G114" i="16"/>
  <c r="G96" i="16"/>
  <c r="E14" i="16"/>
  <c r="E19" i="16"/>
  <c r="E26" i="16"/>
  <c r="E53" i="16"/>
  <c r="E62" i="16"/>
  <c r="E91" i="16"/>
  <c r="E141" i="16"/>
  <c r="G130" i="22"/>
  <c r="G114" i="22"/>
  <c r="G109" i="22"/>
  <c r="G83" i="22"/>
  <c r="G69" i="22"/>
  <c r="E14" i="22"/>
  <c r="E58" i="22"/>
  <c r="E91" i="22"/>
  <c r="E96" i="22"/>
  <c r="G26" i="12"/>
  <c r="G96" i="12"/>
  <c r="E91" i="12"/>
  <c r="G114" i="21"/>
  <c r="E31" i="21"/>
  <c r="E45" i="21"/>
  <c r="E58" i="21"/>
  <c r="E145" i="21"/>
  <c r="G7" i="11"/>
  <c r="G38" i="11"/>
  <c r="G130" i="11"/>
  <c r="G83" i="11"/>
  <c r="E103" i="11"/>
  <c r="H103" i="11" s="1"/>
  <c r="E130" i="11"/>
  <c r="E137" i="11"/>
  <c r="H137" i="11" s="1"/>
  <c r="E141" i="11"/>
  <c r="H141" i="11" s="1"/>
  <c r="E145" i="11"/>
  <c r="G26" i="16"/>
  <c r="G151" i="16"/>
  <c r="G141" i="16"/>
  <c r="G109" i="16"/>
  <c r="G91" i="16"/>
  <c r="G53" i="16"/>
  <c r="E31" i="16"/>
  <c r="E58" i="16"/>
  <c r="E83" i="16"/>
  <c r="G26" i="22"/>
  <c r="G137" i="22"/>
  <c r="G103" i="22"/>
  <c r="G96" i="22"/>
  <c r="H96" i="22" s="1"/>
  <c r="G91" i="22"/>
  <c r="H91" i="22" s="1"/>
  <c r="G76" i="22"/>
  <c r="E7" i="22"/>
  <c r="E31" i="22"/>
  <c r="E53" i="22"/>
  <c r="E83" i="22"/>
  <c r="E141" i="22"/>
  <c r="E151" i="22"/>
  <c r="E76" i="22"/>
  <c r="G31" i="12"/>
  <c r="G14" i="12"/>
  <c r="G141" i="12"/>
  <c r="G91" i="12"/>
  <c r="H91" i="12" s="1"/>
  <c r="G53" i="12"/>
  <c r="E14" i="12"/>
  <c r="E83" i="12"/>
  <c r="G122" i="21"/>
  <c r="G109" i="21"/>
  <c r="G62" i="21"/>
  <c r="G45" i="21"/>
  <c r="H45" i="21" s="1"/>
  <c r="E109" i="21"/>
  <c r="E151" i="21"/>
  <c r="D159" i="21"/>
  <c r="H7" i="22"/>
  <c r="G19" i="11"/>
  <c r="G122" i="11"/>
  <c r="G62" i="11"/>
  <c r="G53" i="11"/>
  <c r="E14" i="11"/>
  <c r="E19" i="11"/>
  <c r="E53" i="11"/>
  <c r="E58" i="11"/>
  <c r="E96" i="11"/>
  <c r="E151" i="11"/>
  <c r="E76" i="11"/>
  <c r="G103" i="16"/>
  <c r="G83" i="16"/>
  <c r="G69" i="16"/>
  <c r="G45" i="16"/>
  <c r="E7" i="16"/>
  <c r="H7" i="16" s="1"/>
  <c r="E45" i="16"/>
  <c r="E69" i="16"/>
  <c r="E96" i="16"/>
  <c r="E109" i="16"/>
  <c r="H109" i="16" s="1"/>
  <c r="E114" i="16"/>
  <c r="E137" i="16"/>
  <c r="E145" i="16"/>
  <c r="G38" i="22"/>
  <c r="G45" i="22"/>
  <c r="E62" i="22"/>
  <c r="E122" i="22"/>
  <c r="G7" i="12"/>
  <c r="G109" i="12"/>
  <c r="G103" i="12"/>
  <c r="G83" i="12"/>
  <c r="G45" i="12"/>
  <c r="E26" i="12"/>
  <c r="E31" i="12"/>
  <c r="E103" i="12"/>
  <c r="E130" i="12"/>
  <c r="E76" i="12"/>
  <c r="D159" i="12"/>
  <c r="G38" i="21"/>
  <c r="G19" i="21"/>
  <c r="G151" i="21"/>
  <c r="H151" i="21" s="1"/>
  <c r="G145" i="21"/>
  <c r="G141" i="21"/>
  <c r="G130" i="21"/>
  <c r="G103" i="21"/>
  <c r="G91" i="21"/>
  <c r="G83" i="21"/>
  <c r="G76" i="21"/>
  <c r="G58" i="21"/>
  <c r="G53" i="21"/>
  <c r="E7" i="21"/>
  <c r="E26" i="21"/>
  <c r="E62" i="21"/>
  <c r="E69" i="21"/>
  <c r="E103" i="21"/>
  <c r="E114" i="21"/>
  <c r="H114" i="21" s="1"/>
  <c r="E122" i="21"/>
  <c r="E83" i="11"/>
  <c r="E114" i="11"/>
  <c r="G145" i="12"/>
  <c r="G58" i="11"/>
  <c r="G45" i="11"/>
  <c r="E7" i="11"/>
  <c r="E45" i="11"/>
  <c r="E62" i="11"/>
  <c r="E109" i="11"/>
  <c r="G38" i="16"/>
  <c r="H38" i="16" s="1"/>
  <c r="G62" i="16"/>
  <c r="H62" i="16" s="1"/>
  <c r="G58" i="16"/>
  <c r="E151" i="16"/>
  <c r="G31" i="22"/>
  <c r="G19" i="22"/>
  <c r="H19" i="22" s="1"/>
  <c r="G14" i="22"/>
  <c r="H14" i="22" s="1"/>
  <c r="G122" i="22"/>
  <c r="E103" i="22"/>
  <c r="E114" i="22"/>
  <c r="E130" i="22"/>
  <c r="H130" i="22" s="1"/>
  <c r="E137" i="22"/>
  <c r="H137" i="22" s="1"/>
  <c r="D159" i="22"/>
  <c r="G53" i="22"/>
  <c r="H53" i="22" s="1"/>
  <c r="G137" i="12"/>
  <c r="G130" i="12"/>
  <c r="G114" i="12"/>
  <c r="G62" i="12"/>
  <c r="G58" i="12"/>
  <c r="H58" i="12" s="1"/>
  <c r="E7" i="12"/>
  <c r="E53" i="12"/>
  <c r="E141" i="12"/>
  <c r="G14" i="21"/>
  <c r="G96" i="21"/>
  <c r="E14" i="21"/>
  <c r="E38" i="21"/>
  <c r="E53" i="21"/>
  <c r="E91" i="21"/>
  <c r="E96" i="21"/>
  <c r="E130" i="21"/>
  <c r="E76" i="21"/>
  <c r="G31" i="11"/>
  <c r="G62" i="22"/>
  <c r="E45" i="22"/>
  <c r="G7" i="21"/>
  <c r="H7" i="21" s="1"/>
  <c r="G26" i="11"/>
  <c r="H26" i="11" s="1"/>
  <c r="G114" i="11"/>
  <c r="G109" i="11"/>
  <c r="G96" i="11"/>
  <c r="G91" i="11"/>
  <c r="E26" i="11"/>
  <c r="E31" i="11"/>
  <c r="E38" i="11"/>
  <c r="E122" i="11"/>
  <c r="D159" i="11"/>
  <c r="G31" i="16"/>
  <c r="G19" i="16"/>
  <c r="H19" i="16" s="1"/>
  <c r="G14" i="16"/>
  <c r="H14" i="16" s="1"/>
  <c r="G76" i="16"/>
  <c r="E103" i="16"/>
  <c r="E122" i="16"/>
  <c r="E130" i="16"/>
  <c r="E76" i="16"/>
  <c r="D159" i="16"/>
  <c r="G122" i="16"/>
  <c r="G141" i="22"/>
  <c r="G58" i="22"/>
  <c r="E19" i="22"/>
  <c r="E26" i="22"/>
  <c r="E69" i="22"/>
  <c r="E109" i="22"/>
  <c r="E145" i="22"/>
  <c r="H145" i="22" s="1"/>
  <c r="G19" i="12"/>
  <c r="G151" i="12"/>
  <c r="H151" i="12" s="1"/>
  <c r="G122" i="12"/>
  <c r="G76" i="12"/>
  <c r="G69" i="12"/>
  <c r="E19" i="12"/>
  <c r="E45" i="12"/>
  <c r="E69" i="12"/>
  <c r="E96" i="12"/>
  <c r="E109" i="12"/>
  <c r="E114" i="12"/>
  <c r="E122" i="12"/>
  <c r="E137" i="12"/>
  <c r="E145" i="12"/>
  <c r="G31" i="21"/>
  <c r="G137" i="21"/>
  <c r="G69" i="21"/>
  <c r="E83" i="21"/>
  <c r="H62" i="22"/>
  <c r="H145" i="12" l="1"/>
  <c r="H31" i="11"/>
  <c r="H31" i="12"/>
  <c r="H76" i="12"/>
  <c r="H31" i="22"/>
  <c r="H83" i="12"/>
  <c r="H38" i="11"/>
  <c r="H114" i="16"/>
  <c r="H91" i="11"/>
  <c r="H69" i="21"/>
  <c r="H96" i="11"/>
  <c r="H151" i="22"/>
  <c r="H26" i="12"/>
  <c r="H38" i="22"/>
  <c r="H69" i="11"/>
  <c r="H31" i="21"/>
  <c r="H7" i="11"/>
  <c r="H141" i="21"/>
  <c r="H145" i="16"/>
  <c r="H145" i="11"/>
  <c r="H145" i="21"/>
  <c r="H130" i="16"/>
  <c r="H62" i="21"/>
  <c r="H76" i="11"/>
  <c r="H14" i="11"/>
  <c r="H141" i="22"/>
  <c r="H122" i="11"/>
  <c r="H53" i="12"/>
  <c r="H103" i="22"/>
  <c r="H58" i="16"/>
  <c r="G159" i="11"/>
  <c r="H69" i="22"/>
  <c r="E159" i="12"/>
  <c r="H130" i="11"/>
  <c r="H96" i="16"/>
  <c r="H96" i="12"/>
  <c r="H62" i="12"/>
  <c r="H109" i="22"/>
  <c r="H31" i="16"/>
  <c r="H53" i="16"/>
  <c r="H141" i="12"/>
  <c r="H114" i="22"/>
  <c r="H83" i="11"/>
  <c r="H26" i="21"/>
  <c r="H19" i="21"/>
  <c r="H137" i="16"/>
  <c r="H53" i="11"/>
  <c r="H91" i="16"/>
  <c r="H26" i="16"/>
  <c r="H151" i="11"/>
  <c r="H137" i="21"/>
  <c r="H122" i="22"/>
  <c r="H103" i="12"/>
  <c r="H38" i="12"/>
  <c r="H26" i="22"/>
  <c r="H58" i="22"/>
  <c r="H114" i="11"/>
  <c r="H122" i="21"/>
  <c r="H58" i="21"/>
  <c r="H83" i="16"/>
  <c r="H109" i="21"/>
  <c r="H76" i="22"/>
  <c r="H141" i="16"/>
  <c r="E159" i="16"/>
  <c r="E159" i="11"/>
  <c r="H45" i="11"/>
  <c r="G159" i="12"/>
  <c r="H91" i="21"/>
  <c r="H130" i="21"/>
  <c r="H130" i="12"/>
  <c r="H45" i="12"/>
  <c r="H7" i="12"/>
  <c r="H103" i="16"/>
  <c r="H58" i="11"/>
  <c r="H83" i="22"/>
  <c r="H69" i="12"/>
  <c r="H122" i="12"/>
  <c r="H19" i="12"/>
  <c r="G159" i="16"/>
  <c r="H14" i="21"/>
  <c r="H114" i="12"/>
  <c r="H137" i="12"/>
  <c r="H14" i="12"/>
  <c r="H76" i="21"/>
  <c r="H122" i="16"/>
  <c r="G159" i="21"/>
  <c r="E159" i="21"/>
  <c r="G159" i="22"/>
  <c r="E159" i="22"/>
  <c r="H96" i="21"/>
  <c r="H103" i="21"/>
  <c r="H109" i="12"/>
  <c r="H45" i="22"/>
  <c r="H19" i="11"/>
  <c r="H151" i="16"/>
  <c r="H109" i="11"/>
  <c r="H83" i="21"/>
  <c r="H38" i="21"/>
  <c r="H45" i="16"/>
  <c r="H62" i="11"/>
  <c r="H76" i="16"/>
  <c r="H53" i="21"/>
  <c r="H69" i="16"/>
  <c r="H2" i="33" l="1"/>
</calcChain>
</file>

<file path=xl/sharedStrings.xml><?xml version="1.0" encoding="utf-8"?>
<sst xmlns="http://schemas.openxmlformats.org/spreadsheetml/2006/main" count="1853" uniqueCount="514">
  <si>
    <t>Verknüpfung/Abgrenzung der Objekte</t>
  </si>
  <si>
    <t>Direkter Zugriff auf Kapitel/Lerneinheiten</t>
  </si>
  <si>
    <t>Lerneinheiten und Kapitel</t>
  </si>
  <si>
    <t>Benutzeranmeldung</t>
  </si>
  <si>
    <t>Bedienungshilfe</t>
  </si>
  <si>
    <t>Freie Übungssequenzen (optional)</t>
  </si>
  <si>
    <t>Testsystem (optional)</t>
  </si>
  <si>
    <t>Gliederungsebene und Testfragenkomplex</t>
  </si>
  <si>
    <t>Nach Konsolidierung der Erstbewertung am 09.08.01  von der weiteren Bewertung ausgeschlossen, da in mindestens 3 Anforderungsgruppen wesentliche Anforderungen nicht erfüllt werden.</t>
  </si>
  <si>
    <t>ausführliche und verständliche Ausführungen, unschön, dass Text und Sound gleichzeitig</t>
  </si>
  <si>
    <t>allg. Ausführungen, Abstimmung mit dem Auftraggeber fehlt</t>
  </si>
  <si>
    <t>Anforderung nicht erfüllt, eine Simulation der Registerkarten ist nicht erkennbar</t>
  </si>
  <si>
    <t>Anforderung nicht erfüllt, eine Simulation ist nicht erkennbar</t>
  </si>
  <si>
    <t>keine vollständige Abbildung der geforderten Fkt. (Textfelder, Quickinfo, Blätterleisten, Statusinfo), knappe Darstellung, eine Simulation ist nicht erkennbar</t>
  </si>
  <si>
    <t>Werkzeug nicht passend (Director), keine Videosequenzen</t>
  </si>
  <si>
    <t>AG 21</t>
  </si>
  <si>
    <t>Qualitätssicherung</t>
  </si>
  <si>
    <t>AG 22</t>
  </si>
  <si>
    <t>A 21.1</t>
  </si>
  <si>
    <t>A 21.2</t>
  </si>
  <si>
    <t>A 21.3</t>
  </si>
  <si>
    <t>A 22.1</t>
  </si>
  <si>
    <t>A 22.2</t>
  </si>
  <si>
    <t>A 22.3</t>
  </si>
  <si>
    <t>AG 23</t>
  </si>
  <si>
    <t>AG 24</t>
  </si>
  <si>
    <t>A 23.1</t>
  </si>
  <si>
    <t>A 23.2</t>
  </si>
  <si>
    <t>A 23.3</t>
  </si>
  <si>
    <t>A 23.4</t>
  </si>
  <si>
    <t>A 24.1</t>
  </si>
  <si>
    <t>A 24.2</t>
  </si>
  <si>
    <t>A 24.3</t>
  </si>
  <si>
    <t>A 24.4</t>
  </si>
  <si>
    <t>Lieferumfang, Nutzungsrechte und Gewährleistung</t>
  </si>
  <si>
    <t>Umfang und Erstellungsaufwand der Lernprogrammmodule</t>
  </si>
  <si>
    <t>Angebotsbewertung zur Ausschreibung</t>
  </si>
  <si>
    <t>Lernsoftware zur JUDICA-Schulung</t>
  </si>
  <si>
    <t>Kriterien zur Abgrenzung der Kap./Lerneinheiten</t>
  </si>
  <si>
    <t>Beschreibung des Berechnungsmodells/Komplexität</t>
  </si>
  <si>
    <t>Beschreibung der Bedienelemente</t>
  </si>
  <si>
    <t>Beschreibung Orientierung bei Lernfortschritt</t>
  </si>
  <si>
    <t>Wiederkehrende inhaltliche Elemente</t>
  </si>
  <si>
    <t>Umschaltmögl. Dozenten-/Videomodus</t>
  </si>
  <si>
    <t>Textanpassung durch Justizmitarbeiter</t>
  </si>
  <si>
    <t>indiv. Anmeldungsmöglichkeit</t>
  </si>
  <si>
    <t>Speicherung der benutzerspez. Informationen</t>
  </si>
  <si>
    <t>Dyn. Einblendung einer Bedienungsanleitung</t>
  </si>
  <si>
    <t>Dyn. Steuerung und Einbindung eines weiteren Kriteriums</t>
  </si>
  <si>
    <t>kontextsensitive Lernprogrammhilfe</t>
  </si>
  <si>
    <t>Quickinfos bei Symbolschaltflächen</t>
  </si>
  <si>
    <t>Erstellung freier Übungssequenzen</t>
  </si>
  <si>
    <t>Integration der Ü.sequenzen in Inhaltsübersicht</t>
  </si>
  <si>
    <t>Lernzeit und Kalkulation</t>
  </si>
  <si>
    <t>Bedienelemente innerhalb der Übungssequenzen</t>
  </si>
  <si>
    <t>Eigener Abschnitt der Übungssequenzen in der Hilfe</t>
  </si>
  <si>
    <t>Funktionsweise des Testsystems</t>
  </si>
  <si>
    <t>Testfragetypen</t>
  </si>
  <si>
    <t>Gliederungsbene und Testfragenkomplex</t>
  </si>
  <si>
    <t>Zufallsprinzip bei Reihenfolge und Auswahl der Fragen</t>
  </si>
  <si>
    <t>Auswertungsmöglichkeiten bei Abschlußtest</t>
  </si>
  <si>
    <t>Zertifikatsausdruck bei erfolgreicher Bearbeitung</t>
  </si>
  <si>
    <t>A 12.6</t>
  </si>
  <si>
    <t>Aufbau und Funktion des Glossars</t>
  </si>
  <si>
    <t>Einbindung neues G./Übernahme von JUDICA-Glossar</t>
  </si>
  <si>
    <t>Pflegbarkeit des Glossars</t>
  </si>
  <si>
    <t>Indexfunktionalitäten der Lernsoftware</t>
  </si>
  <si>
    <t>Gezielter Zugriff über Schlüsselbegriffe</t>
  </si>
  <si>
    <t>Lesezeichenfunktion</t>
  </si>
  <si>
    <t>A 13.1</t>
  </si>
  <si>
    <t>A 13.2</t>
  </si>
  <si>
    <t>A 13.3</t>
  </si>
  <si>
    <t>A 13.4</t>
  </si>
  <si>
    <t>A 13.5</t>
  </si>
  <si>
    <t>A 13.6</t>
  </si>
  <si>
    <t>A 13.7</t>
  </si>
  <si>
    <t>Elemente für Bearbeitung von Geschäftsprozessen</t>
  </si>
  <si>
    <t>Leitlinien und Regeln bei sprachlicher Umsetzung</t>
  </si>
  <si>
    <t>Verhältnis von Benutzerinteraktionen und erklär. Text</t>
  </si>
  <si>
    <t>Zusammenfassung von mehreren Interaktionsschritten</t>
  </si>
  <si>
    <t>Einsatz besonderer grafischer Hilfsmittel</t>
  </si>
  <si>
    <t>Einsatzkonzept zu Grafiken bzw. Animationen</t>
  </si>
  <si>
    <t>A 14.4</t>
  </si>
  <si>
    <t>Rückkopplung der durchgeführten Aktionen</t>
  </si>
  <si>
    <t>Erkennbarkeit der Interaktion zu jeder Zeit</t>
  </si>
  <si>
    <t>Verschiede Bearbeitungswege bei Interaktion (Parall.)</t>
  </si>
  <si>
    <t>A 24.6</t>
  </si>
  <si>
    <t>A 24.7</t>
  </si>
  <si>
    <t xml:space="preserve">Rahmenbedingungen für Nutzungsrechte </t>
  </si>
  <si>
    <t>Angabe des Umfangs für kostenfreie Änderungen</t>
  </si>
  <si>
    <t>Formale und inhaltliche Mittel für Praxisbezug</t>
  </si>
  <si>
    <t>Systemveränderungen in den Benutzerprofilen</t>
  </si>
  <si>
    <t>Einsparungsmögl. der Programmierumgebung</t>
  </si>
  <si>
    <t>T-Systems debis PCM Systemhaus GEI GmbH</t>
  </si>
  <si>
    <t>Ray Sono AG</t>
  </si>
  <si>
    <t>a.i.m GmbH</t>
  </si>
  <si>
    <t>ed-media GmbH</t>
  </si>
  <si>
    <t>Zweibrücken</t>
  </si>
  <si>
    <t>CDI GmbH</t>
  </si>
  <si>
    <t>keine Ausführungen, ausschließlich ein unkommentierter Screenshot</t>
  </si>
  <si>
    <t>kurze, knappe Darstellung, keine benutzerspezifische Farbpalette</t>
  </si>
  <si>
    <t>kein Bezug zur Anforderung, kein Konzept</t>
  </si>
  <si>
    <t>Einsatz von stand. Vorlagen, Hilfsmittel etc.</t>
  </si>
  <si>
    <t>zweiter Teil der Anforderung fehlt</t>
  </si>
  <si>
    <t>Lernzeit und Terminplan fehlen</t>
  </si>
  <si>
    <t>Aussagen unzureichend, simultan unklar, keine techn. Voraussetzungen</t>
  </si>
  <si>
    <t>unstrukturierte (allg. Merkmale) und unvollständige Aussagen, Bezug zu Anforderung nicht gegeben</t>
  </si>
  <si>
    <t xml:space="preserve">nur weitestgehende Berücksichtigung, sehr knappe Darstellung </t>
  </si>
  <si>
    <t>Lösungskonzept insgesamt unvollständig und nicht nachvollziehbar, keine Detailaussagen</t>
  </si>
  <si>
    <t>sehr knappe Darstellung</t>
  </si>
  <si>
    <t>Ausführung unzureichend ("Funktioniert")</t>
  </si>
  <si>
    <t>kein Bezug zur Anforderung</t>
  </si>
  <si>
    <t>einfache Bejahung der Simultation, Fachanforderung nicht verstanden</t>
  </si>
  <si>
    <t>Anforderung nicht verstanden, jur. Probleme bei Lerndaten uninteressant</t>
  </si>
  <si>
    <t>Aussagen unklar (allg. Ausführung zu AG zu pauschal und formlos!)</t>
  </si>
  <si>
    <t>Ausführung unzureichend ("Alles machbar")</t>
  </si>
  <si>
    <t>zu allg. Aussagen (Nutzung der Anhänge der Ausschreibung wären möglich)</t>
  </si>
  <si>
    <t>Darstellung unzureichend</t>
  </si>
  <si>
    <t>Anforderung erfüllt, knappe Darstellung</t>
  </si>
  <si>
    <t>wichtige Hilfefunktion nicht beschrieben</t>
  </si>
  <si>
    <t>keine Einführung oder Abschluss je Kapitel</t>
  </si>
  <si>
    <t>keine Möglichkeit der Textanpassungen (wäre nicht nötig)</t>
  </si>
  <si>
    <t>allg. Ausführungen, Geschäftsfalle, Zeitplanung fehlen</t>
  </si>
  <si>
    <t>unzureichende Ausführungen (Struktur für FK bei Marktanbieter sollte da sein)</t>
  </si>
  <si>
    <t>Anforderung nicht verstanden</t>
  </si>
  <si>
    <t>sehr allg. Aussagen, kein Bezug zu techn Voraussetzungen</t>
  </si>
  <si>
    <t>sehr knappe Ausführungen, Erstellung vor Grobkonzeption unmöglich</t>
  </si>
  <si>
    <t>Aussagen unzureichend, Abnahmeinhalte nicht beschrieben</t>
  </si>
  <si>
    <t>unzureichende Ausführungen, keine Aussagen zu Standards etc., kein Beispiel</t>
  </si>
  <si>
    <t>Verweis auf Muster unzureichend</t>
  </si>
  <si>
    <t>zu allg. Angaben (Detailausführungen waren gefordert)</t>
  </si>
  <si>
    <t>zu knapper Satz, keine Aussagen zu Versionen</t>
  </si>
  <si>
    <t>2-3 Wochen, zu lang</t>
  </si>
  <si>
    <t>Verhältnis Übungssequenzen zu Lerneinheiten</t>
  </si>
  <si>
    <t>Projekt erst vor kurzem begonnen, keine Aussagekraft</t>
  </si>
  <si>
    <t>keine multimediale Realisierung, kein Einsatz von Videosequenzen, Audio und Testfragen, keine Aussagen zu Index, Glossar</t>
  </si>
  <si>
    <t xml:space="preserve">unvollständig (Hilfe, Quickinfo), MS-Hilfefenster didaktisch problematisch, keine Aussagen zu Nutzern mit geringen Kenntnissen </t>
  </si>
  <si>
    <t>Einbindung in Applikation nicht vorgesehen, keine Indexfunktion, knappe Darstellung</t>
  </si>
  <si>
    <t>Ausführungen zu Auflösung (Skalierbarkeit) und Palettenkonzept fachl. Kritisch</t>
  </si>
  <si>
    <t>Planung unrealistisch, Einsatzkonzept nicht ersichtlich, Treffenanzahl unzureichend</t>
  </si>
  <si>
    <t>Auswertung</t>
  </si>
  <si>
    <t>Anforderungsgruppe (AG)</t>
  </si>
  <si>
    <t>Gewichtungs-punktzahl</t>
  </si>
  <si>
    <t>Mindest-punktzahl</t>
  </si>
  <si>
    <t>AG1</t>
  </si>
  <si>
    <t>A 1.1</t>
  </si>
  <si>
    <t>A 1.2</t>
  </si>
  <si>
    <t>A 1.3</t>
  </si>
  <si>
    <t>A 1.4</t>
  </si>
  <si>
    <t>A 1.5</t>
  </si>
  <si>
    <t>AG2</t>
  </si>
  <si>
    <t>A 2.1</t>
  </si>
  <si>
    <t>A 2.2</t>
  </si>
  <si>
    <t>AG3</t>
  </si>
  <si>
    <t>A 3.1</t>
  </si>
  <si>
    <t>AG4</t>
  </si>
  <si>
    <t>AG5</t>
  </si>
  <si>
    <t>AG6</t>
  </si>
  <si>
    <t>AG7</t>
  </si>
  <si>
    <t>AG8</t>
  </si>
  <si>
    <t>Summe</t>
  </si>
  <si>
    <t>AG9</t>
  </si>
  <si>
    <t>AG10</t>
  </si>
  <si>
    <t>AG11</t>
  </si>
  <si>
    <t>AG12</t>
  </si>
  <si>
    <t>A 5.2</t>
  </si>
  <si>
    <t>A 5.1</t>
  </si>
  <si>
    <t>A 5.3</t>
  </si>
  <si>
    <t>A 5.4</t>
  </si>
  <si>
    <t>A 5.5</t>
  </si>
  <si>
    <t>A 5.6</t>
  </si>
  <si>
    <t>AK</t>
  </si>
  <si>
    <t>Hinweis: Die Skala der Wertungspunkte reicht von 0 bis 10.</t>
  </si>
  <si>
    <t>A 2.3</t>
  </si>
  <si>
    <t>A 2.4</t>
  </si>
  <si>
    <t>A 4.1</t>
  </si>
  <si>
    <t>A 4.2</t>
  </si>
  <si>
    <t>A 4.3</t>
  </si>
  <si>
    <t>A 6.1</t>
  </si>
  <si>
    <t>A 6.2</t>
  </si>
  <si>
    <t>A 6.3</t>
  </si>
  <si>
    <t>A 6.4</t>
  </si>
  <si>
    <t>A 6.5</t>
  </si>
  <si>
    <t>A 6.6</t>
  </si>
  <si>
    <t>A 7.1</t>
  </si>
  <si>
    <t>A 7.2</t>
  </si>
  <si>
    <t>A 7.3</t>
  </si>
  <si>
    <t>A 7.4</t>
  </si>
  <si>
    <t>A 7.5</t>
  </si>
  <si>
    <t>A 7.6</t>
  </si>
  <si>
    <t>A 7.7</t>
  </si>
  <si>
    <t>A 8.1</t>
  </si>
  <si>
    <t>A 8.2</t>
  </si>
  <si>
    <t>A 8.3</t>
  </si>
  <si>
    <t>A 8.4</t>
  </si>
  <si>
    <t>A 9.1</t>
  </si>
  <si>
    <t>A 9.2</t>
  </si>
  <si>
    <t>A 9.3</t>
  </si>
  <si>
    <t>A 11.1</t>
  </si>
  <si>
    <t>A 11.2</t>
  </si>
  <si>
    <t>A 11.3</t>
  </si>
  <si>
    <t>A 11.4</t>
  </si>
  <si>
    <t>A 11.5</t>
  </si>
  <si>
    <t>A 11.6</t>
  </si>
  <si>
    <t>A 12.1</t>
  </si>
  <si>
    <t>A 12.2</t>
  </si>
  <si>
    <t>A 12.3</t>
  </si>
  <si>
    <t>A 12.4</t>
  </si>
  <si>
    <t>A 12.5</t>
  </si>
  <si>
    <t>AG 14</t>
  </si>
  <si>
    <t>A 14.1</t>
  </si>
  <si>
    <t>A 14.2</t>
  </si>
  <si>
    <t>A 14.3</t>
  </si>
  <si>
    <t>AG 15</t>
  </si>
  <si>
    <t>A 15.1</t>
  </si>
  <si>
    <t>A 15.2</t>
  </si>
  <si>
    <t>A 15.3</t>
  </si>
  <si>
    <t>A 15.4</t>
  </si>
  <si>
    <t>A 15.5</t>
  </si>
  <si>
    <t>A 15.6</t>
  </si>
  <si>
    <t>AG 16</t>
  </si>
  <si>
    <t>A 16.1</t>
  </si>
  <si>
    <t>A 16.2</t>
  </si>
  <si>
    <t>A 16.3</t>
  </si>
  <si>
    <t>A 16.4</t>
  </si>
  <si>
    <t>A 16.5</t>
  </si>
  <si>
    <t>AG 17</t>
  </si>
  <si>
    <t>A 17.1</t>
  </si>
  <si>
    <t>A 17.2</t>
  </si>
  <si>
    <t>A 17.3</t>
  </si>
  <si>
    <t>A 17.4</t>
  </si>
  <si>
    <t>AG 18</t>
  </si>
  <si>
    <t>A 18.1</t>
  </si>
  <si>
    <t>A 18.2</t>
  </si>
  <si>
    <t>A 18.3</t>
  </si>
  <si>
    <t>A 18.4</t>
  </si>
  <si>
    <t>AG 19</t>
  </si>
  <si>
    <t>A 19.1</t>
  </si>
  <si>
    <t>A 19.2</t>
  </si>
  <si>
    <t>A 19.3</t>
  </si>
  <si>
    <t>A 19.4</t>
  </si>
  <si>
    <t>AG 20</t>
  </si>
  <si>
    <t>A 20.1</t>
  </si>
  <si>
    <t>A 20.2</t>
  </si>
  <si>
    <t>A 20.3</t>
  </si>
  <si>
    <t>A 20.4</t>
  </si>
  <si>
    <t>Einzelbe-
wertung</t>
  </si>
  <si>
    <t>A 3.2</t>
  </si>
  <si>
    <t>A 3.3</t>
  </si>
  <si>
    <t>A 3.4</t>
  </si>
  <si>
    <t>A 4.4</t>
  </si>
  <si>
    <t>A 10.1</t>
  </si>
  <si>
    <t>A 10.2</t>
  </si>
  <si>
    <t>A 10.3</t>
  </si>
  <si>
    <t>A 10.4</t>
  </si>
  <si>
    <t>A 10.5</t>
  </si>
  <si>
    <t>A 10.6</t>
  </si>
  <si>
    <t>Dokumentation</t>
  </si>
  <si>
    <t>Firmenprofil</t>
  </si>
  <si>
    <t>Ansprechpartner</t>
  </si>
  <si>
    <t>Unternehmensgründung</t>
  </si>
  <si>
    <t>Standorte und Mitarbeiterzahlen</t>
  </si>
  <si>
    <t>Geschäftsentwicklung und Geschäftsanteil</t>
  </si>
  <si>
    <t>DIN EN ISO 9000ff.</t>
  </si>
  <si>
    <t>Referenzprojekte</t>
  </si>
  <si>
    <t>Möglichkeiten der freien Interaktion</t>
  </si>
  <si>
    <t>Lauffähigkeit und Angabe der Plattformen</t>
  </si>
  <si>
    <t>Netzwerkversion W-NT/W2000 u. Speicherbedarf</t>
  </si>
  <si>
    <t>Lauffähigkeit auf Standard-PC</t>
  </si>
  <si>
    <t>Installationsmaßnahmen</t>
  </si>
  <si>
    <t>Zeitpunkt der Testverfahren des Validierungszentrums</t>
  </si>
  <si>
    <t>Beschreibung Web-Fähigkeit</t>
  </si>
  <si>
    <t>Voraussetzungen Web-Server Justiz</t>
  </si>
  <si>
    <t>Lauffähigkeit der Web-Version auf Standard-PC</t>
  </si>
  <si>
    <t>Einschränkungen Web-Version zu Netzversion</t>
  </si>
  <si>
    <t>Technologie, Netzlast, Ladezeiten</t>
  </si>
  <si>
    <t>Wie viele Lernprogramme auf einer CD-ROM (3h)</t>
  </si>
  <si>
    <t>Lieferumfang</t>
  </si>
  <si>
    <t>Angabe der benötigten Informationen u. Vorlagen</t>
  </si>
  <si>
    <t>Angabe der Staffelmengen</t>
  </si>
  <si>
    <t>A 18.5</t>
  </si>
  <si>
    <t>A 18.6</t>
  </si>
  <si>
    <t>A 18.7</t>
  </si>
  <si>
    <t>Verantwortlichkeiten bei Projektdurchführung</t>
  </si>
  <si>
    <t>Angabe der beteiligten Org.einheiten</t>
  </si>
  <si>
    <t>Angabe des entscheidungsbefugten Ansprechpartners</t>
  </si>
  <si>
    <t>Bestandteile der erweiterten Gewährleistung</t>
  </si>
  <si>
    <t>Prozeßbeschreibung Meldung von SW-Fehler/Wartung</t>
  </si>
  <si>
    <t>notarielle Hinterlegung aller Unterlagen, Dok., Werkzeuge</t>
  </si>
  <si>
    <t>Bereitschaft der weiteren Programmpflege (2 Jahre)</t>
  </si>
  <si>
    <t>Hilfefunktion an jeder Stelle</t>
  </si>
  <si>
    <t>Erläuterungen</t>
  </si>
  <si>
    <t>A 1.6</t>
  </si>
  <si>
    <t>Leistungsspektrum</t>
  </si>
  <si>
    <t>Ansprechpartner zu Referenzprojekten</t>
  </si>
  <si>
    <t>keine Ausführungen, nur Verweis auf A4.2</t>
  </si>
  <si>
    <t>Lösungskonzept sehr knapp, Verweis auf A4.1 unzureichend</t>
  </si>
  <si>
    <t>knappe Ausführung, keine Lernsequenzübergreifende Weitergabe</t>
  </si>
  <si>
    <t>Anforderung der Beschreibung nicht erfüllt, vage Aussage, keine Lösungsbeschreibung</t>
  </si>
  <si>
    <t>keine Aussage zu Bestimmung der Bearbeitungsdauer</t>
  </si>
  <si>
    <t>allg. Ausführungen, keine Aussage zu Kapiteln und Lerneinheiten (Antwort in A7.2)</t>
  </si>
  <si>
    <t>Ausführungen nicht überzeugend, Ansätze enthalten</t>
  </si>
  <si>
    <t>zusätzliche Programmierung erscheint zu aufwendig</t>
  </si>
  <si>
    <t>hier keine Angabe von Einsparungsmöglichkeiten,  Verweis auf Drehbucherstellungsphase unzureichend</t>
  </si>
  <si>
    <t>Lösungskonzept nicht verständlich</t>
  </si>
  <si>
    <t>Vorgaben der Terminplanung deutlich überzogen, knappe Ausführungen, Programmierung zu lang</t>
  </si>
  <si>
    <t>keine kostenfreie Änderungen, keine Bereitschaft zu sehr kleinen Änderungen</t>
  </si>
  <si>
    <t>alles kostenpflichtig, Sinn der Gewährleistung!, Tel.support nicht hinnehmbar</t>
  </si>
  <si>
    <t>Servicehotline unklar, Prozeßbeschreibung offen</t>
  </si>
  <si>
    <t>Schnittstelle zu "Unterauftragnehmer" unklar (vor allem bei Konzeption)</t>
  </si>
  <si>
    <t>Entscheidungsbefugnis und Regelung der Veranwortlichkeiten/Aufgabenabgrenzung</t>
  </si>
  <si>
    <t>Personalprofile von nur zwei/drei Personen (Konzepte und Drehbucherstellung), Personaldecke erscheint nicht ausreichend</t>
  </si>
  <si>
    <t>Zustimmung, Ausführungen bei IBZ unzureichend</t>
  </si>
  <si>
    <t>Angaben unzureichend, keine techn. Angaben, Treffen in Zweibrücken nicht hinnehmbar</t>
  </si>
  <si>
    <t>GU Personenangabe fehlt, erst in diesem Jahr Geschäftsaufnahme (hohes Risiko!)</t>
  </si>
  <si>
    <t>teilweise Bezug zur Anforderung erkennbar, jedoch unzureichend, "wie" fehlt</t>
  </si>
  <si>
    <t>einfache Ausführungen, Seriosität fraglich</t>
  </si>
  <si>
    <t>deutschsprachig erfüllt, jedoch Ausführungen merkwürdig (Seriosität fraglich)</t>
  </si>
  <si>
    <t>Bezug zur Anforderung kaum erkennbar, konkrete SW-Umgebung fehlt</t>
  </si>
  <si>
    <t xml:space="preserve">allg. Ausführung/Fragen, Lösungskonzept nicht  erkennbar  </t>
  </si>
  <si>
    <t>Ausführung sehr allg. und unzureichend, Windows-begrenzt</t>
  </si>
  <si>
    <t>Bezug zu Anforderung nur teilweise gegeben, Ausführungen größtenteils überflüssig</t>
  </si>
  <si>
    <t>Abschätzung unzureichend, Summe der Tage nicht ausgewiesen</t>
  </si>
  <si>
    <t>Ausführungen unzureichend, nur Zusage zu sequentieller Zulieferung von Modulen (mehrere Drehbücher auf einmal)</t>
  </si>
  <si>
    <t>komplette Prüfung aller Funktionalitäten im Drehbuch problematisch</t>
  </si>
  <si>
    <t>zu knappe Ausführungen, keine Ausführungen zu Medien und techn. Voraussetzungen, keine Wahlfreiheit</t>
  </si>
  <si>
    <t>kein Konzept, keine Beispiele, Access könnte sinnvoll sein</t>
  </si>
  <si>
    <t>zu knappe Darstellung, Lösungsansatz nicht erkennbar</t>
  </si>
  <si>
    <t>zu Dauer keine Aussagen, sehr knappe Ausführungen</t>
  </si>
  <si>
    <t>sehr lange Vorlaufzeit</t>
  </si>
  <si>
    <t xml:space="preserve">viel zu knappe Darstellung, keine Erläuterung, kein Konzept der verzahnten Entwicklung </t>
  </si>
  <si>
    <t>unstrukturierte und unvollständige Darstellung, Referenzen laufen noch, nur ein Referenzunternehmen, WBT-Referenz fehlt</t>
  </si>
  <si>
    <t>nur eine Demo liegt bei, Begründung o.k., aber keine Bereitschaft zu Präsentation</t>
  </si>
  <si>
    <t>Weitere Lernprogramm-Komponenten</t>
  </si>
  <si>
    <t>AG 13</t>
  </si>
  <si>
    <t>Vermittlung der Lerninhalte</t>
  </si>
  <si>
    <t>Lerner-Führung</t>
  </si>
  <si>
    <t>Client- und LAN-Anforderung</t>
  </si>
  <si>
    <t>Einsatz im Intranet der Justiz</t>
  </si>
  <si>
    <t>CD-ROM Version (optional)</t>
  </si>
  <si>
    <t>Organisation der Softwareerstellung und Personal</t>
  </si>
  <si>
    <t>Konzeption und Drehbucherstellung</t>
  </si>
  <si>
    <t>Programmierung</t>
  </si>
  <si>
    <t>3 vergleichbare Referenzprojekte</t>
  </si>
  <si>
    <t>Demoversionen der Referenzprojekte</t>
  </si>
  <si>
    <t>Projektverzögerungen</t>
  </si>
  <si>
    <t>Allgemeine Merkmale</t>
  </si>
  <si>
    <t>Struktur Lernumgebung</t>
  </si>
  <si>
    <t xml:space="preserve">keine Einbindung von Multimedia-Inhalten angeboten, aber möglich, trotzdem kein Lösungskonzept </t>
  </si>
  <si>
    <t xml:space="preserve">keine Einbindung von Multimedia-Inhalten, keine Aussagen zu komplexen Lerninhalten </t>
  </si>
  <si>
    <t>knappe Ausführung, Beschreibung nachvollziehbar, GL Bitmap, Benutzerinteraktionen ist offen</t>
  </si>
  <si>
    <t>Anforderung teilweise erfüllt, keine Aussage zu Farbpalette</t>
  </si>
  <si>
    <t xml:space="preserve">Anforderung nicht erfüllt </t>
  </si>
  <si>
    <t>schwer nachvollziehbare Beschreibung, größtenteils unvollständig (Kapitel, zeitl. Kriterien)</t>
  </si>
  <si>
    <t>kein Bezug zur Anforderung (Bearbeitungsdauer einer Lerneinheit war gefordert)</t>
  </si>
  <si>
    <t>keine Navigationsmöglichkeiten erkennbar</t>
  </si>
  <si>
    <t>keine Lernfortschrittskontrolle (ist eigentlich Standard), jedoch Begründung</t>
  </si>
  <si>
    <t>knappe Darstellung, bei komplexen Inhalten ein Bildschirm unzureichend</t>
  </si>
  <si>
    <t>Anforderung erfüllt (Schulungsaufwand notwendig)</t>
  </si>
  <si>
    <t>ungenaue Darstellung, keine Inhalte, keine Lernzeitdefinition</t>
  </si>
  <si>
    <t>Anforderung nicht erfüllt (auch Verweise unzureichend)</t>
  </si>
  <si>
    <t>Anforderung nicht erfüllt (Verweis auf A19.5)</t>
  </si>
  <si>
    <t>allg. Beschreibung, unklare Aussage bezüglich Zusatzinfo, FK auf Lerneiheitenebene schwer durchführbar</t>
  </si>
  <si>
    <t>unkare Beschreibung, keine techn. Aussagen (Werkzeuge etc.), wo läuft "on-demand"</t>
  </si>
  <si>
    <t>nur Verweis, keine Auflistung der Standorte und Mitarbeiter</t>
  </si>
  <si>
    <t>Kein Leistunsgbezogener Anteil</t>
  </si>
  <si>
    <t>keine Zertifizierung</t>
  </si>
  <si>
    <t>Verweis auf Firmenprofil</t>
  </si>
  <si>
    <t>Anforderung erfüllt</t>
  </si>
  <si>
    <t>sehr knappe Ausführungen, Zuschlagsbegründung fehlt.</t>
  </si>
  <si>
    <t>sehr kleinvolumige Referenzen, Beschreibung zu kurz</t>
  </si>
  <si>
    <t>Ansprechpartnerzuordnung unklar (Kundenseitig?)</t>
  </si>
  <si>
    <t>bei zwei Referenzen Projektverzögerungen (wahrscheinlich unverschuldet)</t>
  </si>
  <si>
    <t>GU: eine Niederlassung in Zweibrücken (Reiseaufwand), keine Mitarbeiterangaben</t>
  </si>
  <si>
    <t xml:space="preserve">GU: unzureichende Darstellung der Unternehmensentwicklung, nur vage Geschäftsprognose; Umsatzzahlen auch bei UAN zu gering </t>
  </si>
  <si>
    <t>Anforderung erfüllt, zu knappe Ausführungen</t>
  </si>
  <si>
    <t>einfache Beschreibung, Zusammenhang nicht komplett ersichtlich</t>
  </si>
  <si>
    <t>ausschließlich Sceenshot, Bezug zur Anforderung nicht erkennbar</t>
  </si>
  <si>
    <t>knappe, verständliche Ausführungen</t>
  </si>
  <si>
    <t>Screenshot, ohne wesentliche Erläuterung</t>
  </si>
  <si>
    <t>Konzept nicht erkennbar, was soll zur Anwendung kommen?</t>
  </si>
  <si>
    <t xml:space="preserve">ausschließlich Sceenshots mit Bezug zu Audio, restlicher Bezug zur Anforderung fehlt </t>
  </si>
  <si>
    <t>nur teilweise Bezug zur Anforderung erkennbar (Audio, Multimedia), Rest fehlt</t>
  </si>
  <si>
    <t>zu knappe Darstellung (Auswahlkonzept nicht erkennbar)</t>
  </si>
  <si>
    <t xml:space="preserve">sehr allg. Ausagen, unzureichend </t>
  </si>
  <si>
    <t>allg. Ausführungen</t>
  </si>
  <si>
    <t>keine indiv. Startsequenz möglich, Begründung liegt vor</t>
  </si>
  <si>
    <t>Ausführung sehr formlos</t>
  </si>
  <si>
    <t>keine Aussagen zu Positionierung</t>
  </si>
  <si>
    <t>keine Ausführungen, nur Verweis auf A4.3 (der wiederum auf A4.2!)</t>
  </si>
  <si>
    <t>Angabe der Personalprofile</t>
  </si>
  <si>
    <t>Verfügbarkeit der Projektmitarbeiter</t>
  </si>
  <si>
    <t>Rahmenbedingungen der Justiz</t>
  </si>
  <si>
    <t>Anwesenheit in der Projektgruppe Justiz</t>
  </si>
  <si>
    <t>A 19.5</t>
  </si>
  <si>
    <t>A 19.6</t>
  </si>
  <si>
    <t>A 19.7</t>
  </si>
  <si>
    <t>Zeitbedarf für Einarbeitung Justiz</t>
  </si>
  <si>
    <t>Festlegungen für Grobkonzept</t>
  </si>
  <si>
    <t>Vorgehensweise/Unterstützung Feinkonzeption</t>
  </si>
  <si>
    <t>Dokumentation der Bearbeitungen der Orig.SW</t>
  </si>
  <si>
    <t>Gliederungsebene für Drehbucherstellung</t>
  </si>
  <si>
    <t>Kenntnisse zur Abnahme der Drehbücher</t>
  </si>
  <si>
    <t>Einsatz von stand. Vorlagen, Hilsmittel etc.</t>
  </si>
  <si>
    <t>A 20.5</t>
  </si>
  <si>
    <t>A 20.6</t>
  </si>
  <si>
    <t>Beginn der Programmierung - Planung</t>
  </si>
  <si>
    <t>Zeitangabe zwischen Drehbücher und lauff. Programme</t>
  </si>
  <si>
    <t>Beschreibung Vorgehensweise techn. Umsetzung</t>
  </si>
  <si>
    <t>Entkopplung Audioaufnahmen von Programmierung</t>
  </si>
  <si>
    <t>Änderungen an Original-SW ohne Mehraufwendungen</t>
  </si>
  <si>
    <t>Zeitbedarf Herstellung Installationsfäh., Install.umgebung</t>
  </si>
  <si>
    <t>Qualitätsmaßstäbe</t>
  </si>
  <si>
    <t>projektbegleitende Maßnahmen, Erfolgskontrollen</t>
  </si>
  <si>
    <t>Einbindung AG, besondere Prüfmaßnahmen</t>
  </si>
  <si>
    <t>Doku in Papier- und elekt. Form</t>
  </si>
  <si>
    <t>Gewährleistung der Pflegbarkeit</t>
  </si>
  <si>
    <t>Fortschreibung der Doku bei Änderung von JUDICA</t>
  </si>
  <si>
    <t>A 23.5</t>
  </si>
  <si>
    <t>Optimierungsmöglichkeiten</t>
  </si>
  <si>
    <t>Auswirk. Synergieeffekte auf Produktionsdauer</t>
  </si>
  <si>
    <t>Entwurf Terminplanung</t>
  </si>
  <si>
    <t>Zeitbedarf nach Zuschlagserteilung bis Prod.beginn</t>
  </si>
  <si>
    <t>5 Masterverionen zu jedem Lernprogramm-Modul</t>
  </si>
  <si>
    <t>A 24.5</t>
  </si>
  <si>
    <t>Steuerungselemente und Hilfen</t>
  </si>
  <si>
    <t>Aufruf von Lernsequenzen (Bedienung)</t>
  </si>
  <si>
    <t>Einsatz von Multimedia Komponenten</t>
  </si>
  <si>
    <t xml:space="preserve">A 3.5 </t>
  </si>
  <si>
    <t>Auswahl von Akteuren (Sprecher, Darsteller)</t>
  </si>
  <si>
    <t>A 3.6</t>
  </si>
  <si>
    <t>Deutschsprachig, Vermeidung von Anglizismen</t>
  </si>
  <si>
    <t>Justizspezifische Anpassung der Lernumgebung</t>
  </si>
  <si>
    <t>Bei Programmstart individuelle Startsequenz</t>
  </si>
  <si>
    <t>Anpassung hinterlegter Texte (Hilfe, Quickinfos)</t>
  </si>
  <si>
    <t>Anpassung der Bedienelemente (Farbe, Position)</t>
  </si>
  <si>
    <t>Positionierung/Gestaltung Bedienelemente</t>
  </si>
  <si>
    <t>Simulation der Fachanwendung JUDICA</t>
  </si>
  <si>
    <t>Realisierung Simulation Originalanwendung</t>
  </si>
  <si>
    <t>Bildschirmauflösungen und Farbpaletten</t>
  </si>
  <si>
    <t>Tiefe der Simulation der Originalanwendung</t>
  </si>
  <si>
    <t>Simulation der Kontextmenüs</t>
  </si>
  <si>
    <t xml:space="preserve">Abbildung von Zeit und Datum </t>
  </si>
  <si>
    <t>Simulation von Registerkarten</t>
  </si>
  <si>
    <t>Gliederung der Lerninhalte</t>
  </si>
  <si>
    <t>Abgrenzung der Lernmodule</t>
  </si>
  <si>
    <t>Unabhängige Lauffähigkeit der Module</t>
  </si>
  <si>
    <t>Integrierte Gesamtübersicht der Module</t>
  </si>
  <si>
    <t>Mögliche Gliederungstiefe der Lernmodule</t>
  </si>
  <si>
    <t>schriftliche Angebotsausarbeitung
Kriterien bzw. Erwartungen</t>
  </si>
  <si>
    <t>B</t>
  </si>
  <si>
    <t>Firma:</t>
  </si>
  <si>
    <t>Kriterium
(K)</t>
  </si>
  <si>
    <t>Kennung</t>
  </si>
  <si>
    <t>Kurzbezeichnung</t>
  </si>
  <si>
    <t>Erfüllt</t>
  </si>
  <si>
    <t>Erläuterungen, Kommentar</t>
  </si>
  <si>
    <t>A / B</t>
  </si>
  <si>
    <t>Nicht erfüllt</t>
  </si>
  <si>
    <t>0 Punkte</t>
  </si>
  <si>
    <t>1 Punkt</t>
  </si>
  <si>
    <t>3 Punkte</t>
  </si>
  <si>
    <t>2 Punkte</t>
  </si>
  <si>
    <t>Gewichtungs-
faktor</t>
  </si>
  <si>
    <t>gewichtete Leistungspunkte:</t>
  </si>
  <si>
    <t>gewichtete Leistungspunkte</t>
  </si>
  <si>
    <t xml:space="preserve">
</t>
  </si>
  <si>
    <t>A</t>
  </si>
  <si>
    <t>Anlage E.6 Bewertungsmatrix Leistungsanforderungen</t>
  </si>
  <si>
    <t>KHG A Leistungsanforderungen</t>
  </si>
  <si>
    <t>Legende:
A = Ausschlusskriterium (keine Punktevergabe, sondern erfüllt oder nicht erfüllt)
B = Bewertung
KHG = Kriterienhauptgruppe
KG = Kriteriengruppe
K = Kriterium
Hinweis: Die Skala der Wertungspunkte reicht von 0 bis 3</t>
  </si>
  <si>
    <t>KG 1 Projektrahmenbedingungen</t>
  </si>
  <si>
    <t xml:space="preserve">Soweit eine direkte Kommunikation mit dem Auftraggeber notwendig ist, kommen ausschließlich Beschäftigte zum Einsatz, welche die deutsche Sprache in Wort und Schrift beherrschen. </t>
  </si>
  <si>
    <t xml:space="preserve">Im Sinne einer erfolgreichen Arbeit ist die kontinuierliche Verfügbarkeit ausreichender personeller Kapazitäten von großer Bedeutung.
Es ist sicherzustellen, dass über die vorgesehene Vertragslaufzeit kontinuierlich die erforderlichen personellen Kapazitäten mit den geforderten Kenntnissen und Erfahrungen gemäß den genannten Punkten zur Verfügung stehen. </t>
  </si>
  <si>
    <t>Bitte benennen Sie einen Ansprechpartner, welcher dem Auftraggeber während der gesamten Vertragslaufzeit für Anfragen und Absprachen zur Verfügung steht.</t>
  </si>
  <si>
    <t>KG 2 Mitarbeiter</t>
  </si>
  <si>
    <t>Bewertungs-punkte (ungewichtet)</t>
  </si>
  <si>
    <t>B 2.1</t>
  </si>
  <si>
    <t>B 2.2</t>
  </si>
  <si>
    <t xml:space="preserve">A 2.1 </t>
  </si>
  <si>
    <t xml:space="preserve">Insofern der Auftraggeber zu einer verifizierende Präsentation einläd ist diese ausschließlich von den Mitarbeitern durchzuführen, die auch für den späteren Einsatz vorgesehen sind. Es müssen jedoch nicht alle unter B 2.1 angegebenen Mitarbeiter an der Präsentation teilnehmen, es können auch weitere für den Einsatz vorgesehene Personen teilnehmen. Es muss jedoch mindestens eine der drei angegebenen Mitarbeiter teilnehmen. </t>
  </si>
  <si>
    <t>KG 3 Technische Ausrüstung</t>
  </si>
  <si>
    <t>B 3.1</t>
  </si>
  <si>
    <t>B 4.1</t>
  </si>
  <si>
    <t>KG 4 Fachliche Anforderungen an das Konzept</t>
  </si>
  <si>
    <t>B 4.2</t>
  </si>
  <si>
    <t xml:space="preserve">Stellen Sie dar, mit welchem technischen Equipment Sie im Rahmen des oben beschriebenen Projektes arbeiten wollen. Der Einsatz von digitalen Kameras und Schnittsystemen ist ausdrücklich vorgegeben. In der BA selbst ist kein technisches Equipment vorhanden. Der künftige Auftragnehmer muss über eine Postproduktion und Server verfügen. Auf letzteren greifen BA-Mitarbeiter zu, um fertige Beiträge abzurufen und ins Content-Management-System der BA zu überführen. Für den reibungslosen Abruf stellt die IT der BA die nötigen Voraussetzungen bereit. Einzelne Beiträge müssen im Format 16:9 in einer geringen HD-Auflösung angeliefert werden und haben ein Datenvolumen von maximal 50 MB pro Beitrag. 
Moderne Aufnahmetechnik wie Drohnen oder Hard- und Software zur Erstellung von Animationen sowie eines Studios mit einer ausreichend großen Green-Wall inklusive Fußbodenbelag zur Realisierung ganzer Szenen mit digitalen Hintergründen sind sicherzustellen. 
Bitte stellen Sie für die Darstellung zur technischen Ausrüstung ein gesondertes Dokument (Word, Excel, PowerPoint) zur Verfügung und geben im Antwortwortfeld des Leistungsverzeichnisses (aidf-Datei) den Dateinamen des erstellten Dokumentes an.
</t>
  </si>
  <si>
    <t>In einem zweiten Teil reichen Sie bitte ein konkretes Change-Management-Beispiel anhand von zwei Storyboards ein. Das Thema betrifft die hypothetische Schließung einiger Geschäftsstellen der Organisation. Dies zwingt Mitarbeiter zu pendeln. Stellen Sie dar, wie eine derartige unpopuläre Führungsentscheidung filmisch umgesetzt werden könnte, so dass sie bestenfalls von den Mitarbeitern auch mitgetragen werden kann. Das erste Storyboard beschreibt die Situation, das zweite Storyboard ist ein Folgebeitrag zum gleichen Thema.
Bitte stellen Sie das Change-Management-Beispiel als ein gesondertes Dokument (Word, Excel, PowerPoint) zur Verfügung und geben im Antwortwortfeld des Leistungsverzeichnisses (aidf-Datei) den Dateinamen des erstellten Dokumentes an.</t>
  </si>
  <si>
    <t>Unterbreiten Sie ein schriftliches Ideenkonzept. Das Konzept kann Fotos, Links, Storyboards oder andere Elemente enthalten. Der Vorschlag beinhaltet ihre filmische Unterstützung/Zulieferung von Filmen für die interne Mitarbeiterkommunikation der BA.  Die Filme sollen den Intranetauftritt aufwerten und sind im CMD der BA in einzelne Artikel mit Bildern eingebettet. Zeigen Sie dabei auf, wie sie von der Recherche über Produktion, Postproduktion und Endabnahme vorgehen möchten. Machen Sie darüber hinaus Vorschläge zur Themenfindung und möglichen Inhalten. Wählen sie zwei der in der Leistungsbeschreibung (Punkt 2) erwähnten Formate aus. Das Konzept soll ein umfassendes Bild davon vermitteln, wie die Einzelbeiträge aussehen, aber auch wie unsere Mitarbeiterkommunikation durch moderne Trends im Filmbereich kreativ weiterentwickelt werden kann. Aus dem Konzept soll auch die technische und optische Umsetzung hervorgehen. 
- Produktionsabläufe
- Themenfindung/Inhalte
- Kreativität, Vision 
- Technische und optische Umsetzung
Bitte stellen Sie das Ideenkonzept als ein gesondertes Dokument (Word, Excel, PowerPoint) zur Verfügung und geben im Antwortwortfeld des Leistungsverzeichnisses (aidf-Datei) den Dateinamen des erstellten Dokumentes an.</t>
  </si>
  <si>
    <t>Es können keine Vergleichsprojekte dargestellt werden.</t>
  </si>
  <si>
    <t>Mindestpunktzahl (ungewichtet)</t>
  </si>
  <si>
    <r>
      <t xml:space="preserve">Bewertung:
</t>
    </r>
    <r>
      <rPr>
        <b/>
        <sz val="18"/>
        <color rgb="FFFF0000"/>
        <rFont val="Arial"/>
        <family val="2"/>
      </rPr>
      <t>Die Höchstpunktzahl beträgt 2400 gewichtete Leistungspunkte,  es muss mindestens die hier angegebene Mindestpunktzahl je B-Kriterium erreicht werden. Wird die geforderte Mindestpunktzahl je B- Kriterium nicht erreicht oder ein Ausschluskriterium nicht erfüllt, wird das Angebot von der weiteren Bewertung ausgeschlossen.</t>
    </r>
  </si>
  <si>
    <t>Die technische Ausstattung entspricht nicht den Vorgaben, weil der Einsatz von digitalen Kameras und Schnittsystemen nicht sichergestellt ist.</t>
  </si>
  <si>
    <t>Die technische Ausstattung entspricht nicht den Vorgaben weil lediglich die Verfügbarkeit von digitalen Kameras und Schnittsystemen sowie die geforderte Bereitstellung sichergestellt sind.</t>
  </si>
  <si>
    <t>Die technische Ausstattung entspricht den Anforderungen, weil die Verfügbarkeit von digitalen Kameras und Schnittsystemen, die geforderte Bereitstellung sowie moderne Aufnahmetechnik wie Drohnen oder Hard- und Software zur Erstellung von Animationen sowie eines Studios mit einer ausreichend großen Green-Wall inklusive Fußbodenbelag zur Realisierung ganzer Szenen mit digitalen Hintergründen sichergestellt ist.</t>
  </si>
  <si>
    <t>Die technische Ausstattung übertrifft die Anforderungen, weil neben der geforderten Hardware neuartige Technik aufgeführt wird, mit welcher eine deutliche Verbesserung der Produktionsmöglichkeiten für Filmbeiträge zu erwarten ist.</t>
  </si>
  <si>
    <t>Die BA legt großen Wert darauf, dass über den gesamten Zeitraum dieselben qualifizierten Mitarbeiter eingesetzt werden. Es gilt, die Einarbeitungszeiten zu minimieren sowie durchgängig eine hohe Qualität und Effizienz sicherzustellen. Es ist sicherzustellen, dass über die gesamte Vertragslaufzeit ein festes Team qualifizierter Beschäftigter zur Verfügung gestellt wird. Sollten aufgrund unvorhersehbarer Ereignisse in dem vorgesehenen Team personelle Wechseln notwendig werden, ist dies zwingend mit dem Auftraggeber abzustimmen.</t>
  </si>
  <si>
    <t xml:space="preserve">Der aufgeführte Inhalt ist nicht auf die Anforderungen der BA übertragbar, weil keine oder nur minimale Qualifikationen dargestellt wurden oder weil die aufgeführten Qualifikationen den verlangten weder entsprechen, noch mit ihnen vergleichbar sind. Eine professionelle Umsetzung von Filmprojekten für die interne Kommunikation der BA ist damit nicht zu erwarten oder kann nicht abgeschätzt werden. Weil...
</t>
  </si>
  <si>
    <t>Der aufgeführte Inhalt übertrifft auf die Anforderungen, weil neben den Anforderungen noch weitergehende Qualifikationen nachgewiesen wurden und etwa eine journalistische Ausbildung auf Master bzw. Diplom Niveau nachgewiesen wurde. Weil…</t>
  </si>
  <si>
    <t>Der aufgeführte Inhalt ist in vollem Umfang auf die Anforderungen übertragbar, weil die dargestellten Qualifikationen den Anforderungen weitgehend entsprechen insbesondere bezüglich einer journalistischen Ausbildung und der geforderten Erfahrungen. Eine professionelle Umsetzung von Filmprojekten für die interne Kommunikation der BA ist auf Grundlage dieser Qualifikationen durchgehend sichergestellt.  Weil...</t>
  </si>
  <si>
    <t>Der aufgeführter Inhalt ist teilweise auf die Anforderungen übertragbar, weil die dargestellten Qualifikationen den Anforderungen nur teilweise entspricht, eine journalistische Ausbildung aber nachgewiesen wurde. Eine professionelle Umsetzung von Filmprojekten für die interne Kommunikation der BA ist auf Grundlage dieser Qualifikationen nicht durchgehend sichergestellt. Weil...</t>
  </si>
  <si>
    <t>Es kann nur ein Vergleichsprojekt dargestellt werden oder es können zwei Vergleichsprojekte dargestellt werden, die erheblich unter den Anforderungen liegen, weil das Projekt für einen Einsatz auf BA aktuell hinsichtlich der redaktionellen, optischen und technischen Qualität nicht ausreichend wäre. Diese richtet sich an dem durchschnittlichen Niveau der Inhalte öffentlich-rechtlicher Mediatheken aus. Weil...</t>
  </si>
  <si>
    <t>Das Ideenkonzept fehlt oder ist unvollständig. Es ist nicht dazu geeignet, ein Bild davon zu vermitteln, wie die Einzelbeiträge aussehen, wie die Mitarbeiterkommunikation durch moderne Trends im Filmbereich kreativ weiterentwickelt werden kann und wie die technische und optische Umsetzung aussieht. Weil...</t>
  </si>
  <si>
    <t>Das Ideenkonzept ist vollständig und entspricht den Anforderungen, weil es ein überzeugendes Bild davon vermittelt, wie die Einzelbeiträge zweier Formate aussehen, wie der Themenfindungs- und Planungsprozess abläuft und wie die technische und optische Umsetzung aussieht. Diese Darstellungen lassen auf einen effizienten Workflow in der Zusammenarbeit mit dem Auftragnehmer, auf für die BA passende Themen und auf eine redaktionelle, optische und technische Qualität schließen, die dem durchschnittlichen Niveau von Beiträgen aus den Mediatheken der öffentlich-rechtlichen Sender entsprechen. Weil...</t>
  </si>
  <si>
    <t>Das Ideenkonzept ist vollständig und übertrifft die Anforderungen, weil es ein überzeugendes Bild davon vermittelt, wie die Einzelbeiträge zweier Formate aussehen, wie der Themenfindungs- und Planungsprozess abläuft und wie die technische und optische Umsetzung aussieht. Diese Darstellungen lassen auf einen effizienten Workflow in der Zusammenarbeit mit dem Auftragnehmer, auf für die BA passende Themen und auf eine redaktionelle, optische und technische Qualität schließen lassen, die das durchschnittliche Niveau von Beiträgen aus den Mediatheken der öffentlich-rechtlichen Sender übertreffen. Weil...</t>
  </si>
  <si>
    <t>Die Storyboards sind nicht oder nur in Einzelpunkten geeignet, einen Eindruck der vorgestellten Filmbeiträge zu vermitteln, weil es ihnen an Übersichtlichkeit, an einem ausreichenden Detaillgrad oder an einem klaren inhaltlichen Bezug zu dem Change-Beispiel mangelt. Weil...</t>
  </si>
  <si>
    <t>Die Storyboards vermitteln einen Eindruck der vorgestellten Filmbeiträge. Diese sind allerdings für eine erfolgreiche Unterstützung des Change-Prozesses nicht überzeugend, etwa weil die Perspektive der betroffenen Mitarbeitenden nicht ausreichend berücksichtig wird oder weil die beiden Filme in ihrer inhaltlichen Ausgestaltung nicht attraktiv sind (etwa lediglich O-Töne von Führungskräften oder abstrakte Erklärungen ohne konkreten Bezug zu den Betroffenen). Weil...</t>
  </si>
  <si>
    <t>Die Storyboards vermitteln einen umfassenden Eindruck der vorgestellten Filmbeiträge. Diese überzeugen und unterstützen den Change-Prozess, weil die betroffenen Mitarbeitenenden sich im dargestellten Inhalt wiederfinden, eine positive Perspektive oder eine befriedigende Darstellung der Gründe der Entscheidung aufgezeigt bekommen und dabei eine attraktive filmische Aufbereitung mit Szenenwechsel und authentischen Protagonistinnen bzw. Protagonisten angeboten wird. Die beiden Filme bauen dabei sinnvoll aufeinander auf. Weil...</t>
  </si>
  <si>
    <t>Die Storyboards vermitteln einen umfassenden und detaillierten Eindruck der vorgestellten Filmbeiträge. Diese sind geeignet, den Change-Prozess entscheidend zu unterstützen, weil die betroffenen Mitarbeitenenden sich im dargestellten Inhalt wiederfinden, eine positive Perspektive oder eine befriedigende Darstellung der Gründe der Entscheidung aufgezeigt bekommen und dabei eine attraktive filmische Aufbereitung mit Szenenwechsel und authentischen Protagonistinnen bzw. Protagonisten angeboten wird. Die beiden Filme bauen dabei sinnvoll aufeinander auf. Zudem kommen neben den filmischen Aspekten auch professionelle Techniken aus der Change-Beratung zum Einsatz. Weil...</t>
  </si>
  <si>
    <t>Das Ideenkonzept ist vollständig und vermittelt ein Bild davon, wie einer oder mehrere Einzelbeiträge aussehen, wie der Themenfindungs- und Planungsprozess abläuft und wie die technische und optische Umsetzung aussieht. Dieses Bild kann nicht oder nur in geringem Ausmaß überzeugen, etwa weil die redaktionelle, optische oder technische Qualität der Einzelbeiträge nicht das angestrebte Niveau erreicht, weil der Themenfindungs- und Planungsprozess im Kontext der BA nicht zielführend ist oder weil nur ein Format vorgestellt wurde. Weil ...</t>
  </si>
  <si>
    <t>Die für die Leistungserbringung vorgesehenen Mitarbeiter Ihres Unternehmens müssen insbesondere folgende Qualifikationsmerkmale erfüllen (sowohl fest angestellte als auch freie Mitarbeiter):
- Journalistische Ausbildung. 
- Erfahrung in Konzeption und Umsetzung von Bewegtbild für die interne 
Unternehmenskommunikation. 
- Profunde Kenntnisse von Change-Management-Prozessen. 
- Know-how in der Implementierung von Filmen für interne Kommunikation in 
bestehende Kommunikationsstrukturen.
- Erfahrung mit Behörden/Arbeitsverwaltungen/Soziales/Organisationen.
- Kenntnisse von Kommunikationsprozessen in komplexen Unternehmen
- Erfahrung in der Ansprache von großen inhomogenen Zielgruppen
- Inhouse-Kompetenz in allen Bereichen der Produktion von interner Unternehmenskommunikation
- Sehr gute Erfahrung im Redaktions- und Themenmanagement
- Hauseigenes Produktions- und Postproduktions-Equipment
- Nationales Netzwerk an zuverlässigen Produktionspartnern
- Ausgebildete Sprechstimme
- Kenntnisse und Fähigkeiten in der nachweislichen Ausstrahlung von produzierten Film-Beiträgen für Unternehmen und auch fürs Fernsehen.  
- Bei Einsatz von Video-Journalisten nachweisliche Erfahrung in diesem Bereich.
Erstellen Sie jeweils ein Profil für drei Mitarbeiter, die zum Einsatz kommen sollen. 
Stellen Sie insbesondere dar, welche Ausbildung die Mitarbeiter haben, wie lange und in welchen Redaktionen sie gearbeitet haben, welche spezifischen Fachkenntnisse sie besitzen und für welche Produktionen sie gearbeitet haben (in der Form eines Lebenslaufes).
Führen Sie ausschließlich Profile von den Mitarbeitern auf, die Sie für dieses Projekt anbieten. Verwenden Sie für Ihre Darstellung das Schema in der Anlage E5 Leistungsanforderungen.
Die drei eingereichten Profile werden jeweils einzeln gewertet. Anschließend wird ein Durchschnitt der erreichten Punktzahlen gebildet dieser wird kaufmännisch gerundet, daraus ergibt sich die Bewertungspunktzahl gesamt für dieses Kriterium. Von den drei eingereichten Mitarbeiterprofilen darf dabei maximal ein Profil mit weniger als zwei Bewertungspunkten bewertet werden. Wird eines der drei eingereichten Profile mit null Bewertungspunkten (ungewichtet) bewertet, wird das Angebot von der weiteren Bewertung ausgeschlossen.</t>
  </si>
  <si>
    <t>Es können zwei Vergleichsprojekte dargestellt werden, welche die Anforderungen übertreffen, weil sie innovative Formate aufzeigen, weil sie die durch andere Bieter eingereichten Projekten in ihrer redaktionellen und technischen Qualität deutlich übertreffen und dabei das durchschnittliche Niveau der Inhalte öffentlich-rechtlicher Mediatheken übertreffen oder weil der Grad an Barrierefreiheit den Anforderungen der BA entspricht. Weil...</t>
  </si>
  <si>
    <t xml:space="preserve">Stellen Sie je eingereichtem Mitarbeiterprofil zwei Vergleichsprojekte der angebotenen Mitarbeiter dar, die in Art und Umfang den Anforderungen der BA entsprechen und nicht älter als drei Jahre sind. Die Filme auf BA aktuell richten sich bis auf wenige Ausnahmen an alle Beschäftigten, daher gehört auch eine barrierefreie Rezeption aller Inhalte zu den Anforderungen. (siehe Punkt 5 der Leistungsbeschreibung). Der Nachweis erfolgt durch die Darstellung von Projekten mit Kurzbeschreibung des konkreten Projektinhaltes und des Realisierungszeitraums unter Nennung jeweils eines kompetenten Ansprechpartners sowie durch Bereitstellung des filmischen Ergebnisses im Format .mp4, bei ergänzenden Bilddateien im Format .jpg. Bei durchgängiger Tätigkeit in ein und demselben Projekt in den letzten Jahren greifen Sie für das zweite Vergleichsprojekt auf ein entsprechend älteres zurück. 
Verwenden Sie für Ihre Darstellung das Schema unter Nummer B 2.2 in der Anlage E5 Leistungsanforderungen als Muster.
Die Bewertungspunktzahl wird wie bei Kriterium B 2.1 als Durchschnitt der drei Mitarbeiterprofile gebildet und kaufmännisch gerundet. Dabei muss für jedes Mitarbeiterprofil mindestens die angegebenen Mindestpunktzahl (1 Bewertungspunkt ungewichtet) erreicht werden ansonsten wird das Angebot von der weiteren Bewertung ausgeschlossen.
</t>
  </si>
  <si>
    <t>Es können zwei Vergleichsprojekte dargestellt werden, die den Anforderungen weitgehend entsprechen, weil sie für einen Einsatz auf BA aktuell hinsichtlich der redaktionellen und technischen Qualität sowie dem Grad an Barrierefreiheit ausreichend wären und nur in Einzelaspekten hinter den Anforderungen zurückbleiben. Die Qualitätsanforderungen richtet sich an dem durchschnittlichen Niveau der Inhalte öffentlich-rechtlicher Mediatheken aus. Weil...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</si>
</sst>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1]_-;\-* #,##0.00\ [$€-1]_-;_-* &quot;-&quot;??\ [$€-1]_-"/>
  </numFmts>
  <fonts count="25" x14ac:knownFonts="1">
    <font>
      <sz val="10"/>
      <name val="Arial"/>
    </font>
    <font>
      <b/>
      <sz val="10"/>
      <name val="Arial"/>
      <family val="2"/>
    </font>
    <font>
      <sz val="10"/>
      <name val="Arial"/>
      <family val="2"/>
    </font>
    <font>
      <sz val="10"/>
      <name val="Arial"/>
      <family val="2"/>
    </font>
    <font>
      <b/>
      <sz val="10"/>
      <color indexed="18"/>
      <name val="Arial"/>
      <family val="2"/>
    </font>
    <font>
      <sz val="8"/>
      <name val="Arial"/>
      <family val="2"/>
    </font>
    <font>
      <sz val="14"/>
      <name val="Arial"/>
      <family val="2"/>
    </font>
    <font>
      <b/>
      <sz val="12"/>
      <name val="Arial"/>
      <family val="2"/>
    </font>
    <font>
      <b/>
      <sz val="16"/>
      <name val="Arial"/>
      <family val="2"/>
    </font>
    <font>
      <b/>
      <sz val="12"/>
      <name val="Arial"/>
      <family val="2"/>
    </font>
    <font>
      <b/>
      <sz val="10"/>
      <name val="Arial"/>
      <family val="2"/>
    </font>
    <font>
      <b/>
      <sz val="10"/>
      <color indexed="12"/>
      <name val="Arial"/>
      <family val="2"/>
    </font>
    <font>
      <b/>
      <sz val="10"/>
      <color indexed="10"/>
      <name val="Arial"/>
      <family val="2"/>
    </font>
    <font>
      <sz val="10"/>
      <color indexed="10"/>
      <name val="Arial"/>
      <family val="2"/>
    </font>
    <font>
      <b/>
      <sz val="10"/>
      <color indexed="14"/>
      <name val="Arial"/>
      <family val="2"/>
    </font>
    <font>
      <b/>
      <sz val="22"/>
      <name val="Arial"/>
      <family val="2"/>
    </font>
    <font>
      <b/>
      <sz val="14"/>
      <name val="Arial"/>
      <family val="2"/>
    </font>
    <font>
      <sz val="16"/>
      <name val="Arial"/>
      <family val="2"/>
    </font>
    <font>
      <b/>
      <sz val="14"/>
      <color indexed="18"/>
      <name val="Arial"/>
      <family val="2"/>
    </font>
    <font>
      <b/>
      <sz val="36"/>
      <name val="Arial"/>
      <family val="2"/>
    </font>
    <font>
      <b/>
      <sz val="18"/>
      <name val="Arial"/>
      <family val="2"/>
    </font>
    <font>
      <sz val="18"/>
      <name val="Arial"/>
      <family val="2"/>
    </font>
    <font>
      <b/>
      <sz val="20"/>
      <name val="Arial"/>
      <family val="2"/>
    </font>
    <font>
      <sz val="16"/>
      <color rgb="FFFF0000"/>
      <name val="Arial"/>
      <family val="2"/>
    </font>
    <font>
      <b/>
      <sz val="18"/>
      <color rgb="FFFF0000"/>
      <name val="Arial"/>
      <family val="2"/>
    </font>
  </fonts>
  <fills count="6">
    <fill>
      <patternFill patternType="none"/>
    </fill>
    <fill>
      <patternFill patternType="gray125"/>
    </fill>
    <fill>
      <patternFill patternType="solid">
        <fgColor indexed="8"/>
        <bgColor indexed="58"/>
      </patternFill>
    </fill>
    <fill>
      <patternFill patternType="solid">
        <fgColor indexed="22"/>
        <bgColor indexed="64"/>
      </patternFill>
    </fill>
    <fill>
      <patternFill patternType="solid">
        <fgColor theme="0"/>
        <bgColor indexed="64"/>
      </patternFill>
    </fill>
    <fill>
      <patternFill patternType="mediumGray">
        <bgColor theme="0"/>
      </patternFill>
    </fill>
  </fills>
  <borders count="68">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23"/>
      </right>
      <top style="medium">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auto="1"/>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auto="1"/>
      </top>
      <bottom style="thin">
        <color indexed="64"/>
      </bottom>
      <diagonal/>
    </border>
    <border>
      <left style="medium">
        <color indexed="64"/>
      </left>
      <right/>
      <top style="medium">
        <color auto="1"/>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164" fontId="2" fillId="0" borderId="0" applyFont="0" applyFill="0" applyBorder="0" applyAlignment="0" applyProtection="0"/>
  </cellStyleXfs>
  <cellXfs count="187">
    <xf numFmtId="0" fontId="0" fillId="0" borderId="0" xfId="0"/>
    <xf numFmtId="0" fontId="0" fillId="0" borderId="0" xfId="0" applyAlignment="1">
      <alignment horizontal="center" wrapText="1"/>
    </xf>
    <xf numFmtId="0" fontId="1" fillId="0" borderId="0" xfId="0" applyFont="1"/>
    <xf numFmtId="0" fontId="6" fillId="0" borderId="0" xfId="0" applyFont="1"/>
    <xf numFmtId="0" fontId="0" fillId="0" borderId="0" xfId="0" applyAlignment="1">
      <alignment horizontal="center"/>
    </xf>
    <xf numFmtId="0" fontId="5" fillId="0" borderId="0" xfId="0" applyFont="1"/>
    <xf numFmtId="1" fontId="0" fillId="0" borderId="0" xfId="0" applyNumberFormat="1"/>
    <xf numFmtId="0" fontId="7" fillId="0" borderId="0" xfId="0" applyFont="1" applyAlignment="1">
      <alignment horizontal="center"/>
    </xf>
    <xf numFmtId="0" fontId="7" fillId="0" borderId="0" xfId="0" applyFont="1"/>
    <xf numFmtId="0" fontId="4" fillId="0" borderId="1" xfId="0" applyFont="1" applyFill="1" applyBorder="1" applyAlignment="1">
      <alignment horizontal="centerContinuous" wrapText="1"/>
    </xf>
    <xf numFmtId="0" fontId="4" fillId="0" borderId="2" xfId="0" applyFont="1" applyFill="1" applyBorder="1" applyAlignment="1">
      <alignment horizontal="centerContinuous" wrapText="1"/>
    </xf>
    <xf numFmtId="0" fontId="8" fillId="0" borderId="0" xfId="0" applyFont="1"/>
    <xf numFmtId="0" fontId="0" fillId="0" borderId="3" xfId="0" applyBorder="1"/>
    <xf numFmtId="0" fontId="2" fillId="0" borderId="3" xfId="0" applyFont="1" applyBorder="1"/>
    <xf numFmtId="0" fontId="9" fillId="0" borderId="4" xfId="0" applyFont="1" applyFill="1" applyBorder="1" applyAlignment="1"/>
    <xf numFmtId="0" fontId="9" fillId="0" borderId="5" xfId="0" applyFont="1" applyFill="1" applyBorder="1" applyAlignment="1"/>
    <xf numFmtId="3" fontId="9" fillId="0" borderId="6" xfId="0" applyNumberFormat="1" applyFont="1" applyFill="1" applyBorder="1" applyAlignment="1" applyProtection="1">
      <alignment horizontal="center"/>
    </xf>
    <xf numFmtId="0" fontId="9" fillId="0" borderId="0" xfId="0" applyFont="1"/>
    <xf numFmtId="0" fontId="3" fillId="0" borderId="7" xfId="0" applyFont="1" applyFill="1" applyBorder="1" applyAlignment="1">
      <alignment horizontal="left"/>
    </xf>
    <xf numFmtId="0" fontId="3" fillId="0" borderId="8" xfId="0" applyFont="1" applyFill="1" applyBorder="1" applyAlignment="1">
      <alignment horizontal="left"/>
    </xf>
    <xf numFmtId="3" fontId="0" fillId="0" borderId="9" xfId="0" applyNumberFormat="1" applyBorder="1" applyAlignment="1">
      <alignment horizontal="center"/>
    </xf>
    <xf numFmtId="3" fontId="0" fillId="0" borderId="10" xfId="0" applyNumberFormat="1" applyFill="1" applyBorder="1" applyAlignment="1" applyProtection="1">
      <alignment horizontal="center"/>
      <protection locked="0"/>
    </xf>
    <xf numFmtId="3" fontId="2" fillId="0" borderId="9" xfId="0" applyNumberFormat="1" applyFont="1" applyBorder="1" applyAlignment="1">
      <alignment horizontal="center"/>
    </xf>
    <xf numFmtId="3" fontId="9" fillId="2" borderId="11" xfId="0" applyNumberFormat="1" applyFont="1" applyFill="1" applyBorder="1" applyAlignment="1">
      <alignment horizontal="center"/>
    </xf>
    <xf numFmtId="0" fontId="2" fillId="0" borderId="12" xfId="0" applyFont="1" applyBorder="1"/>
    <xf numFmtId="3" fontId="0" fillId="0" borderId="13" xfId="0" applyNumberFormat="1" applyBorder="1" applyAlignment="1">
      <alignment horizontal="center"/>
    </xf>
    <xf numFmtId="0" fontId="3" fillId="0" borderId="3" xfId="0" applyFont="1" applyFill="1" applyBorder="1" applyAlignment="1">
      <alignment horizontal="left"/>
    </xf>
    <xf numFmtId="0" fontId="2" fillId="0" borderId="14" xfId="0" applyFont="1" applyBorder="1"/>
    <xf numFmtId="3" fontId="0" fillId="0" borderId="0" xfId="0" applyNumberFormat="1"/>
    <xf numFmtId="3" fontId="0" fillId="0" borderId="15" xfId="0" applyNumberFormat="1" applyFill="1" applyBorder="1" applyAlignment="1" applyProtection="1">
      <alignment horizontal="center"/>
      <protection locked="0"/>
    </xf>
    <xf numFmtId="3" fontId="0" fillId="0" borderId="15" xfId="0" applyNumberFormat="1" applyFill="1" applyBorder="1" applyAlignment="1" applyProtection="1">
      <alignment horizontal="center"/>
    </xf>
    <xf numFmtId="0" fontId="0" fillId="0" borderId="12" xfId="0" applyBorder="1"/>
    <xf numFmtId="0" fontId="3" fillId="0" borderId="16" xfId="0" applyFont="1" applyFill="1" applyBorder="1" applyAlignment="1">
      <alignment horizontal="left"/>
    </xf>
    <xf numFmtId="0" fontId="9" fillId="0" borderId="0" xfId="0" applyFont="1" applyFill="1" applyBorder="1" applyAlignment="1"/>
    <xf numFmtId="0" fontId="3" fillId="0" borderId="17" xfId="0" applyFont="1" applyFill="1" applyBorder="1" applyAlignment="1">
      <alignment horizontal="left"/>
    </xf>
    <xf numFmtId="0" fontId="2" fillId="0" borderId="18" xfId="0" applyFont="1" applyBorder="1"/>
    <xf numFmtId="0" fontId="11" fillId="0" borderId="19" xfId="0" applyFont="1" applyFill="1" applyBorder="1" applyAlignment="1">
      <alignment horizontal="centerContinuous" wrapText="1"/>
    </xf>
    <xf numFmtId="0" fontId="11" fillId="0" borderId="20" xfId="0" applyFont="1" applyFill="1" applyBorder="1" applyAlignment="1">
      <alignment horizontal="center" wrapText="1"/>
    </xf>
    <xf numFmtId="0" fontId="11" fillId="0" borderId="21" xfId="0" applyFont="1" applyFill="1" applyBorder="1" applyAlignment="1">
      <alignment horizontal="center" wrapText="1"/>
    </xf>
    <xf numFmtId="0" fontId="11" fillId="0" borderId="1" xfId="0" applyFont="1" applyFill="1" applyBorder="1" applyAlignment="1" applyProtection="1">
      <alignment horizontal="center" wrapText="1"/>
    </xf>
    <xf numFmtId="3" fontId="3" fillId="0" borderId="15" xfId="0" applyNumberFormat="1" applyFont="1" applyFill="1" applyBorder="1" applyAlignment="1" applyProtection="1">
      <alignment horizontal="center"/>
    </xf>
    <xf numFmtId="3" fontId="9" fillId="0" borderId="4" xfId="0" applyNumberFormat="1" applyFont="1" applyFill="1" applyBorder="1" applyAlignment="1" applyProtection="1">
      <alignment horizontal="center"/>
    </xf>
    <xf numFmtId="0" fontId="0" fillId="0" borderId="9" xfId="0" applyBorder="1" applyProtection="1"/>
    <xf numFmtId="0" fontId="0" fillId="0" borderId="13" xfId="0" applyBorder="1" applyProtection="1"/>
    <xf numFmtId="0" fontId="9" fillId="0" borderId="22" xfId="0" applyFont="1" applyBorder="1" applyProtection="1"/>
    <xf numFmtId="0" fontId="7" fillId="0" borderId="23" xfId="0" applyFont="1" applyBorder="1" applyAlignment="1">
      <alignment horizontal="centerContinuous" wrapText="1"/>
    </xf>
    <xf numFmtId="0" fontId="7" fillId="0" borderId="23" xfId="0" applyFont="1" applyBorder="1" applyAlignment="1">
      <alignment horizontal="centerContinuous"/>
    </xf>
    <xf numFmtId="0" fontId="11" fillId="0" borderId="22" xfId="0" applyFont="1" applyBorder="1" applyAlignment="1" applyProtection="1">
      <alignment horizontal="center" wrapText="1"/>
    </xf>
    <xf numFmtId="0" fontId="1" fillId="3" borderId="8" xfId="0" applyFont="1" applyFill="1" applyBorder="1" applyAlignment="1">
      <alignment horizontal="left"/>
    </xf>
    <xf numFmtId="0" fontId="1" fillId="3" borderId="24" xfId="0" applyFont="1" applyFill="1" applyBorder="1" applyAlignment="1"/>
    <xf numFmtId="0" fontId="1" fillId="3" borderId="25" xfId="0" applyFont="1" applyFill="1" applyBorder="1" applyAlignment="1"/>
    <xf numFmtId="3" fontId="1" fillId="3" borderId="26" xfId="0" applyNumberFormat="1" applyFont="1" applyFill="1" applyBorder="1" applyAlignment="1" applyProtection="1">
      <alignment horizontal="center"/>
    </xf>
    <xf numFmtId="3" fontId="1" fillId="3" borderId="27" xfId="0" applyNumberFormat="1" applyFont="1" applyFill="1" applyBorder="1" applyAlignment="1" applyProtection="1">
      <alignment horizontal="center"/>
      <protection locked="0"/>
    </xf>
    <xf numFmtId="0" fontId="1" fillId="3" borderId="28" xfId="0" applyFont="1" applyFill="1" applyBorder="1" applyAlignment="1">
      <alignment horizontal="left"/>
    </xf>
    <xf numFmtId="0" fontId="1" fillId="3" borderId="14" xfId="0" applyFont="1" applyFill="1" applyBorder="1" applyAlignment="1">
      <alignment horizontal="left"/>
    </xf>
    <xf numFmtId="0" fontId="1" fillId="3" borderId="29" xfId="0" applyFont="1" applyFill="1" applyBorder="1" applyAlignment="1">
      <alignment horizontal="left"/>
    </xf>
    <xf numFmtId="3" fontId="1" fillId="3" borderId="9" xfId="0" applyNumberFormat="1" applyFont="1" applyFill="1" applyBorder="1" applyAlignment="1" applyProtection="1">
      <alignment horizontal="center"/>
    </xf>
    <xf numFmtId="3" fontId="1" fillId="3" borderId="10" xfId="0" applyNumberFormat="1" applyFont="1" applyFill="1" applyBorder="1" applyAlignment="1" applyProtection="1">
      <alignment horizontal="center"/>
      <protection locked="0"/>
    </xf>
    <xf numFmtId="3" fontId="1" fillId="3" borderId="15" xfId="0" applyNumberFormat="1" applyFont="1" applyFill="1" applyBorder="1" applyAlignment="1" applyProtection="1">
      <alignment horizontal="center"/>
    </xf>
    <xf numFmtId="0" fontId="10" fillId="3" borderId="3" xfId="0" applyFont="1" applyFill="1" applyBorder="1"/>
    <xf numFmtId="0" fontId="10" fillId="3" borderId="16" xfId="0" applyFont="1" applyFill="1" applyBorder="1"/>
    <xf numFmtId="0" fontId="10" fillId="3" borderId="29" xfId="0" applyFont="1" applyFill="1" applyBorder="1"/>
    <xf numFmtId="3" fontId="10" fillId="3" borderId="9" xfId="0" applyNumberFormat="1" applyFont="1" applyFill="1" applyBorder="1" applyAlignment="1">
      <alignment horizontal="center"/>
    </xf>
    <xf numFmtId="3" fontId="10" fillId="3" borderId="15" xfId="0" applyNumberFormat="1" applyFont="1" applyFill="1" applyBorder="1" applyAlignment="1">
      <alignment horizontal="center"/>
    </xf>
    <xf numFmtId="3" fontId="12" fillId="0" borderId="9" xfId="0" applyNumberFormat="1" applyFont="1" applyBorder="1" applyAlignment="1">
      <alignment horizontal="center"/>
    </xf>
    <xf numFmtId="0" fontId="1" fillId="3" borderId="30" xfId="0" applyFont="1" applyFill="1" applyBorder="1" applyAlignment="1">
      <alignment horizontal="left"/>
    </xf>
    <xf numFmtId="0" fontId="10" fillId="3" borderId="12" xfId="0" applyFont="1" applyFill="1" applyBorder="1"/>
    <xf numFmtId="0" fontId="1" fillId="3" borderId="31" xfId="0" applyFont="1" applyFill="1" applyBorder="1" applyAlignment="1">
      <alignment horizontal="left"/>
    </xf>
    <xf numFmtId="0" fontId="1" fillId="3" borderId="32" xfId="0" applyFont="1" applyFill="1" applyBorder="1" applyAlignment="1">
      <alignment horizontal="left"/>
    </xf>
    <xf numFmtId="3" fontId="1" fillId="3" borderId="33" xfId="0" applyNumberFormat="1" applyFont="1" applyFill="1" applyBorder="1" applyAlignment="1" applyProtection="1">
      <alignment horizontal="center"/>
    </xf>
    <xf numFmtId="0" fontId="10" fillId="3" borderId="28" xfId="0" applyFont="1" applyFill="1" applyBorder="1" applyAlignment="1">
      <alignment horizontal="left"/>
    </xf>
    <xf numFmtId="0" fontId="2" fillId="0" borderId="31" xfId="0" applyFont="1" applyBorder="1"/>
    <xf numFmtId="0" fontId="2" fillId="0" borderId="34" xfId="0" applyFont="1" applyFill="1" applyBorder="1"/>
    <xf numFmtId="3" fontId="13" fillId="0" borderId="9" xfId="0" applyNumberFormat="1" applyFont="1" applyBorder="1" applyAlignment="1">
      <alignment horizontal="center"/>
    </xf>
    <xf numFmtId="0" fontId="10" fillId="0" borderId="26" xfId="0" applyFont="1" applyBorder="1"/>
    <xf numFmtId="0" fontId="10" fillId="0" borderId="9" xfId="0" applyFont="1" applyBorder="1"/>
    <xf numFmtId="3" fontId="3" fillId="0" borderId="9" xfId="0" applyNumberFormat="1" applyFont="1" applyBorder="1" applyAlignment="1">
      <alignment horizontal="center"/>
    </xf>
    <xf numFmtId="0" fontId="12" fillId="0" borderId="9" xfId="0" applyFont="1" applyBorder="1"/>
    <xf numFmtId="0" fontId="14" fillId="0" borderId="9" xfId="0" applyFont="1" applyBorder="1"/>
    <xf numFmtId="0" fontId="14" fillId="0" borderId="26" xfId="0" applyFont="1" applyBorder="1"/>
    <xf numFmtId="0" fontId="3" fillId="0" borderId="9" xfId="0" applyFont="1" applyBorder="1" applyProtection="1"/>
    <xf numFmtId="0" fontId="0" fillId="4" borderId="0" xfId="0" applyFill="1"/>
    <xf numFmtId="0" fontId="15" fillId="4" borderId="7" xfId="0" applyFont="1" applyFill="1" applyBorder="1"/>
    <xf numFmtId="0" fontId="15" fillId="4" borderId="0" xfId="0" applyFont="1" applyFill="1" applyBorder="1"/>
    <xf numFmtId="0" fontId="0" fillId="4" borderId="0" xfId="0" applyFill="1" applyBorder="1" applyAlignment="1">
      <alignment vertical="center"/>
    </xf>
    <xf numFmtId="3" fontId="15" fillId="4" borderId="0" xfId="0" applyNumberFormat="1" applyFont="1" applyFill="1" applyBorder="1"/>
    <xf numFmtId="0" fontId="0" fillId="4" borderId="0" xfId="0" applyFill="1" applyBorder="1"/>
    <xf numFmtId="0" fontId="19" fillId="4" borderId="0" xfId="0" applyFont="1" applyFill="1" applyBorder="1"/>
    <xf numFmtId="0" fontId="0" fillId="4" borderId="35" xfId="0" applyFill="1" applyBorder="1"/>
    <xf numFmtId="0" fontId="0" fillId="4" borderId="37" xfId="0" applyFill="1" applyBorder="1"/>
    <xf numFmtId="0" fontId="0" fillId="4" borderId="43" xfId="0" applyFill="1" applyBorder="1"/>
    <xf numFmtId="0" fontId="16" fillId="4" borderId="26" xfId="0" applyFont="1" applyFill="1" applyBorder="1" applyAlignment="1">
      <alignment horizontal="center" vertical="center" wrapText="1"/>
    </xf>
    <xf numFmtId="0" fontId="16" fillId="4" borderId="45" xfId="0" applyFont="1" applyFill="1" applyBorder="1" applyAlignment="1">
      <alignment horizontal="center" vertical="center" wrapText="1"/>
    </xf>
    <xf numFmtId="3" fontId="16" fillId="4" borderId="44" xfId="0" applyNumberFormat="1" applyFont="1" applyFill="1" applyBorder="1" applyAlignment="1" applyProtection="1">
      <alignment horizontal="center" vertical="center"/>
    </xf>
    <xf numFmtId="3" fontId="16" fillId="4" borderId="50" xfId="0" applyNumberFormat="1" applyFont="1" applyFill="1" applyBorder="1" applyAlignment="1" applyProtection="1">
      <alignment horizontal="center" vertical="top"/>
    </xf>
    <xf numFmtId="0" fontId="8" fillId="4" borderId="52" xfId="0" applyFont="1" applyFill="1" applyBorder="1"/>
    <xf numFmtId="3" fontId="16" fillId="4" borderId="53" xfId="0" applyNumberFormat="1" applyFont="1" applyFill="1" applyBorder="1" applyAlignment="1" applyProtection="1">
      <alignment horizontal="center" vertical="center"/>
    </xf>
    <xf numFmtId="0" fontId="7" fillId="4" borderId="37" xfId="0" applyFont="1" applyFill="1" applyBorder="1" applyAlignment="1">
      <alignment horizontal="center"/>
    </xf>
    <xf numFmtId="0" fontId="8" fillId="4" borderId="37" xfId="0" applyFont="1" applyFill="1" applyBorder="1" applyAlignment="1">
      <alignment horizontal="left"/>
    </xf>
    <xf numFmtId="3" fontId="20" fillId="5" borderId="3" xfId="0" applyNumberFormat="1" applyFont="1" applyFill="1" applyBorder="1" applyAlignment="1">
      <alignment horizontal="center" vertical="center"/>
    </xf>
    <xf numFmtId="3" fontId="20" fillId="4" borderId="3" xfId="0" applyNumberFormat="1" applyFont="1" applyFill="1" applyBorder="1" applyAlignment="1">
      <alignment horizontal="center" vertical="center"/>
    </xf>
    <xf numFmtId="3" fontId="20" fillId="4" borderId="3" xfId="0" applyNumberFormat="1" applyFont="1" applyFill="1" applyBorder="1" applyAlignment="1">
      <alignment horizontal="center" vertical="center" wrapText="1"/>
    </xf>
    <xf numFmtId="0" fontId="2" fillId="4" borderId="0" xfId="0" applyFont="1" applyFill="1"/>
    <xf numFmtId="0" fontId="16" fillId="4" borderId="48" xfId="0" applyFont="1" applyFill="1" applyBorder="1" applyAlignment="1">
      <alignment horizontal="center" vertical="center" wrapText="1"/>
    </xf>
    <xf numFmtId="0" fontId="16" fillId="4" borderId="41" xfId="0" applyFont="1" applyFill="1" applyBorder="1" applyAlignment="1">
      <alignment horizontal="center" wrapText="1"/>
    </xf>
    <xf numFmtId="3" fontId="6" fillId="4" borderId="3" xfId="0" applyNumberFormat="1" applyFont="1" applyFill="1" applyBorder="1" applyAlignment="1">
      <alignment horizontal="left" vertical="center" wrapText="1"/>
    </xf>
    <xf numFmtId="0" fontId="6" fillId="4" borderId="3" xfId="0" applyFont="1" applyFill="1" applyBorder="1" applyAlignment="1">
      <alignment horizontal="left" vertical="center" wrapText="1"/>
    </xf>
    <xf numFmtId="0" fontId="16" fillId="4" borderId="3" xfId="0" applyFont="1" applyFill="1" applyBorder="1" applyAlignment="1">
      <alignment horizontal="center" vertical="center"/>
    </xf>
    <xf numFmtId="0" fontId="6" fillId="4" borderId="3" xfId="0" applyNumberFormat="1" applyFont="1" applyFill="1" applyBorder="1" applyAlignment="1">
      <alignment horizontal="center" vertical="center"/>
    </xf>
    <xf numFmtId="0" fontId="21" fillId="4" borderId="10" xfId="0" applyFont="1" applyFill="1" applyBorder="1" applyAlignment="1">
      <alignment horizontal="left"/>
    </xf>
    <xf numFmtId="0" fontId="6" fillId="4" borderId="10" xfId="0" applyFont="1" applyFill="1" applyBorder="1" applyAlignment="1">
      <alignment horizontal="left" vertical="center" wrapText="1"/>
    </xf>
    <xf numFmtId="0" fontId="17" fillId="4" borderId="31" xfId="0" applyFont="1" applyFill="1" applyBorder="1" applyAlignment="1">
      <alignment vertical="center" wrapText="1"/>
    </xf>
    <xf numFmtId="0" fontId="0" fillId="4" borderId="7" xfId="0" applyFill="1" applyBorder="1"/>
    <xf numFmtId="0" fontId="2" fillId="4" borderId="37" xfId="0" applyFont="1" applyFill="1" applyBorder="1"/>
    <xf numFmtId="0" fontId="2" fillId="4" borderId="43" xfId="0" applyFont="1" applyFill="1" applyBorder="1"/>
    <xf numFmtId="3" fontId="16" fillId="4" borderId="54" xfId="0" applyNumberFormat="1" applyFont="1" applyFill="1" applyBorder="1" applyAlignment="1" applyProtection="1">
      <alignment vertical="center"/>
    </xf>
    <xf numFmtId="0" fontId="22" fillId="4" borderId="46" xfId="0" applyFont="1" applyFill="1" applyBorder="1" applyAlignment="1">
      <alignment vertical="center" wrapText="1"/>
    </xf>
    <xf numFmtId="0" fontId="8" fillId="4" borderId="0" xfId="0" applyFont="1" applyFill="1" applyBorder="1" applyAlignment="1">
      <alignment wrapText="1"/>
    </xf>
    <xf numFmtId="3" fontId="21" fillId="4" borderId="3" xfId="0" applyNumberFormat="1" applyFont="1" applyFill="1" applyBorder="1" applyAlignment="1">
      <alignment horizontal="left" vertical="center" wrapText="1"/>
    </xf>
    <xf numFmtId="0" fontId="6" fillId="0" borderId="3" xfId="0" applyFont="1" applyBorder="1" applyAlignment="1">
      <alignment wrapText="1"/>
    </xf>
    <xf numFmtId="0" fontId="17" fillId="4" borderId="37" xfId="0" applyFont="1" applyFill="1" applyBorder="1" applyAlignment="1">
      <alignment vertical="top" wrapText="1"/>
    </xf>
    <xf numFmtId="3" fontId="20" fillId="0" borderId="3" xfId="0" applyNumberFormat="1" applyFont="1" applyFill="1" applyBorder="1" applyAlignment="1">
      <alignment horizontal="center" vertical="center"/>
    </xf>
    <xf numFmtId="0" fontId="22" fillId="4" borderId="46" xfId="0" applyFont="1" applyFill="1" applyBorder="1" applyAlignment="1">
      <alignment horizontal="left" vertical="center" wrapText="1"/>
    </xf>
    <xf numFmtId="0" fontId="0" fillId="4" borderId="37" xfId="0" applyFill="1" applyBorder="1" applyAlignment="1"/>
    <xf numFmtId="3" fontId="16" fillId="4" borderId="57" xfId="0" applyNumberFormat="1" applyFont="1" applyFill="1" applyBorder="1" applyAlignment="1" applyProtection="1">
      <alignment vertical="center"/>
    </xf>
    <xf numFmtId="3" fontId="20" fillId="5" borderId="16" xfId="0" applyNumberFormat="1" applyFont="1" applyFill="1" applyBorder="1" applyAlignment="1">
      <alignment horizontal="center" vertical="center"/>
    </xf>
    <xf numFmtId="3" fontId="20" fillId="5" borderId="14" xfId="0" applyNumberFormat="1" applyFont="1" applyFill="1" applyBorder="1" applyAlignment="1">
      <alignment horizontal="center" vertical="center"/>
    </xf>
    <xf numFmtId="3" fontId="20" fillId="5" borderId="58" xfId="0" applyNumberFormat="1" applyFont="1" applyFill="1" applyBorder="1" applyAlignment="1">
      <alignment horizontal="center" vertical="center"/>
    </xf>
    <xf numFmtId="3" fontId="6" fillId="4" borderId="12" xfId="0" applyNumberFormat="1" applyFont="1" applyFill="1" applyBorder="1" applyAlignment="1">
      <alignment horizontal="left" vertical="center" wrapText="1"/>
    </xf>
    <xf numFmtId="3" fontId="6" fillId="4" borderId="64" xfId="0" applyNumberFormat="1" applyFont="1" applyFill="1" applyBorder="1" applyAlignment="1">
      <alignment horizontal="left" vertical="center" wrapText="1"/>
    </xf>
    <xf numFmtId="0" fontId="17" fillId="4" borderId="66" xfId="0" applyFont="1" applyFill="1" applyBorder="1" applyAlignment="1">
      <alignment vertical="center" wrapText="1"/>
    </xf>
    <xf numFmtId="0" fontId="17" fillId="4" borderId="67" xfId="0" applyFont="1" applyFill="1" applyBorder="1" applyAlignment="1">
      <alignment vertical="center" wrapText="1"/>
    </xf>
    <xf numFmtId="0" fontId="21" fillId="4" borderId="61" xfId="0" applyFont="1" applyFill="1" applyBorder="1" applyAlignment="1">
      <alignment horizontal="left"/>
    </xf>
    <xf numFmtId="0" fontId="21" fillId="4" borderId="62" xfId="0" applyFont="1" applyFill="1" applyBorder="1" applyAlignment="1">
      <alignment horizontal="left"/>
    </xf>
    <xf numFmtId="0" fontId="21" fillId="4" borderId="63" xfId="0" applyFont="1" applyFill="1" applyBorder="1" applyAlignment="1">
      <alignment horizontal="left"/>
    </xf>
    <xf numFmtId="3" fontId="20" fillId="4" borderId="12" xfId="0" applyNumberFormat="1" applyFont="1" applyFill="1" applyBorder="1" applyAlignment="1">
      <alignment horizontal="center" vertical="center"/>
    </xf>
    <xf numFmtId="3" fontId="20" fillId="4" borderId="64" xfId="0" applyNumberFormat="1" applyFont="1" applyFill="1" applyBorder="1" applyAlignment="1">
      <alignment horizontal="center" vertical="center"/>
    </xf>
    <xf numFmtId="3" fontId="20" fillId="5" borderId="12" xfId="0" applyNumberFormat="1" applyFont="1" applyFill="1" applyBorder="1" applyAlignment="1">
      <alignment horizontal="center" vertical="center"/>
    </xf>
    <xf numFmtId="3" fontId="20" fillId="5" borderId="64" xfId="0" applyNumberFormat="1" applyFont="1" applyFill="1" applyBorder="1" applyAlignment="1">
      <alignment horizontal="center" vertical="center"/>
    </xf>
    <xf numFmtId="0" fontId="20" fillId="4" borderId="60" xfId="0" applyFont="1" applyFill="1" applyBorder="1" applyAlignment="1">
      <alignment horizontal="left" wrapText="1"/>
    </xf>
    <xf numFmtId="0" fontId="21" fillId="4" borderId="24" xfId="0" applyFont="1" applyFill="1" applyBorder="1" applyAlignment="1">
      <alignment horizontal="left"/>
    </xf>
    <xf numFmtId="0" fontId="21" fillId="4" borderId="59" xfId="0" applyFont="1" applyFill="1" applyBorder="1" applyAlignment="1">
      <alignment horizontal="left"/>
    </xf>
    <xf numFmtId="3" fontId="16" fillId="4" borderId="54" xfId="0" applyNumberFormat="1" applyFont="1" applyFill="1" applyBorder="1" applyAlignment="1" applyProtection="1">
      <alignment horizontal="left" vertical="center"/>
    </xf>
    <xf numFmtId="3" fontId="16" fillId="4" borderId="55" xfId="0" applyNumberFormat="1" applyFont="1" applyFill="1" applyBorder="1" applyAlignment="1" applyProtection="1">
      <alignment horizontal="left" vertical="center"/>
    </xf>
    <xf numFmtId="3" fontId="16" fillId="4" borderId="56" xfId="0" applyNumberFormat="1" applyFont="1" applyFill="1" applyBorder="1" applyAlignment="1" applyProtection="1">
      <alignment horizontal="left" vertical="center"/>
    </xf>
    <xf numFmtId="0" fontId="16" fillId="4" borderId="36" xfId="0" applyFont="1" applyFill="1" applyBorder="1" applyAlignment="1">
      <alignment horizontal="center" vertical="center" wrapText="1"/>
    </xf>
    <xf numFmtId="0" fontId="2" fillId="4" borderId="40" xfId="0" applyFont="1" applyFill="1" applyBorder="1" applyAlignment="1">
      <alignment vertical="center" wrapText="1"/>
    </xf>
    <xf numFmtId="0" fontId="18" fillId="4" borderId="47" xfId="0" applyFont="1" applyFill="1" applyBorder="1" applyAlignment="1">
      <alignment horizontal="center" wrapText="1"/>
    </xf>
    <xf numFmtId="0" fontId="0" fillId="4" borderId="39" xfId="0" applyFill="1" applyBorder="1" applyAlignment="1">
      <alignment wrapText="1"/>
    </xf>
    <xf numFmtId="0" fontId="16" fillId="4" borderId="49" xfId="0" applyFont="1" applyFill="1" applyBorder="1" applyAlignment="1">
      <alignment horizontal="center" vertical="center" wrapText="1"/>
    </xf>
    <xf numFmtId="0" fontId="2" fillId="4" borderId="42" xfId="0" applyFont="1" applyFill="1" applyBorder="1" applyAlignment="1">
      <alignment vertical="center" wrapText="1"/>
    </xf>
    <xf numFmtId="0" fontId="16" fillId="4" borderId="50" xfId="0" applyFont="1" applyFill="1" applyBorder="1" applyAlignment="1">
      <alignment horizontal="center" vertical="center" wrapText="1"/>
    </xf>
    <xf numFmtId="0" fontId="2" fillId="4" borderId="51" xfId="0" applyFont="1" applyFill="1" applyBorder="1" applyAlignment="1">
      <alignment vertical="center" wrapText="1"/>
    </xf>
    <xf numFmtId="0" fontId="22" fillId="4" borderId="57" xfId="0" applyFont="1" applyFill="1" applyBorder="1" applyAlignment="1">
      <alignment horizontal="left" vertical="center" wrapText="1"/>
    </xf>
    <xf numFmtId="0" fontId="22" fillId="4" borderId="46" xfId="0" applyFont="1" applyFill="1" applyBorder="1" applyAlignment="1">
      <alignment horizontal="left" vertical="center" wrapText="1"/>
    </xf>
    <xf numFmtId="0" fontId="19" fillId="4" borderId="46" xfId="0" applyFont="1" applyFill="1" applyBorder="1" applyAlignment="1">
      <alignment horizontal="center" vertical="center"/>
    </xf>
    <xf numFmtId="0" fontId="19" fillId="4" borderId="52" xfId="0" applyFont="1" applyFill="1" applyBorder="1" applyAlignment="1">
      <alignment horizontal="center" vertical="center"/>
    </xf>
    <xf numFmtId="0" fontId="21" fillId="4" borderId="60" xfId="0" applyFont="1" applyFill="1" applyBorder="1" applyAlignment="1">
      <alignment horizontal="left"/>
    </xf>
    <xf numFmtId="0" fontId="16" fillId="4" borderId="38" xfId="0" applyFont="1" applyFill="1" applyBorder="1" applyAlignment="1">
      <alignment vertical="top" wrapText="1"/>
    </xf>
    <xf numFmtId="0" fontId="16" fillId="4" borderId="37" xfId="0" applyFont="1" applyFill="1" applyBorder="1" applyAlignment="1">
      <alignment vertical="top"/>
    </xf>
    <xf numFmtId="0" fontId="0" fillId="4" borderId="37" xfId="0" applyFill="1" applyBorder="1" applyAlignment="1">
      <alignment vertical="top"/>
    </xf>
    <xf numFmtId="0" fontId="0" fillId="4" borderId="37" xfId="0" applyFill="1" applyBorder="1" applyAlignment="1"/>
    <xf numFmtId="0" fontId="16" fillId="4" borderId="44" xfId="0" applyFont="1" applyFill="1" applyBorder="1" applyAlignment="1" applyProtection="1">
      <alignment horizontal="center" vertical="center" wrapText="1"/>
    </xf>
    <xf numFmtId="0" fontId="0" fillId="4" borderId="45" xfId="0" applyFill="1" applyBorder="1" applyAlignment="1">
      <alignment horizontal="center" vertical="center" wrapText="1"/>
    </xf>
    <xf numFmtId="0" fontId="15" fillId="4" borderId="0" xfId="0" applyFont="1" applyFill="1" applyBorder="1" applyAlignment="1">
      <alignment horizontal="left" wrapText="1"/>
    </xf>
    <xf numFmtId="0" fontId="16" fillId="4" borderId="40" xfId="0" applyFont="1" applyFill="1" applyBorder="1" applyAlignment="1">
      <alignment horizontal="center" vertical="center" wrapText="1"/>
    </xf>
    <xf numFmtId="0" fontId="16" fillId="4" borderId="54" xfId="0" applyFont="1" applyFill="1" applyBorder="1" applyAlignment="1" applyProtection="1">
      <alignment horizontal="center" vertical="center" wrapText="1"/>
    </xf>
    <xf numFmtId="0" fontId="0" fillId="4" borderId="55" xfId="0" applyFill="1" applyBorder="1" applyAlignment="1">
      <alignment horizontal="center" vertical="center" wrapText="1"/>
    </xf>
    <xf numFmtId="0" fontId="0" fillId="4" borderId="56" xfId="0" applyFill="1" applyBorder="1" applyAlignment="1">
      <alignment horizontal="center" vertical="center" wrapText="1"/>
    </xf>
    <xf numFmtId="0" fontId="23" fillId="4" borderId="38" xfId="0" applyFont="1" applyFill="1" applyBorder="1" applyAlignment="1">
      <alignment horizontal="left" vertical="top" wrapText="1"/>
    </xf>
    <xf numFmtId="0" fontId="17" fillId="4" borderId="37" xfId="0" applyFont="1" applyFill="1" applyBorder="1" applyAlignment="1">
      <alignment horizontal="left" vertical="top" wrapText="1"/>
    </xf>
    <xf numFmtId="0" fontId="20" fillId="4" borderId="16"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58" xfId="0" applyFont="1" applyFill="1" applyBorder="1" applyAlignment="1">
      <alignment horizontal="left" vertical="center" wrapText="1"/>
    </xf>
    <xf numFmtId="3" fontId="20" fillId="5" borderId="29" xfId="0" applyNumberFormat="1" applyFont="1" applyFill="1" applyBorder="1" applyAlignment="1">
      <alignment horizontal="center" vertical="center"/>
    </xf>
    <xf numFmtId="0" fontId="21" fillId="4" borderId="60" xfId="0" applyFont="1" applyFill="1" applyBorder="1" applyAlignment="1">
      <alignment horizontal="left" wrapText="1"/>
    </xf>
    <xf numFmtId="3" fontId="21" fillId="4" borderId="16" xfId="0" applyNumberFormat="1" applyFont="1" applyFill="1" applyBorder="1" applyAlignment="1">
      <alignment horizontal="center" vertical="center" wrapText="1"/>
    </xf>
    <xf numFmtId="3" fontId="21" fillId="4" borderId="14" xfId="0" applyNumberFormat="1" applyFont="1" applyFill="1" applyBorder="1" applyAlignment="1">
      <alignment horizontal="center" vertical="center" wrapText="1"/>
    </xf>
    <xf numFmtId="3" fontId="21" fillId="4" borderId="29" xfId="0" applyNumberFormat="1" applyFont="1" applyFill="1" applyBorder="1" applyAlignment="1">
      <alignment horizontal="center" vertical="center" wrapText="1"/>
    </xf>
    <xf numFmtId="0" fontId="16" fillId="4" borderId="12" xfId="0" applyFont="1" applyFill="1" applyBorder="1" applyAlignment="1">
      <alignment horizontal="center" vertical="center"/>
    </xf>
    <xf numFmtId="0" fontId="16" fillId="4" borderId="64" xfId="0" applyFont="1" applyFill="1" applyBorder="1" applyAlignment="1">
      <alignment horizontal="center" vertical="center"/>
    </xf>
    <xf numFmtId="0" fontId="6" fillId="4" borderId="28" xfId="0" applyFont="1" applyFill="1" applyBorder="1" applyAlignment="1">
      <alignment horizontal="center" vertical="center" wrapText="1"/>
    </xf>
    <xf numFmtId="0" fontId="6" fillId="4" borderId="65" xfId="0" applyFont="1" applyFill="1" applyBorder="1" applyAlignment="1">
      <alignment horizontal="center" vertical="center" wrapText="1"/>
    </xf>
    <xf numFmtId="0" fontId="6" fillId="4" borderId="12" xfId="0" applyNumberFormat="1" applyFont="1" applyFill="1" applyBorder="1" applyAlignment="1">
      <alignment horizontal="center" vertical="center"/>
    </xf>
    <xf numFmtId="0" fontId="6" fillId="4" borderId="64" xfId="0" applyNumberFormat="1" applyFont="1" applyFill="1" applyBorder="1" applyAlignment="1">
      <alignment horizontal="center" vertical="center"/>
    </xf>
    <xf numFmtId="0" fontId="6" fillId="4" borderId="12" xfId="0" applyFont="1" applyFill="1" applyBorder="1" applyAlignment="1">
      <alignment horizontal="left" vertical="center" wrapText="1"/>
    </xf>
    <xf numFmtId="0" fontId="6" fillId="4" borderId="64" xfId="0" applyFont="1" applyFill="1" applyBorder="1" applyAlignment="1">
      <alignment horizontal="left" vertical="center" wrapText="1"/>
    </xf>
  </cellXfs>
  <cellStyles count="2">
    <cellStyle name="Euro" xfId="1" xr:uid="{00000000-0005-0000-0000-000000000000}"/>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161"/>
  <sheetViews>
    <sheetView zoomScale="75" zoomScaleNormal="75" workbookViewId="0">
      <selection activeCell="A3" sqref="A3"/>
    </sheetView>
  </sheetViews>
  <sheetFormatPr baseColWidth="10" defaultRowHeight="12.75" outlineLevelRow="1" x14ac:dyDescent="0.2"/>
  <cols>
    <col min="1" max="1" width="6.5703125" customWidth="1"/>
    <col min="2" max="2" width="6.85546875" customWidth="1"/>
    <col min="3" max="3" width="45" bestFit="1" customWidth="1"/>
    <col min="4" max="4" width="13.5703125" style="4" customWidth="1"/>
    <col min="5" max="6" width="11.85546875" customWidth="1"/>
    <col min="7" max="7" width="12.85546875" customWidth="1"/>
    <col min="8" max="8" width="70.85546875" customWidth="1"/>
  </cols>
  <sheetData>
    <row r="1" spans="1:8" ht="21" customHeight="1" x14ac:dyDescent="0.3">
      <c r="A1" s="11" t="s">
        <v>36</v>
      </c>
      <c r="B1" s="3"/>
      <c r="F1" s="6"/>
    </row>
    <row r="2" spans="1:8" ht="20.65" customHeight="1" x14ac:dyDescent="0.3">
      <c r="A2" s="11" t="s">
        <v>37</v>
      </c>
      <c r="B2" s="3"/>
      <c r="F2" s="6"/>
    </row>
    <row r="3" spans="1:8" ht="20.65" customHeight="1" x14ac:dyDescent="0.3">
      <c r="A3" s="11"/>
      <c r="B3" s="3"/>
      <c r="F3" s="6"/>
    </row>
    <row r="4" spans="1:8" ht="20.65" customHeight="1" x14ac:dyDescent="0.3">
      <c r="A4" s="11" t="s">
        <v>98</v>
      </c>
      <c r="B4" s="3"/>
      <c r="F4" s="6"/>
    </row>
    <row r="5" spans="1:8" ht="33" customHeight="1" thickBot="1" x14ac:dyDescent="0.3">
      <c r="A5" s="5" t="s">
        <v>172</v>
      </c>
      <c r="D5" s="7"/>
      <c r="E5" s="8"/>
      <c r="F5" s="45"/>
      <c r="G5" s="46"/>
    </row>
    <row r="6" spans="1:8" s="1" customFormat="1" ht="32.25" customHeight="1" thickBot="1" x14ac:dyDescent="0.25">
      <c r="A6" s="9" t="s">
        <v>141</v>
      </c>
      <c r="B6" s="10"/>
      <c r="C6" s="36"/>
      <c r="D6" s="37" t="s">
        <v>142</v>
      </c>
      <c r="E6" s="38" t="s">
        <v>143</v>
      </c>
      <c r="F6" s="37" t="s">
        <v>246</v>
      </c>
      <c r="G6" s="39" t="s">
        <v>140</v>
      </c>
      <c r="H6" s="47" t="s">
        <v>291</v>
      </c>
    </row>
    <row r="7" spans="1:8" s="2" customFormat="1" x14ac:dyDescent="0.2">
      <c r="A7" s="48" t="s">
        <v>144</v>
      </c>
      <c r="B7" s="49" t="s">
        <v>258</v>
      </c>
      <c r="C7" s="50"/>
      <c r="D7" s="51">
        <f>SUM(D8:D13)</f>
        <v>20</v>
      </c>
      <c r="E7" s="51">
        <f>SUM(E8:E13)</f>
        <v>100</v>
      </c>
      <c r="F7" s="52"/>
      <c r="G7" s="62">
        <f>SUM(G8:G13)</f>
        <v>123</v>
      </c>
      <c r="H7" s="74" t="str">
        <f>IF(G7&gt;E7,"Mindestpunktzahl erreicht","Mindestpunktzahl verfehlt")</f>
        <v>Mindestpunktzahl erreicht</v>
      </c>
    </row>
    <row r="8" spans="1:8" hidden="1" outlineLevel="1" x14ac:dyDescent="0.2">
      <c r="A8" s="18"/>
      <c r="B8" s="12" t="s">
        <v>145</v>
      </c>
      <c r="C8" s="12" t="s">
        <v>259</v>
      </c>
      <c r="D8" s="20">
        <v>2</v>
      </c>
      <c r="E8" s="20">
        <f t="shared" ref="E8:E13" si="0">D8*5</f>
        <v>10</v>
      </c>
      <c r="F8" s="21">
        <v>10</v>
      </c>
      <c r="G8" s="30">
        <f t="shared" ref="G8:G13" si="1">$D8*F8</f>
        <v>20</v>
      </c>
      <c r="H8" s="42" t="s">
        <v>368</v>
      </c>
    </row>
    <row r="9" spans="1:8" hidden="1" outlineLevel="1" x14ac:dyDescent="0.2">
      <c r="A9" s="18"/>
      <c r="B9" s="12" t="s">
        <v>146</v>
      </c>
      <c r="C9" s="12" t="s">
        <v>260</v>
      </c>
      <c r="D9" s="20">
        <v>3</v>
      </c>
      <c r="E9" s="20">
        <f t="shared" si="0"/>
        <v>15</v>
      </c>
      <c r="F9" s="21">
        <v>10</v>
      </c>
      <c r="G9" s="30">
        <f t="shared" si="1"/>
        <v>30</v>
      </c>
      <c r="H9" s="42" t="s">
        <v>368</v>
      </c>
    </row>
    <row r="10" spans="1:8" hidden="1" outlineLevel="1" x14ac:dyDescent="0.2">
      <c r="A10" s="18"/>
      <c r="B10" s="12" t="s">
        <v>147</v>
      </c>
      <c r="C10" s="12" t="s">
        <v>261</v>
      </c>
      <c r="D10" s="20">
        <v>3</v>
      </c>
      <c r="E10" s="20">
        <f t="shared" si="0"/>
        <v>15</v>
      </c>
      <c r="F10" s="21">
        <v>6</v>
      </c>
      <c r="G10" s="30">
        <f t="shared" si="1"/>
        <v>18</v>
      </c>
      <c r="H10" s="42" t="s">
        <v>364</v>
      </c>
    </row>
    <row r="11" spans="1:8" hidden="1" outlineLevel="1" x14ac:dyDescent="0.2">
      <c r="A11" s="18"/>
      <c r="B11" s="12" t="s">
        <v>148</v>
      </c>
      <c r="C11" s="12" t="s">
        <v>262</v>
      </c>
      <c r="D11" s="20">
        <v>5</v>
      </c>
      <c r="E11" s="20">
        <f t="shared" si="0"/>
        <v>25</v>
      </c>
      <c r="F11" s="21">
        <v>5</v>
      </c>
      <c r="G11" s="30">
        <f t="shared" si="1"/>
        <v>25</v>
      </c>
      <c r="H11" s="42" t="s">
        <v>365</v>
      </c>
    </row>
    <row r="12" spans="1:8" hidden="1" outlineLevel="1" x14ac:dyDescent="0.2">
      <c r="A12" s="18"/>
      <c r="B12" s="12" t="s">
        <v>149</v>
      </c>
      <c r="C12" s="12" t="s">
        <v>293</v>
      </c>
      <c r="D12" s="20">
        <v>5</v>
      </c>
      <c r="E12" s="20">
        <f t="shared" si="0"/>
        <v>25</v>
      </c>
      <c r="F12" s="21">
        <v>6</v>
      </c>
      <c r="G12" s="30">
        <f t="shared" si="1"/>
        <v>30</v>
      </c>
      <c r="H12" s="42" t="s">
        <v>367</v>
      </c>
    </row>
    <row r="13" spans="1:8" hidden="1" outlineLevel="1" x14ac:dyDescent="0.2">
      <c r="A13" s="18"/>
      <c r="B13" s="12" t="s">
        <v>292</v>
      </c>
      <c r="C13" s="12" t="s">
        <v>263</v>
      </c>
      <c r="D13" s="20">
        <v>2</v>
      </c>
      <c r="E13" s="20">
        <f t="shared" si="0"/>
        <v>10</v>
      </c>
      <c r="F13" s="21">
        <v>0</v>
      </c>
      <c r="G13" s="30">
        <f t="shared" si="1"/>
        <v>0</v>
      </c>
      <c r="H13" s="42" t="s">
        <v>366</v>
      </c>
    </row>
    <row r="14" spans="1:8" s="2" customFormat="1" collapsed="1" x14ac:dyDescent="0.2">
      <c r="A14" s="53" t="s">
        <v>150</v>
      </c>
      <c r="B14" s="54" t="s">
        <v>264</v>
      </c>
      <c r="C14" s="55"/>
      <c r="D14" s="56">
        <f>SUM(D15:D18)</f>
        <v>70</v>
      </c>
      <c r="E14" s="56">
        <f>SUM(E15:E18)</f>
        <v>350</v>
      </c>
      <c r="F14" s="57"/>
      <c r="G14" s="62">
        <f>SUM(G15:G18)</f>
        <v>0</v>
      </c>
      <c r="H14" s="75" t="str">
        <f>IF(G14&gt;E14,"Mindestpunktzahl erreicht","Mindestpunktzahl verfehlt")</f>
        <v>Mindestpunktzahl verfehlt</v>
      </c>
    </row>
    <row r="15" spans="1:8" hidden="1" outlineLevel="1" x14ac:dyDescent="0.2">
      <c r="A15" s="18"/>
      <c r="B15" s="12" t="s">
        <v>151</v>
      </c>
      <c r="C15" s="13" t="s">
        <v>343</v>
      </c>
      <c r="D15" s="20">
        <v>24</v>
      </c>
      <c r="E15" s="20">
        <f>D15*5</f>
        <v>120</v>
      </c>
      <c r="F15" s="21"/>
      <c r="G15" s="30">
        <f>$D15*F15</f>
        <v>0</v>
      </c>
      <c r="H15" s="42"/>
    </row>
    <row r="16" spans="1:8" hidden="1" outlineLevel="1" x14ac:dyDescent="0.2">
      <c r="A16" s="18"/>
      <c r="B16" s="12" t="s">
        <v>152</v>
      </c>
      <c r="C16" s="13" t="s">
        <v>344</v>
      </c>
      <c r="D16" s="20">
        <v>20</v>
      </c>
      <c r="E16" s="20">
        <f>D16*5</f>
        <v>100</v>
      </c>
      <c r="F16" s="21"/>
      <c r="G16" s="30">
        <f>$D16*F16</f>
        <v>0</v>
      </c>
      <c r="H16" s="42"/>
    </row>
    <row r="17" spans="1:8" hidden="1" outlineLevel="1" x14ac:dyDescent="0.2">
      <c r="A17" s="18"/>
      <c r="B17" s="12" t="s">
        <v>173</v>
      </c>
      <c r="C17" s="13" t="s">
        <v>294</v>
      </c>
      <c r="D17" s="20">
        <v>6</v>
      </c>
      <c r="E17" s="20">
        <f>D17*5</f>
        <v>30</v>
      </c>
      <c r="F17" s="21"/>
      <c r="G17" s="30">
        <f>$D17*F17</f>
        <v>0</v>
      </c>
      <c r="H17" s="42"/>
    </row>
    <row r="18" spans="1:8" hidden="1" outlineLevel="1" x14ac:dyDescent="0.2">
      <c r="A18" s="18"/>
      <c r="B18" s="12" t="s">
        <v>174</v>
      </c>
      <c r="C18" s="13" t="s">
        <v>345</v>
      </c>
      <c r="D18" s="20">
        <v>20</v>
      </c>
      <c r="E18" s="20">
        <f>D18*5</f>
        <v>100</v>
      </c>
      <c r="F18" s="21"/>
      <c r="G18" s="30">
        <f>$D18*F18</f>
        <v>0</v>
      </c>
      <c r="H18" s="42"/>
    </row>
    <row r="19" spans="1:8" s="2" customFormat="1" collapsed="1" x14ac:dyDescent="0.2">
      <c r="A19" s="53" t="s">
        <v>153</v>
      </c>
      <c r="B19" s="54" t="s">
        <v>346</v>
      </c>
      <c r="C19" s="55"/>
      <c r="D19" s="56">
        <f>SUM(D20:D25)</f>
        <v>55</v>
      </c>
      <c r="E19" s="56">
        <f>SUM(E20:E25)</f>
        <v>275</v>
      </c>
      <c r="F19" s="58"/>
      <c r="G19" s="62">
        <f>SUM(G20:G25)</f>
        <v>96</v>
      </c>
      <c r="H19" s="77" t="str">
        <f>IF(G19&gt;E19,"Mindestpunktzahl erreicht","Mindestpunktzahl verfehlt")</f>
        <v>Mindestpunktzahl verfehlt</v>
      </c>
    </row>
    <row r="20" spans="1:8" hidden="1" outlineLevel="1" x14ac:dyDescent="0.2">
      <c r="A20" s="19"/>
      <c r="B20" s="12" t="s">
        <v>154</v>
      </c>
      <c r="C20" s="13" t="s">
        <v>347</v>
      </c>
      <c r="D20" s="20">
        <v>18</v>
      </c>
      <c r="E20" s="20">
        <f t="shared" ref="E20:E25" si="2">D20*5</f>
        <v>90</v>
      </c>
      <c r="F20" s="29">
        <v>0</v>
      </c>
      <c r="G20" s="30">
        <f t="shared" ref="G20:G25" si="3">$D20*F20</f>
        <v>0</v>
      </c>
      <c r="H20" s="42" t="s">
        <v>99</v>
      </c>
    </row>
    <row r="21" spans="1:8" hidden="1" outlineLevel="1" x14ac:dyDescent="0.2">
      <c r="A21" s="19"/>
      <c r="B21" s="12" t="s">
        <v>247</v>
      </c>
      <c r="C21" s="13" t="s">
        <v>425</v>
      </c>
      <c r="D21" s="20">
        <v>10</v>
      </c>
      <c r="E21" s="20">
        <f t="shared" si="2"/>
        <v>50</v>
      </c>
      <c r="F21" s="29">
        <v>0</v>
      </c>
      <c r="G21" s="30">
        <f t="shared" si="3"/>
        <v>0</v>
      </c>
      <c r="H21" s="42" t="s">
        <v>377</v>
      </c>
    </row>
    <row r="22" spans="1:8" hidden="1" outlineLevel="1" x14ac:dyDescent="0.2">
      <c r="A22" s="19"/>
      <c r="B22" s="12" t="s">
        <v>248</v>
      </c>
      <c r="C22" s="13" t="s">
        <v>426</v>
      </c>
      <c r="D22" s="20">
        <v>7</v>
      </c>
      <c r="E22" s="20">
        <f t="shared" si="2"/>
        <v>35</v>
      </c>
      <c r="F22" s="29">
        <v>3</v>
      </c>
      <c r="G22" s="30">
        <f t="shared" si="3"/>
        <v>21</v>
      </c>
      <c r="H22" s="42" t="s">
        <v>379</v>
      </c>
    </row>
    <row r="23" spans="1:8" hidden="1" outlineLevel="1" x14ac:dyDescent="0.2">
      <c r="A23" s="19"/>
      <c r="B23" s="12" t="s">
        <v>249</v>
      </c>
      <c r="C23" s="13" t="s">
        <v>427</v>
      </c>
      <c r="D23" s="20">
        <v>10</v>
      </c>
      <c r="E23" s="20">
        <f t="shared" si="2"/>
        <v>50</v>
      </c>
      <c r="F23" s="29">
        <v>2</v>
      </c>
      <c r="G23" s="30">
        <f t="shared" si="3"/>
        <v>20</v>
      </c>
      <c r="H23" s="42" t="s">
        <v>381</v>
      </c>
    </row>
    <row r="24" spans="1:8" hidden="1" outlineLevel="1" x14ac:dyDescent="0.2">
      <c r="A24" s="19"/>
      <c r="B24" s="12" t="s">
        <v>428</v>
      </c>
      <c r="C24" s="13" t="s">
        <v>429</v>
      </c>
      <c r="D24" s="20">
        <v>5</v>
      </c>
      <c r="E24" s="20">
        <f t="shared" si="2"/>
        <v>25</v>
      </c>
      <c r="F24" s="29">
        <v>3</v>
      </c>
      <c r="G24" s="30">
        <f t="shared" si="3"/>
        <v>15</v>
      </c>
      <c r="H24" s="42" t="s">
        <v>383</v>
      </c>
    </row>
    <row r="25" spans="1:8" hidden="1" outlineLevel="1" x14ac:dyDescent="0.2">
      <c r="A25" s="19"/>
      <c r="B25" s="12" t="s">
        <v>430</v>
      </c>
      <c r="C25" s="13" t="s">
        <v>431</v>
      </c>
      <c r="D25" s="20">
        <v>5</v>
      </c>
      <c r="E25" s="20">
        <f t="shared" si="2"/>
        <v>25</v>
      </c>
      <c r="F25" s="29">
        <v>8</v>
      </c>
      <c r="G25" s="30">
        <f t="shared" si="3"/>
        <v>40</v>
      </c>
      <c r="H25" s="42" t="s">
        <v>385</v>
      </c>
    </row>
    <row r="26" spans="1:8" collapsed="1" x14ac:dyDescent="0.2">
      <c r="A26" s="70" t="s">
        <v>155</v>
      </c>
      <c r="B26" s="60" t="s">
        <v>432</v>
      </c>
      <c r="C26" s="61"/>
      <c r="D26" s="62">
        <f>SUM(D27:D30)</f>
        <v>35</v>
      </c>
      <c r="E26" s="62">
        <f>SUM(E27:E30)</f>
        <v>175</v>
      </c>
      <c r="F26" s="58"/>
      <c r="G26" s="62">
        <f>SUM(G27:G30)</f>
        <v>320</v>
      </c>
      <c r="H26" s="75" t="str">
        <f>IF(G26&gt;E26,"Mindestpunktzahl erreicht","Mindestpunktzahl verfehlt")</f>
        <v>Mindestpunktzahl erreicht</v>
      </c>
    </row>
    <row r="27" spans="1:8" hidden="1" outlineLevel="1" x14ac:dyDescent="0.2">
      <c r="A27" s="19"/>
      <c r="B27" s="12" t="s">
        <v>175</v>
      </c>
      <c r="C27" s="13" t="s">
        <v>433</v>
      </c>
      <c r="D27" s="20">
        <v>5</v>
      </c>
      <c r="E27" s="20">
        <f>D27*5</f>
        <v>25</v>
      </c>
      <c r="F27" s="21">
        <v>10</v>
      </c>
      <c r="G27" s="40">
        <f>$D27*F27</f>
        <v>50</v>
      </c>
      <c r="H27" s="42" t="s">
        <v>368</v>
      </c>
    </row>
    <row r="28" spans="1:8" hidden="1" outlineLevel="1" x14ac:dyDescent="0.2">
      <c r="A28" s="19"/>
      <c r="B28" s="12" t="s">
        <v>176</v>
      </c>
      <c r="C28" s="13" t="s">
        <v>435</v>
      </c>
      <c r="D28" s="20">
        <v>10</v>
      </c>
      <c r="E28" s="20">
        <f>D28*5</f>
        <v>50</v>
      </c>
      <c r="F28" s="21">
        <v>10</v>
      </c>
      <c r="G28" s="40">
        <f>$D28*F28</f>
        <v>100</v>
      </c>
      <c r="H28" s="42" t="s">
        <v>368</v>
      </c>
    </row>
    <row r="29" spans="1:8" hidden="1" outlineLevel="1" x14ac:dyDescent="0.2">
      <c r="A29" s="19"/>
      <c r="B29" s="12" t="s">
        <v>177</v>
      </c>
      <c r="C29" s="13" t="s">
        <v>434</v>
      </c>
      <c r="D29" s="20">
        <v>10</v>
      </c>
      <c r="E29" s="20">
        <f>D29*5</f>
        <v>50</v>
      </c>
      <c r="F29" s="21">
        <v>10</v>
      </c>
      <c r="G29" s="40">
        <f>$D29*F29</f>
        <v>100</v>
      </c>
      <c r="H29" s="42" t="s">
        <v>368</v>
      </c>
    </row>
    <row r="30" spans="1:8" hidden="1" outlineLevel="1" x14ac:dyDescent="0.2">
      <c r="A30" s="19"/>
      <c r="B30" s="12" t="s">
        <v>250</v>
      </c>
      <c r="C30" s="13" t="s">
        <v>436</v>
      </c>
      <c r="D30" s="20">
        <v>10</v>
      </c>
      <c r="E30" s="20">
        <f>D30*5</f>
        <v>50</v>
      </c>
      <c r="F30" s="21">
        <v>7</v>
      </c>
      <c r="G30" s="40">
        <f>$D30*F30</f>
        <v>70</v>
      </c>
      <c r="H30" s="42" t="s">
        <v>388</v>
      </c>
    </row>
    <row r="31" spans="1:8" s="2" customFormat="1" collapsed="1" x14ac:dyDescent="0.2">
      <c r="A31" s="53" t="s">
        <v>156</v>
      </c>
      <c r="B31" s="54" t="s">
        <v>437</v>
      </c>
      <c r="C31" s="55"/>
      <c r="D31" s="56">
        <f>SUM(D32:D37)</f>
        <v>75</v>
      </c>
      <c r="E31" s="56">
        <f>SUM(E32:E37)</f>
        <v>375</v>
      </c>
      <c r="F31" s="57"/>
      <c r="G31" s="62">
        <f>SUM(G32:G37)</f>
        <v>250</v>
      </c>
      <c r="H31" s="77" t="str">
        <f>IF(G31&gt;E31,"Mindestpunktzahl erreicht","Mindestpunktzahl verfehlt")</f>
        <v>Mindestpunktzahl verfehlt</v>
      </c>
    </row>
    <row r="32" spans="1:8" hidden="1" outlineLevel="1" x14ac:dyDescent="0.2">
      <c r="A32" s="19"/>
      <c r="B32" s="13" t="s">
        <v>166</v>
      </c>
      <c r="C32" s="13" t="s">
        <v>438</v>
      </c>
      <c r="D32" s="20">
        <v>15</v>
      </c>
      <c r="E32" s="20">
        <f t="shared" ref="E32:E37" si="4">D32*5</f>
        <v>75</v>
      </c>
      <c r="F32" s="21">
        <v>4</v>
      </c>
      <c r="G32" s="30">
        <f t="shared" ref="G32:G37" si="5">$D32*F32</f>
        <v>60</v>
      </c>
      <c r="H32" s="42" t="s">
        <v>385</v>
      </c>
    </row>
    <row r="33" spans="1:8" hidden="1" outlineLevel="1" x14ac:dyDescent="0.2">
      <c r="A33" s="19"/>
      <c r="B33" s="13" t="s">
        <v>165</v>
      </c>
      <c r="C33" s="13" t="s">
        <v>439</v>
      </c>
      <c r="D33" s="20">
        <v>10</v>
      </c>
      <c r="E33" s="20">
        <f t="shared" si="4"/>
        <v>50</v>
      </c>
      <c r="F33" s="21">
        <v>4</v>
      </c>
      <c r="G33" s="30">
        <f t="shared" si="5"/>
        <v>40</v>
      </c>
      <c r="H33" s="42" t="s">
        <v>100</v>
      </c>
    </row>
    <row r="34" spans="1:8" hidden="1" outlineLevel="1" x14ac:dyDescent="0.2">
      <c r="A34" s="19"/>
      <c r="B34" s="13" t="s">
        <v>167</v>
      </c>
      <c r="C34" s="13" t="s">
        <v>440</v>
      </c>
      <c r="D34" s="20">
        <v>20</v>
      </c>
      <c r="E34" s="20">
        <f t="shared" si="4"/>
        <v>100</v>
      </c>
      <c r="F34" s="21">
        <v>3</v>
      </c>
      <c r="G34" s="30">
        <f t="shared" si="5"/>
        <v>60</v>
      </c>
      <c r="H34" s="42" t="s">
        <v>107</v>
      </c>
    </row>
    <row r="35" spans="1:8" hidden="1" outlineLevel="1" x14ac:dyDescent="0.2">
      <c r="A35" s="19"/>
      <c r="B35" s="13" t="s">
        <v>168</v>
      </c>
      <c r="C35" s="13" t="s">
        <v>441</v>
      </c>
      <c r="D35" s="20">
        <v>10</v>
      </c>
      <c r="E35" s="20">
        <f t="shared" si="4"/>
        <v>50</v>
      </c>
      <c r="F35" s="21">
        <v>6</v>
      </c>
      <c r="G35" s="30">
        <f t="shared" si="5"/>
        <v>60</v>
      </c>
      <c r="H35" s="42" t="s">
        <v>109</v>
      </c>
    </row>
    <row r="36" spans="1:8" hidden="1" outlineLevel="1" x14ac:dyDescent="0.2">
      <c r="A36" s="19"/>
      <c r="B36" s="13" t="s">
        <v>169</v>
      </c>
      <c r="C36" s="13" t="s">
        <v>442</v>
      </c>
      <c r="D36" s="20">
        <v>10</v>
      </c>
      <c r="E36" s="20">
        <f t="shared" si="4"/>
        <v>50</v>
      </c>
      <c r="F36" s="21">
        <v>3</v>
      </c>
      <c r="G36" s="30">
        <f t="shared" si="5"/>
        <v>30</v>
      </c>
      <c r="H36" s="42" t="s">
        <v>112</v>
      </c>
    </row>
    <row r="37" spans="1:8" hidden="1" outlineLevel="1" x14ac:dyDescent="0.2">
      <c r="A37" s="19"/>
      <c r="B37" s="13" t="s">
        <v>170</v>
      </c>
      <c r="C37" s="13" t="s">
        <v>443</v>
      </c>
      <c r="D37" s="20">
        <v>10</v>
      </c>
      <c r="E37" s="20">
        <f t="shared" si="4"/>
        <v>50</v>
      </c>
      <c r="F37" s="21">
        <v>0</v>
      </c>
      <c r="G37" s="30">
        <f t="shared" si="5"/>
        <v>0</v>
      </c>
      <c r="H37" s="42" t="s">
        <v>11</v>
      </c>
    </row>
    <row r="38" spans="1:8" s="2" customFormat="1" collapsed="1" x14ac:dyDescent="0.2">
      <c r="A38" s="53" t="s">
        <v>157</v>
      </c>
      <c r="B38" s="54" t="s">
        <v>444</v>
      </c>
      <c r="C38" s="55"/>
      <c r="D38" s="56">
        <f>SUM(D41:D44)+D39</f>
        <v>65</v>
      </c>
      <c r="E38" s="56">
        <f>SUM(E41:E44)+E39</f>
        <v>325</v>
      </c>
      <c r="F38" s="58"/>
      <c r="G38" s="62">
        <f>SUM(G41:G44)+G39</f>
        <v>0</v>
      </c>
      <c r="H38" s="75" t="str">
        <f>IF(G38&gt;E38,"Mindestpunktzahl erreicht","Mindestpunktzahl verfehlt")</f>
        <v>Mindestpunktzahl verfehlt</v>
      </c>
    </row>
    <row r="39" spans="1:8" hidden="1" outlineLevel="1" x14ac:dyDescent="0.2">
      <c r="A39" s="19"/>
      <c r="B39" s="12" t="s">
        <v>178</v>
      </c>
      <c r="C39" s="13" t="s">
        <v>445</v>
      </c>
      <c r="D39" s="20">
        <v>20</v>
      </c>
      <c r="E39" s="20">
        <f>D39*5</f>
        <v>100</v>
      </c>
      <c r="F39" s="21"/>
      <c r="G39" s="30">
        <f>$D39*F39</f>
        <v>0</v>
      </c>
      <c r="H39" s="42"/>
    </row>
    <row r="40" spans="1:8" hidden="1" outlineLevel="1" x14ac:dyDescent="0.2">
      <c r="A40" s="19"/>
      <c r="B40" s="12" t="s">
        <v>179</v>
      </c>
      <c r="C40" s="13" t="s">
        <v>446</v>
      </c>
      <c r="D40" s="64" t="s">
        <v>171</v>
      </c>
      <c r="E40" s="20"/>
      <c r="F40" s="21"/>
      <c r="G40" s="30"/>
      <c r="H40" s="42"/>
    </row>
    <row r="41" spans="1:8" hidden="1" outlineLevel="1" x14ac:dyDescent="0.2">
      <c r="A41" s="19"/>
      <c r="B41" s="12" t="s">
        <v>180</v>
      </c>
      <c r="C41" s="13" t="s">
        <v>447</v>
      </c>
      <c r="D41" s="20">
        <v>5</v>
      </c>
      <c r="E41" s="20">
        <f>D41*5</f>
        <v>25</v>
      </c>
      <c r="F41" s="21"/>
      <c r="G41" s="30">
        <f>$D41*F41</f>
        <v>0</v>
      </c>
      <c r="H41" s="42"/>
    </row>
    <row r="42" spans="1:8" hidden="1" outlineLevel="1" x14ac:dyDescent="0.2">
      <c r="A42" s="19"/>
      <c r="B42" s="12" t="s">
        <v>181</v>
      </c>
      <c r="C42" s="13" t="s">
        <v>448</v>
      </c>
      <c r="D42" s="20">
        <v>15</v>
      </c>
      <c r="E42" s="20">
        <f>D42*5</f>
        <v>75</v>
      </c>
      <c r="F42" s="21"/>
      <c r="G42" s="30">
        <f>$D42*F42</f>
        <v>0</v>
      </c>
      <c r="H42" s="42"/>
    </row>
    <row r="43" spans="1:8" hidden="1" outlineLevel="1" x14ac:dyDescent="0.2">
      <c r="A43" s="19"/>
      <c r="B43" s="12" t="s">
        <v>182</v>
      </c>
      <c r="C43" s="12" t="s">
        <v>0</v>
      </c>
      <c r="D43" s="20">
        <v>15</v>
      </c>
      <c r="E43" s="20">
        <f>D43*5</f>
        <v>75</v>
      </c>
      <c r="F43" s="21"/>
      <c r="G43" s="30">
        <f>$D43*F43</f>
        <v>0</v>
      </c>
      <c r="H43" s="42"/>
    </row>
    <row r="44" spans="1:8" hidden="1" outlineLevel="1" x14ac:dyDescent="0.2">
      <c r="A44" s="19"/>
      <c r="B44" s="12" t="s">
        <v>183</v>
      </c>
      <c r="C44" s="13" t="s">
        <v>1</v>
      </c>
      <c r="D44" s="20">
        <v>10</v>
      </c>
      <c r="E44" s="20">
        <f>D44*5</f>
        <v>50</v>
      </c>
      <c r="F44" s="21"/>
      <c r="G44" s="30">
        <f>$D44*F44</f>
        <v>0</v>
      </c>
      <c r="H44" s="42"/>
    </row>
    <row r="45" spans="1:8" collapsed="1" x14ac:dyDescent="0.2">
      <c r="A45" s="53" t="s">
        <v>158</v>
      </c>
      <c r="B45" s="54" t="s">
        <v>2</v>
      </c>
      <c r="C45" s="55"/>
      <c r="D45" s="62">
        <f>SUM(D46:D52)</f>
        <v>70</v>
      </c>
      <c r="E45" s="62">
        <f>SUM(E46:E52)</f>
        <v>350</v>
      </c>
      <c r="F45" s="63"/>
      <c r="G45" s="62">
        <f>SUM(G46:G52)</f>
        <v>272</v>
      </c>
      <c r="H45" s="77" t="str">
        <f>IF(G45&gt;E45,"Mindestpunktzahl erreicht","Mindestpunktzahl verfehlt")</f>
        <v>Mindestpunktzahl verfehlt</v>
      </c>
    </row>
    <row r="46" spans="1:8" hidden="1" outlineLevel="1" x14ac:dyDescent="0.2">
      <c r="A46" s="19"/>
      <c r="B46" s="12" t="s">
        <v>184</v>
      </c>
      <c r="C46" s="13" t="s">
        <v>38</v>
      </c>
      <c r="D46" s="20">
        <v>8</v>
      </c>
      <c r="E46" s="20">
        <f t="shared" ref="E46:E52" si="6">D46*5</f>
        <v>40</v>
      </c>
      <c r="F46" s="21">
        <v>3</v>
      </c>
      <c r="G46" s="30">
        <f t="shared" ref="G46:G52" si="7">$D46*F46</f>
        <v>24</v>
      </c>
      <c r="H46" s="42" t="s">
        <v>116</v>
      </c>
    </row>
    <row r="47" spans="1:8" hidden="1" outlineLevel="1" x14ac:dyDescent="0.2">
      <c r="A47" s="19"/>
      <c r="B47" s="12" t="s">
        <v>185</v>
      </c>
      <c r="C47" s="13" t="s">
        <v>39</v>
      </c>
      <c r="D47" s="20">
        <v>14</v>
      </c>
      <c r="E47" s="20">
        <f t="shared" si="6"/>
        <v>70</v>
      </c>
      <c r="F47" s="21">
        <v>0</v>
      </c>
      <c r="G47" s="30">
        <f t="shared" si="7"/>
        <v>0</v>
      </c>
      <c r="H47" s="42" t="s">
        <v>101</v>
      </c>
    </row>
    <row r="48" spans="1:8" hidden="1" outlineLevel="1" x14ac:dyDescent="0.2">
      <c r="A48" s="19"/>
      <c r="B48" s="12" t="s">
        <v>186</v>
      </c>
      <c r="C48" s="13" t="s">
        <v>40</v>
      </c>
      <c r="D48" s="20">
        <v>12</v>
      </c>
      <c r="E48" s="20">
        <f t="shared" si="6"/>
        <v>60</v>
      </c>
      <c r="F48" s="21">
        <v>2</v>
      </c>
      <c r="G48" s="30">
        <f t="shared" si="7"/>
        <v>24</v>
      </c>
      <c r="H48" s="42" t="s">
        <v>117</v>
      </c>
    </row>
    <row r="49" spans="1:8" hidden="1" outlineLevel="1" x14ac:dyDescent="0.2">
      <c r="A49" s="19"/>
      <c r="B49" s="12" t="s">
        <v>187</v>
      </c>
      <c r="C49" s="13" t="s">
        <v>41</v>
      </c>
      <c r="D49" s="20">
        <v>8</v>
      </c>
      <c r="E49" s="20">
        <f t="shared" si="6"/>
        <v>40</v>
      </c>
      <c r="F49" s="21">
        <v>5</v>
      </c>
      <c r="G49" s="30">
        <f t="shared" si="7"/>
        <v>40</v>
      </c>
      <c r="H49" s="42" t="s">
        <v>109</v>
      </c>
    </row>
    <row r="50" spans="1:8" hidden="1" outlineLevel="1" x14ac:dyDescent="0.2">
      <c r="A50" s="19"/>
      <c r="B50" s="12" t="s">
        <v>188</v>
      </c>
      <c r="C50" s="13" t="s">
        <v>42</v>
      </c>
      <c r="D50" s="20">
        <v>8</v>
      </c>
      <c r="E50" s="20">
        <f t="shared" si="6"/>
        <v>40</v>
      </c>
      <c r="F50" s="21">
        <v>0</v>
      </c>
      <c r="G50" s="30">
        <f t="shared" si="7"/>
        <v>0</v>
      </c>
      <c r="H50" s="42" t="s">
        <v>120</v>
      </c>
    </row>
    <row r="51" spans="1:8" hidden="1" outlineLevel="1" x14ac:dyDescent="0.2">
      <c r="A51" s="19"/>
      <c r="B51" s="12" t="s">
        <v>189</v>
      </c>
      <c r="C51" s="13" t="s">
        <v>43</v>
      </c>
      <c r="D51" s="76">
        <v>8</v>
      </c>
      <c r="E51" s="20">
        <f t="shared" si="6"/>
        <v>40</v>
      </c>
      <c r="F51" s="21">
        <v>8</v>
      </c>
      <c r="G51" s="30">
        <f t="shared" si="7"/>
        <v>64</v>
      </c>
      <c r="H51" s="42" t="s">
        <v>118</v>
      </c>
    </row>
    <row r="52" spans="1:8" hidden="1" outlineLevel="1" x14ac:dyDescent="0.2">
      <c r="A52" s="19"/>
      <c r="B52" s="12" t="s">
        <v>190</v>
      </c>
      <c r="C52" s="13" t="s">
        <v>44</v>
      </c>
      <c r="D52" s="20">
        <v>12</v>
      </c>
      <c r="E52" s="20">
        <f t="shared" si="6"/>
        <v>60</v>
      </c>
      <c r="F52" s="21">
        <v>10</v>
      </c>
      <c r="G52" s="30">
        <f t="shared" si="7"/>
        <v>120</v>
      </c>
      <c r="H52" s="42" t="s">
        <v>368</v>
      </c>
    </row>
    <row r="53" spans="1:8" collapsed="1" x14ac:dyDescent="0.2">
      <c r="A53" s="53" t="s">
        <v>159</v>
      </c>
      <c r="B53" s="54" t="s">
        <v>3</v>
      </c>
      <c r="C53" s="55"/>
      <c r="D53" s="62">
        <f>SUM(D54:D57)</f>
        <v>25</v>
      </c>
      <c r="E53" s="62">
        <f>SUM(E54:E57)</f>
        <v>125</v>
      </c>
      <c r="F53" s="63"/>
      <c r="G53" s="62">
        <f>SUM(G54:G57)</f>
        <v>0</v>
      </c>
      <c r="H53" s="75" t="str">
        <f>IF(G53&gt;E53,"Mindestpunktzahl erreicht","Mindestpunktzahl verfehlt")</f>
        <v>Mindestpunktzahl verfehlt</v>
      </c>
    </row>
    <row r="54" spans="1:8" hidden="1" outlineLevel="1" x14ac:dyDescent="0.2">
      <c r="A54" s="19"/>
      <c r="B54" s="12" t="s">
        <v>191</v>
      </c>
      <c r="C54" s="13" t="s">
        <v>45</v>
      </c>
      <c r="D54" s="20">
        <v>7</v>
      </c>
      <c r="E54" s="20">
        <f>D54*5</f>
        <v>35</v>
      </c>
      <c r="F54" s="21"/>
      <c r="G54" s="30">
        <f>$D54*F54</f>
        <v>0</v>
      </c>
      <c r="H54" s="42"/>
    </row>
    <row r="55" spans="1:8" hidden="1" outlineLevel="1" x14ac:dyDescent="0.2">
      <c r="A55" s="19"/>
      <c r="B55" s="12" t="s">
        <v>192</v>
      </c>
      <c r="C55" s="13" t="s">
        <v>46</v>
      </c>
      <c r="D55" s="20">
        <v>5</v>
      </c>
      <c r="E55" s="20">
        <f>D55*5</f>
        <v>25</v>
      </c>
      <c r="F55" s="21"/>
      <c r="G55" s="30">
        <f>$D55*F55</f>
        <v>0</v>
      </c>
      <c r="H55" s="42"/>
    </row>
    <row r="56" spans="1:8" hidden="1" outlineLevel="1" x14ac:dyDescent="0.2">
      <c r="A56" s="19"/>
      <c r="B56" s="12" t="s">
        <v>193</v>
      </c>
      <c r="C56" s="13" t="s">
        <v>47</v>
      </c>
      <c r="D56" s="20">
        <v>8</v>
      </c>
      <c r="E56" s="20">
        <f>D56*5</f>
        <v>40</v>
      </c>
      <c r="F56" s="21"/>
      <c r="G56" s="30">
        <f>$D56*F56</f>
        <v>0</v>
      </c>
      <c r="H56" s="42"/>
    </row>
    <row r="57" spans="1:8" hidden="1" outlineLevel="1" x14ac:dyDescent="0.2">
      <c r="A57" s="19"/>
      <c r="B57" s="12" t="s">
        <v>194</v>
      </c>
      <c r="C57" s="13" t="s">
        <v>48</v>
      </c>
      <c r="D57" s="20">
        <v>5</v>
      </c>
      <c r="E57" s="20">
        <f>D57*5</f>
        <v>25</v>
      </c>
      <c r="F57" s="21"/>
      <c r="G57" s="30">
        <f>$D57*F57</f>
        <v>0</v>
      </c>
      <c r="H57" s="42"/>
    </row>
    <row r="58" spans="1:8" s="2" customFormat="1" collapsed="1" x14ac:dyDescent="0.2">
      <c r="A58" s="53" t="s">
        <v>161</v>
      </c>
      <c r="B58" s="60" t="s">
        <v>4</v>
      </c>
      <c r="C58" s="55"/>
      <c r="D58" s="56">
        <f>SUM(D59:D61)</f>
        <v>15</v>
      </c>
      <c r="E58" s="56">
        <f>SUM(E59:E61)</f>
        <v>75</v>
      </c>
      <c r="F58" s="57"/>
      <c r="G58" s="62">
        <f>SUM(G59:G61)</f>
        <v>0</v>
      </c>
      <c r="H58" s="75" t="str">
        <f>IF(G58&gt;E58,"Mindestpunktzahl erreicht","Mindestpunktzahl verfehlt")</f>
        <v>Mindestpunktzahl verfehlt</v>
      </c>
    </row>
    <row r="59" spans="1:8" hidden="1" outlineLevel="1" x14ac:dyDescent="0.2">
      <c r="A59" s="19"/>
      <c r="B59" s="26" t="s">
        <v>195</v>
      </c>
      <c r="C59" s="13" t="s">
        <v>290</v>
      </c>
      <c r="D59" s="76">
        <v>7</v>
      </c>
      <c r="E59" s="20">
        <f>D59*5</f>
        <v>35</v>
      </c>
      <c r="F59" s="21"/>
      <c r="G59" s="30">
        <f>$D59*F59</f>
        <v>0</v>
      </c>
      <c r="H59" s="42"/>
    </row>
    <row r="60" spans="1:8" hidden="1" outlineLevel="1" x14ac:dyDescent="0.2">
      <c r="A60" s="18"/>
      <c r="B60" s="26" t="s">
        <v>196</v>
      </c>
      <c r="C60" s="13" t="s">
        <v>49</v>
      </c>
      <c r="D60" s="20">
        <v>4</v>
      </c>
      <c r="E60" s="20">
        <f>D60*5</f>
        <v>20</v>
      </c>
      <c r="F60" s="21"/>
      <c r="G60" s="30">
        <f>$D60*F60</f>
        <v>0</v>
      </c>
      <c r="H60" s="42"/>
    </row>
    <row r="61" spans="1:8" hidden="1" outlineLevel="1" x14ac:dyDescent="0.2">
      <c r="A61" s="18"/>
      <c r="B61" s="26" t="s">
        <v>197</v>
      </c>
      <c r="C61" s="13" t="s">
        <v>50</v>
      </c>
      <c r="D61" s="20">
        <v>4</v>
      </c>
      <c r="E61" s="20">
        <f>D61*5</f>
        <v>20</v>
      </c>
      <c r="F61" s="21"/>
      <c r="G61" s="30">
        <f>$D61*F61</f>
        <v>0</v>
      </c>
      <c r="H61" s="42"/>
    </row>
    <row r="62" spans="1:8" s="2" customFormat="1" collapsed="1" x14ac:dyDescent="0.2">
      <c r="A62" s="53" t="s">
        <v>162</v>
      </c>
      <c r="B62" s="60" t="s">
        <v>5</v>
      </c>
      <c r="C62" s="55"/>
      <c r="D62" s="56">
        <f>SUM(D63:D68)</f>
        <v>30</v>
      </c>
      <c r="E62" s="56">
        <f>SUM(E63:E68)</f>
        <v>150</v>
      </c>
      <c r="F62" s="57"/>
      <c r="G62" s="62">
        <f>SUM(G63:G68)</f>
        <v>0</v>
      </c>
      <c r="H62" s="75" t="str">
        <f>IF(G62&gt;E62,"Mindestpunktzahl erreicht","Mindestpunktzahl verfehlt")</f>
        <v>Mindestpunktzahl verfehlt</v>
      </c>
    </row>
    <row r="63" spans="1:8" hidden="1" outlineLevel="1" x14ac:dyDescent="0.2">
      <c r="A63" s="18"/>
      <c r="B63" s="26" t="s">
        <v>251</v>
      </c>
      <c r="C63" s="27" t="s">
        <v>51</v>
      </c>
      <c r="D63" s="20">
        <v>8</v>
      </c>
      <c r="E63" s="20">
        <f t="shared" ref="E63:E68" si="8">D63*5</f>
        <v>40</v>
      </c>
      <c r="F63" s="21"/>
      <c r="G63" s="30">
        <f t="shared" ref="G63:G68" si="9">$D63*F63</f>
        <v>0</v>
      </c>
      <c r="H63" s="42"/>
    </row>
    <row r="64" spans="1:8" hidden="1" outlineLevel="1" x14ac:dyDescent="0.2">
      <c r="A64" s="18"/>
      <c r="B64" s="26" t="s">
        <v>252</v>
      </c>
      <c r="C64" s="27" t="s">
        <v>52</v>
      </c>
      <c r="D64" s="20">
        <v>4</v>
      </c>
      <c r="E64" s="20">
        <f t="shared" si="8"/>
        <v>20</v>
      </c>
      <c r="F64" s="21"/>
      <c r="G64" s="30">
        <f t="shared" si="9"/>
        <v>0</v>
      </c>
      <c r="H64" s="42"/>
    </row>
    <row r="65" spans="1:8" hidden="1" outlineLevel="1" x14ac:dyDescent="0.2">
      <c r="A65" s="18"/>
      <c r="B65" s="26" t="s">
        <v>253</v>
      </c>
      <c r="C65" s="27" t="s">
        <v>53</v>
      </c>
      <c r="D65" s="20">
        <v>5</v>
      </c>
      <c r="E65" s="20">
        <f t="shared" si="8"/>
        <v>25</v>
      </c>
      <c r="F65" s="21"/>
      <c r="G65" s="30">
        <f t="shared" si="9"/>
        <v>0</v>
      </c>
      <c r="H65" s="42"/>
    </row>
    <row r="66" spans="1:8" hidden="1" outlineLevel="1" x14ac:dyDescent="0.2">
      <c r="A66" s="18"/>
      <c r="B66" s="26" t="s">
        <v>254</v>
      </c>
      <c r="C66" s="27" t="s">
        <v>133</v>
      </c>
      <c r="D66" s="20">
        <v>5</v>
      </c>
      <c r="E66" s="20">
        <f t="shared" si="8"/>
        <v>25</v>
      </c>
      <c r="F66" s="21"/>
      <c r="G66" s="30">
        <f t="shared" si="9"/>
        <v>0</v>
      </c>
      <c r="H66" s="42"/>
    </row>
    <row r="67" spans="1:8" hidden="1" outlineLevel="1" x14ac:dyDescent="0.2">
      <c r="A67" s="18"/>
      <c r="B67" s="26" t="s">
        <v>255</v>
      </c>
      <c r="C67" s="27" t="s">
        <v>54</v>
      </c>
      <c r="D67" s="20">
        <v>4</v>
      </c>
      <c r="E67" s="20">
        <f t="shared" si="8"/>
        <v>20</v>
      </c>
      <c r="F67" s="21"/>
      <c r="G67" s="30">
        <f t="shared" si="9"/>
        <v>0</v>
      </c>
      <c r="H67" s="42"/>
    </row>
    <row r="68" spans="1:8" hidden="1" outlineLevel="1" x14ac:dyDescent="0.2">
      <c r="A68" s="18"/>
      <c r="B68" s="26" t="s">
        <v>256</v>
      </c>
      <c r="C68" s="27" t="s">
        <v>55</v>
      </c>
      <c r="D68" s="20">
        <v>4</v>
      </c>
      <c r="E68" s="20">
        <f t="shared" si="8"/>
        <v>20</v>
      </c>
      <c r="F68" s="21"/>
      <c r="G68" s="30">
        <f t="shared" si="9"/>
        <v>0</v>
      </c>
      <c r="H68" s="42"/>
    </row>
    <row r="69" spans="1:8" s="2" customFormat="1" collapsed="1" x14ac:dyDescent="0.2">
      <c r="A69" s="53" t="s">
        <v>163</v>
      </c>
      <c r="B69" s="60" t="s">
        <v>6</v>
      </c>
      <c r="C69" s="55"/>
      <c r="D69" s="56">
        <f>SUM(D70:D75)</f>
        <v>40</v>
      </c>
      <c r="E69" s="56">
        <f>SUM(E70:E75)</f>
        <v>200</v>
      </c>
      <c r="F69" s="57"/>
      <c r="G69" s="62">
        <f>SUM(G70:G75)</f>
        <v>0</v>
      </c>
      <c r="H69" s="75" t="str">
        <f>IF(G69&gt;E69,"Mindestpunktzahl erreicht","Mindestpunktzahl verfehlt")</f>
        <v>Mindestpunktzahl verfehlt</v>
      </c>
    </row>
    <row r="70" spans="1:8" hidden="1" outlineLevel="1" x14ac:dyDescent="0.2">
      <c r="A70" s="18"/>
      <c r="B70" s="26" t="s">
        <v>198</v>
      </c>
      <c r="C70" s="27" t="s">
        <v>56</v>
      </c>
      <c r="D70" s="20">
        <v>10</v>
      </c>
      <c r="E70" s="20">
        <f t="shared" ref="E70:E75" si="10">D70*5</f>
        <v>50</v>
      </c>
      <c r="F70" s="21"/>
      <c r="G70" s="30">
        <f t="shared" ref="G70:G75" si="11">$D70*F70</f>
        <v>0</v>
      </c>
      <c r="H70" s="42"/>
    </row>
    <row r="71" spans="1:8" hidden="1" outlineLevel="1" x14ac:dyDescent="0.2">
      <c r="A71" s="18"/>
      <c r="B71" s="26" t="s">
        <v>199</v>
      </c>
      <c r="C71" s="27" t="s">
        <v>57</v>
      </c>
      <c r="D71" s="20">
        <v>8</v>
      </c>
      <c r="E71" s="20">
        <f t="shared" si="10"/>
        <v>40</v>
      </c>
      <c r="F71" s="21"/>
      <c r="G71" s="30">
        <f t="shared" si="11"/>
        <v>0</v>
      </c>
      <c r="H71" s="42"/>
    </row>
    <row r="72" spans="1:8" hidden="1" outlineLevel="1" x14ac:dyDescent="0.2">
      <c r="A72" s="18"/>
      <c r="B72" s="26" t="s">
        <v>200</v>
      </c>
      <c r="C72" s="27" t="s">
        <v>58</v>
      </c>
      <c r="D72" s="20">
        <v>7</v>
      </c>
      <c r="E72" s="20">
        <f t="shared" si="10"/>
        <v>35</v>
      </c>
      <c r="F72" s="21"/>
      <c r="G72" s="30">
        <f t="shared" si="11"/>
        <v>0</v>
      </c>
      <c r="H72" s="42"/>
    </row>
    <row r="73" spans="1:8" hidden="1" outlineLevel="1" x14ac:dyDescent="0.2">
      <c r="A73" s="18"/>
      <c r="B73" s="26" t="s">
        <v>201</v>
      </c>
      <c r="C73" s="27" t="s">
        <v>59</v>
      </c>
      <c r="D73" s="20">
        <v>5</v>
      </c>
      <c r="E73" s="20">
        <f t="shared" si="10"/>
        <v>25</v>
      </c>
      <c r="F73" s="21"/>
      <c r="G73" s="30">
        <f t="shared" si="11"/>
        <v>0</v>
      </c>
      <c r="H73" s="42"/>
    </row>
    <row r="74" spans="1:8" hidden="1" outlineLevel="1" x14ac:dyDescent="0.2">
      <c r="A74" s="18"/>
      <c r="B74" s="26" t="s">
        <v>202</v>
      </c>
      <c r="C74" s="27" t="s">
        <v>60</v>
      </c>
      <c r="D74" s="20">
        <v>5</v>
      </c>
      <c r="E74" s="20">
        <f t="shared" si="10"/>
        <v>25</v>
      </c>
      <c r="F74" s="21"/>
      <c r="G74" s="30">
        <f t="shared" si="11"/>
        <v>0</v>
      </c>
      <c r="H74" s="42"/>
    </row>
    <row r="75" spans="1:8" hidden="1" outlineLevel="1" x14ac:dyDescent="0.2">
      <c r="A75" s="18"/>
      <c r="B75" s="26" t="s">
        <v>203</v>
      </c>
      <c r="C75" s="27" t="s">
        <v>61</v>
      </c>
      <c r="D75" s="20">
        <v>5</v>
      </c>
      <c r="E75" s="20">
        <f t="shared" si="10"/>
        <v>25</v>
      </c>
      <c r="F75" s="21"/>
      <c r="G75" s="30">
        <f t="shared" si="11"/>
        <v>0</v>
      </c>
      <c r="H75" s="42"/>
    </row>
    <row r="76" spans="1:8" s="2" customFormat="1" collapsed="1" x14ac:dyDescent="0.2">
      <c r="A76" s="53" t="s">
        <v>164</v>
      </c>
      <c r="B76" s="60" t="s">
        <v>333</v>
      </c>
      <c r="C76" s="55"/>
      <c r="D76" s="56">
        <f>SUM(D77:D82)</f>
        <v>40</v>
      </c>
      <c r="E76" s="56">
        <f>SUM(E77:E82)</f>
        <v>200</v>
      </c>
      <c r="F76" s="57"/>
      <c r="G76" s="62">
        <f>SUM(G77:G82)</f>
        <v>0</v>
      </c>
      <c r="H76" s="75" t="str">
        <f>IF(G76&gt;E76,"Mindestpunktzahl erreicht","Mindestpunktzahl verfehlt")</f>
        <v>Mindestpunktzahl verfehlt</v>
      </c>
    </row>
    <row r="77" spans="1:8" hidden="1" outlineLevel="1" x14ac:dyDescent="0.2">
      <c r="A77" s="18"/>
      <c r="B77" s="13" t="s">
        <v>204</v>
      </c>
      <c r="C77" s="13" t="s">
        <v>63</v>
      </c>
      <c r="D77" s="20">
        <v>8</v>
      </c>
      <c r="E77" s="20">
        <f t="shared" ref="E77:E82" si="12">D77*5</f>
        <v>40</v>
      </c>
      <c r="F77" s="21"/>
      <c r="G77" s="30">
        <f>$D77*F77</f>
        <v>0</v>
      </c>
      <c r="H77" s="42"/>
    </row>
    <row r="78" spans="1:8" hidden="1" outlineLevel="1" x14ac:dyDescent="0.2">
      <c r="A78" s="18"/>
      <c r="B78" s="13" t="s">
        <v>205</v>
      </c>
      <c r="C78" s="13" t="s">
        <v>64</v>
      </c>
      <c r="D78" s="22">
        <v>8</v>
      </c>
      <c r="E78" s="20">
        <f t="shared" si="12"/>
        <v>40</v>
      </c>
      <c r="F78" s="21"/>
      <c r="G78" s="30">
        <f>$D78*F78</f>
        <v>0</v>
      </c>
      <c r="H78" s="42"/>
    </row>
    <row r="79" spans="1:8" hidden="1" outlineLevel="1" x14ac:dyDescent="0.2">
      <c r="A79" s="18"/>
      <c r="B79" s="13" t="s">
        <v>206</v>
      </c>
      <c r="C79" s="13" t="s">
        <v>65</v>
      </c>
      <c r="D79" s="22">
        <v>5</v>
      </c>
      <c r="E79" s="20">
        <f t="shared" si="12"/>
        <v>25</v>
      </c>
      <c r="F79" s="21"/>
      <c r="G79" s="30">
        <f>$D79*F79</f>
        <v>0</v>
      </c>
      <c r="H79" s="42"/>
    </row>
    <row r="80" spans="1:8" hidden="1" outlineLevel="1" x14ac:dyDescent="0.2">
      <c r="A80" s="18"/>
      <c r="B80" s="13" t="s">
        <v>207</v>
      </c>
      <c r="C80" s="13" t="s">
        <v>66</v>
      </c>
      <c r="D80" s="22">
        <v>5</v>
      </c>
      <c r="E80" s="20">
        <f t="shared" si="12"/>
        <v>25</v>
      </c>
      <c r="F80" s="21"/>
      <c r="G80" s="30">
        <f>$D80*F80</f>
        <v>0</v>
      </c>
      <c r="H80" s="42"/>
    </row>
    <row r="81" spans="1:8" hidden="1" outlineLevel="1" x14ac:dyDescent="0.2">
      <c r="A81" s="18"/>
      <c r="B81" s="13" t="s">
        <v>208</v>
      </c>
      <c r="C81" s="71" t="s">
        <v>67</v>
      </c>
      <c r="D81" s="22">
        <v>8</v>
      </c>
      <c r="E81" s="20">
        <f t="shared" si="12"/>
        <v>40</v>
      </c>
      <c r="F81" s="21"/>
      <c r="G81" s="30">
        <v>0</v>
      </c>
      <c r="H81" s="42"/>
    </row>
    <row r="82" spans="1:8" hidden="1" outlineLevel="1" x14ac:dyDescent="0.2">
      <c r="A82" s="18"/>
      <c r="B82" s="13" t="s">
        <v>62</v>
      </c>
      <c r="C82" s="72" t="s">
        <v>68</v>
      </c>
      <c r="D82" s="22">
        <v>6</v>
      </c>
      <c r="E82" s="20">
        <f t="shared" si="12"/>
        <v>30</v>
      </c>
      <c r="F82" s="21"/>
      <c r="G82" s="30">
        <f>$D82*F82</f>
        <v>0</v>
      </c>
      <c r="H82" s="42"/>
    </row>
    <row r="83" spans="1:8" s="2" customFormat="1" collapsed="1" x14ac:dyDescent="0.2">
      <c r="A83" s="53" t="s">
        <v>334</v>
      </c>
      <c r="B83" s="60" t="s">
        <v>335</v>
      </c>
      <c r="C83" s="55"/>
      <c r="D83" s="56">
        <f>SUM(D84:D90)</f>
        <v>50</v>
      </c>
      <c r="E83" s="56">
        <f>SUM(E84:E90)</f>
        <v>250</v>
      </c>
      <c r="F83" s="57"/>
      <c r="G83" s="62">
        <f>SUM(G84:G90)</f>
        <v>0</v>
      </c>
      <c r="H83" s="75" t="str">
        <f>IF(G83&gt;E83,"Mindestpunktzahl erreicht","Mindestpunktzahl verfehlt")</f>
        <v>Mindestpunktzahl verfehlt</v>
      </c>
    </row>
    <row r="84" spans="1:8" hidden="1" outlineLevel="1" x14ac:dyDescent="0.2">
      <c r="A84" s="18"/>
      <c r="B84" s="32" t="s">
        <v>69</v>
      </c>
      <c r="C84" s="13" t="s">
        <v>90</v>
      </c>
      <c r="D84" s="20">
        <v>10</v>
      </c>
      <c r="E84" s="20">
        <f t="shared" ref="E84:E90" si="13">D84*5</f>
        <v>50</v>
      </c>
      <c r="F84" s="21"/>
      <c r="G84" s="30">
        <f t="shared" ref="G84:G90" si="14">$D84*F84</f>
        <v>0</v>
      </c>
      <c r="H84" s="42"/>
    </row>
    <row r="85" spans="1:8" hidden="1" outlineLevel="1" x14ac:dyDescent="0.2">
      <c r="A85" s="18"/>
      <c r="B85" s="32" t="s">
        <v>70</v>
      </c>
      <c r="C85" s="13" t="s">
        <v>76</v>
      </c>
      <c r="D85" s="20">
        <v>5</v>
      </c>
      <c r="E85" s="20">
        <f t="shared" si="13"/>
        <v>25</v>
      </c>
      <c r="F85" s="21"/>
      <c r="G85" s="30">
        <f t="shared" si="14"/>
        <v>0</v>
      </c>
      <c r="H85" s="42"/>
    </row>
    <row r="86" spans="1:8" hidden="1" outlineLevel="1" x14ac:dyDescent="0.2">
      <c r="A86" s="18"/>
      <c r="B86" s="32" t="s">
        <v>71</v>
      </c>
      <c r="C86" s="13" t="s">
        <v>77</v>
      </c>
      <c r="D86" s="20">
        <v>8</v>
      </c>
      <c r="E86" s="20">
        <f t="shared" si="13"/>
        <v>40</v>
      </c>
      <c r="F86" s="21"/>
      <c r="G86" s="30">
        <f t="shared" si="14"/>
        <v>0</v>
      </c>
      <c r="H86" s="42"/>
    </row>
    <row r="87" spans="1:8" hidden="1" outlineLevel="1" x14ac:dyDescent="0.2">
      <c r="A87" s="18"/>
      <c r="B87" s="32" t="s">
        <v>72</v>
      </c>
      <c r="C87" s="13" t="s">
        <v>78</v>
      </c>
      <c r="D87" s="20">
        <v>10</v>
      </c>
      <c r="E87" s="20">
        <f t="shared" si="13"/>
        <v>50</v>
      </c>
      <c r="F87" s="21"/>
      <c r="G87" s="30">
        <f t="shared" si="14"/>
        <v>0</v>
      </c>
      <c r="H87" s="42"/>
    </row>
    <row r="88" spans="1:8" hidden="1" outlineLevel="1" x14ac:dyDescent="0.2">
      <c r="A88" s="18"/>
      <c r="B88" s="32" t="s">
        <v>73</v>
      </c>
      <c r="C88" s="13" t="s">
        <v>79</v>
      </c>
      <c r="D88" s="20">
        <v>5</v>
      </c>
      <c r="E88" s="20">
        <f t="shared" si="13"/>
        <v>25</v>
      </c>
      <c r="F88" s="21"/>
      <c r="G88" s="30">
        <f t="shared" si="14"/>
        <v>0</v>
      </c>
      <c r="H88" s="42"/>
    </row>
    <row r="89" spans="1:8" hidden="1" outlineLevel="1" x14ac:dyDescent="0.2">
      <c r="A89" s="18"/>
      <c r="B89" s="13" t="s">
        <v>74</v>
      </c>
      <c r="C89" s="13" t="s">
        <v>80</v>
      </c>
      <c r="D89" s="20">
        <v>5</v>
      </c>
      <c r="E89" s="20">
        <f t="shared" si="13"/>
        <v>25</v>
      </c>
      <c r="F89" s="21"/>
      <c r="G89" s="30">
        <f t="shared" si="14"/>
        <v>0</v>
      </c>
      <c r="H89" s="42"/>
    </row>
    <row r="90" spans="1:8" hidden="1" outlineLevel="1" x14ac:dyDescent="0.2">
      <c r="A90" s="18"/>
      <c r="B90" s="13" t="s">
        <v>75</v>
      </c>
      <c r="C90" s="13" t="s">
        <v>81</v>
      </c>
      <c r="D90" s="20">
        <v>7</v>
      </c>
      <c r="E90" s="20">
        <f t="shared" si="13"/>
        <v>35</v>
      </c>
      <c r="F90" s="21"/>
      <c r="G90" s="30">
        <f t="shared" si="14"/>
        <v>0</v>
      </c>
      <c r="H90" s="42"/>
    </row>
    <row r="91" spans="1:8" s="2" customFormat="1" collapsed="1" x14ac:dyDescent="0.2">
      <c r="A91" s="53" t="s">
        <v>209</v>
      </c>
      <c r="B91" s="60" t="s">
        <v>336</v>
      </c>
      <c r="C91" s="55"/>
      <c r="D91" s="56">
        <f>SUM(D92:D95)</f>
        <v>40</v>
      </c>
      <c r="E91" s="56">
        <f>SUM(E92:E95)</f>
        <v>200</v>
      </c>
      <c r="F91" s="57"/>
      <c r="G91" s="62">
        <f>SUM(G92:G95)</f>
        <v>0</v>
      </c>
      <c r="H91" s="75" t="str">
        <f>IF(G91&gt;E91,"Mindestpunktzahl erreicht","Mindestpunktzahl verfehlt")</f>
        <v>Mindestpunktzahl verfehlt</v>
      </c>
    </row>
    <row r="92" spans="1:8" hidden="1" outlineLevel="1" x14ac:dyDescent="0.2">
      <c r="A92" s="18"/>
      <c r="B92" s="32" t="s">
        <v>210</v>
      </c>
      <c r="C92" s="13" t="s">
        <v>83</v>
      </c>
      <c r="D92" s="20">
        <v>12</v>
      </c>
      <c r="E92" s="20">
        <f>D92*5</f>
        <v>60</v>
      </c>
      <c r="F92" s="21"/>
      <c r="G92" s="30">
        <f>$D92*F92</f>
        <v>0</v>
      </c>
      <c r="H92" s="42"/>
    </row>
    <row r="93" spans="1:8" hidden="1" outlineLevel="1" x14ac:dyDescent="0.2">
      <c r="A93" s="18"/>
      <c r="B93" s="32" t="s">
        <v>211</v>
      </c>
      <c r="C93" s="13" t="s">
        <v>84</v>
      </c>
      <c r="D93" s="20">
        <v>10</v>
      </c>
      <c r="E93" s="20">
        <f>D93*5</f>
        <v>50</v>
      </c>
      <c r="F93" s="21"/>
      <c r="G93" s="30">
        <f>$D93*F93</f>
        <v>0</v>
      </c>
      <c r="H93" s="42"/>
    </row>
    <row r="94" spans="1:8" hidden="1" outlineLevel="1" x14ac:dyDescent="0.2">
      <c r="A94" s="18"/>
      <c r="B94" s="13" t="s">
        <v>212</v>
      </c>
      <c r="C94" s="13" t="s">
        <v>85</v>
      </c>
      <c r="D94" s="20">
        <v>10</v>
      </c>
      <c r="E94" s="20">
        <f>D94*5</f>
        <v>50</v>
      </c>
      <c r="F94" s="21"/>
      <c r="G94" s="30">
        <f>$D94*F94</f>
        <v>0</v>
      </c>
      <c r="H94" s="42"/>
    </row>
    <row r="95" spans="1:8" hidden="1" outlineLevel="1" x14ac:dyDescent="0.2">
      <c r="A95" s="18"/>
      <c r="B95" s="13" t="s">
        <v>82</v>
      </c>
      <c r="C95" s="13" t="s">
        <v>265</v>
      </c>
      <c r="D95" s="20">
        <v>8</v>
      </c>
      <c r="E95" s="20">
        <f>D95*5</f>
        <v>40</v>
      </c>
      <c r="F95" s="21"/>
      <c r="G95" s="30">
        <f>$D95*F95</f>
        <v>0</v>
      </c>
      <c r="H95" s="42"/>
    </row>
    <row r="96" spans="1:8" collapsed="1" x14ac:dyDescent="0.2">
      <c r="A96" s="65" t="s">
        <v>213</v>
      </c>
      <c r="B96" s="59" t="s">
        <v>337</v>
      </c>
      <c r="C96" s="55"/>
      <c r="D96" s="56">
        <f>SUM(D100:D102)</f>
        <v>35</v>
      </c>
      <c r="E96" s="56">
        <f>SUM(E100:E102)</f>
        <v>175</v>
      </c>
      <c r="F96" s="58"/>
      <c r="G96" s="62">
        <f>SUM(G100:G102)</f>
        <v>0</v>
      </c>
      <c r="H96" s="75" t="str">
        <f>IF(G96&gt;E96,"Mindestpunktzahl erreicht","Mindestpunktzahl verfehlt")</f>
        <v>Mindestpunktzahl verfehlt</v>
      </c>
    </row>
    <row r="97" spans="1:8" hidden="1" outlineLevel="1" x14ac:dyDescent="0.2">
      <c r="A97" s="18"/>
      <c r="B97" s="13" t="s">
        <v>214</v>
      </c>
      <c r="C97" s="12" t="s">
        <v>266</v>
      </c>
      <c r="D97" s="73" t="s">
        <v>171</v>
      </c>
      <c r="E97" s="20"/>
      <c r="F97" s="21"/>
      <c r="G97" s="30"/>
      <c r="H97" s="42"/>
    </row>
    <row r="98" spans="1:8" hidden="1" outlineLevel="1" x14ac:dyDescent="0.2">
      <c r="A98" s="18"/>
      <c r="B98" s="13" t="s">
        <v>215</v>
      </c>
      <c r="C98" s="31" t="s">
        <v>267</v>
      </c>
      <c r="D98" s="73" t="s">
        <v>171</v>
      </c>
      <c r="E98" s="25"/>
      <c r="F98" s="21"/>
      <c r="G98" s="30"/>
      <c r="H98" s="42"/>
    </row>
    <row r="99" spans="1:8" hidden="1" outlineLevel="1" x14ac:dyDescent="0.2">
      <c r="A99" s="18"/>
      <c r="B99" s="13" t="s">
        <v>216</v>
      </c>
      <c r="C99" s="24" t="s">
        <v>268</v>
      </c>
      <c r="D99" s="73" t="s">
        <v>171</v>
      </c>
      <c r="E99" s="25"/>
      <c r="F99" s="21"/>
      <c r="G99" s="30"/>
      <c r="H99" s="42"/>
    </row>
    <row r="100" spans="1:8" hidden="1" outlineLevel="1" x14ac:dyDescent="0.2">
      <c r="A100" s="18"/>
      <c r="B100" s="13" t="s">
        <v>217</v>
      </c>
      <c r="C100" s="24" t="s">
        <v>269</v>
      </c>
      <c r="D100" s="20">
        <v>15</v>
      </c>
      <c r="E100" s="20">
        <f>D100*5</f>
        <v>75</v>
      </c>
      <c r="F100" s="21"/>
      <c r="G100" s="30">
        <f>$D100*F100</f>
        <v>0</v>
      </c>
      <c r="H100" s="42"/>
    </row>
    <row r="101" spans="1:8" hidden="1" outlineLevel="1" x14ac:dyDescent="0.2">
      <c r="A101" s="18"/>
      <c r="B101" s="13" t="s">
        <v>218</v>
      </c>
      <c r="C101" s="24" t="s">
        <v>91</v>
      </c>
      <c r="D101" s="76">
        <v>10</v>
      </c>
      <c r="E101" s="20">
        <f>D101*5</f>
        <v>50</v>
      </c>
      <c r="F101" s="21"/>
      <c r="G101" s="30">
        <f>$D101*F101</f>
        <v>0</v>
      </c>
      <c r="H101" s="42"/>
    </row>
    <row r="102" spans="1:8" hidden="1" outlineLevel="1" x14ac:dyDescent="0.2">
      <c r="A102" s="18"/>
      <c r="B102" s="13" t="s">
        <v>219</v>
      </c>
      <c r="C102" s="24" t="s">
        <v>270</v>
      </c>
      <c r="D102" s="76">
        <v>10</v>
      </c>
      <c r="E102" s="20">
        <f>D102*5</f>
        <v>50</v>
      </c>
      <c r="F102" s="21"/>
      <c r="G102" s="30">
        <f>$D102*F102</f>
        <v>0</v>
      </c>
      <c r="H102" s="42"/>
    </row>
    <row r="103" spans="1:8" s="2" customFormat="1" collapsed="1" x14ac:dyDescent="0.2">
      <c r="A103" s="65" t="s">
        <v>220</v>
      </c>
      <c r="B103" s="66" t="s">
        <v>338</v>
      </c>
      <c r="C103" s="55"/>
      <c r="D103" s="56">
        <f>SUM(D105:D108)</f>
        <v>45</v>
      </c>
      <c r="E103" s="56">
        <f>SUM(E105:E108)</f>
        <v>225</v>
      </c>
      <c r="F103" s="58"/>
      <c r="G103" s="62">
        <f>SUM(G105:G108)</f>
        <v>0</v>
      </c>
      <c r="H103" s="75" t="str">
        <f>IF(G103&gt;E103,"Mindestpunktzahl erreicht","Mindestpunktzahl verfehlt")</f>
        <v>Mindestpunktzahl verfehlt</v>
      </c>
    </row>
    <row r="104" spans="1:8" hidden="1" outlineLevel="1" x14ac:dyDescent="0.2">
      <c r="A104" s="18"/>
      <c r="B104" s="13" t="s">
        <v>221</v>
      </c>
      <c r="C104" s="12" t="s">
        <v>271</v>
      </c>
      <c r="D104" s="73" t="s">
        <v>171</v>
      </c>
      <c r="E104" s="20"/>
      <c r="F104" s="21"/>
      <c r="G104" s="30"/>
      <c r="H104" s="42"/>
    </row>
    <row r="105" spans="1:8" hidden="1" outlineLevel="1" x14ac:dyDescent="0.2">
      <c r="A105" s="18"/>
      <c r="B105" s="13" t="s">
        <v>222</v>
      </c>
      <c r="C105" s="31" t="s">
        <v>272</v>
      </c>
      <c r="D105" s="20">
        <v>10</v>
      </c>
      <c r="E105" s="20">
        <f>D105*5</f>
        <v>50</v>
      </c>
      <c r="F105" s="21"/>
      <c r="G105" s="30">
        <f>$D105*F105</f>
        <v>0</v>
      </c>
      <c r="H105" s="42"/>
    </row>
    <row r="106" spans="1:8" hidden="1" outlineLevel="1" x14ac:dyDescent="0.2">
      <c r="A106" s="18"/>
      <c r="B106" s="13" t="s">
        <v>223</v>
      </c>
      <c r="C106" s="24" t="s">
        <v>273</v>
      </c>
      <c r="D106" s="20">
        <v>10</v>
      </c>
      <c r="E106" s="20">
        <f>D106*5</f>
        <v>50</v>
      </c>
      <c r="F106" s="21"/>
      <c r="G106" s="30">
        <f>$D106*F106</f>
        <v>0</v>
      </c>
      <c r="H106" s="42"/>
    </row>
    <row r="107" spans="1:8" hidden="1" outlineLevel="1" x14ac:dyDescent="0.2">
      <c r="A107" s="18"/>
      <c r="B107" s="13" t="s">
        <v>224</v>
      </c>
      <c r="C107" s="24" t="s">
        <v>274</v>
      </c>
      <c r="D107" s="20">
        <v>5</v>
      </c>
      <c r="E107" s="20">
        <f>D107*5</f>
        <v>25</v>
      </c>
      <c r="F107" s="21"/>
      <c r="G107" s="30">
        <f>$D107*F107</f>
        <v>0</v>
      </c>
      <c r="H107" s="42"/>
    </row>
    <row r="108" spans="1:8" hidden="1" outlineLevel="1" x14ac:dyDescent="0.2">
      <c r="A108" s="18"/>
      <c r="B108" s="13" t="s">
        <v>225</v>
      </c>
      <c r="C108" s="24" t="s">
        <v>275</v>
      </c>
      <c r="D108" s="20">
        <v>20</v>
      </c>
      <c r="E108" s="20">
        <f>D108*5</f>
        <v>100</v>
      </c>
      <c r="F108" s="21"/>
      <c r="G108" s="30">
        <f>$D108*F108</f>
        <v>0</v>
      </c>
      <c r="H108" s="42"/>
    </row>
    <row r="109" spans="1:8" collapsed="1" x14ac:dyDescent="0.2">
      <c r="A109" s="65" t="s">
        <v>226</v>
      </c>
      <c r="B109" s="66" t="s">
        <v>339</v>
      </c>
      <c r="C109" s="55"/>
      <c r="D109" s="56">
        <f>SUM(D110:D113)</f>
        <v>20</v>
      </c>
      <c r="E109" s="56">
        <f>SUM(E110:E113)</f>
        <v>100</v>
      </c>
      <c r="F109" s="58"/>
      <c r="G109" s="62">
        <f>SUM(G110:G113)</f>
        <v>0</v>
      </c>
      <c r="H109" s="75" t="str">
        <f>IF(G109&gt;E109,"Mindestpunktzahl erreicht","Mindestpunktzahl verfehlt")</f>
        <v>Mindestpunktzahl verfehlt</v>
      </c>
    </row>
    <row r="110" spans="1:8" hidden="1" outlineLevel="1" x14ac:dyDescent="0.2">
      <c r="A110" s="18"/>
      <c r="B110" s="13" t="s">
        <v>227</v>
      </c>
      <c r="C110" s="24" t="s">
        <v>276</v>
      </c>
      <c r="D110" s="20">
        <v>4</v>
      </c>
      <c r="E110" s="20">
        <f>D110*5</f>
        <v>20</v>
      </c>
      <c r="F110" s="21"/>
      <c r="G110" s="30">
        <f>$D110*F110</f>
        <v>0</v>
      </c>
      <c r="H110" s="42"/>
    </row>
    <row r="111" spans="1:8" hidden="1" outlineLevel="1" x14ac:dyDescent="0.2">
      <c r="A111" s="18"/>
      <c r="B111" s="13" t="s">
        <v>228</v>
      </c>
      <c r="C111" s="24" t="s">
        <v>277</v>
      </c>
      <c r="D111" s="20">
        <v>8</v>
      </c>
      <c r="E111" s="20">
        <f>D111*5</f>
        <v>40</v>
      </c>
      <c r="F111" s="21"/>
      <c r="G111" s="30">
        <f>$D111*F111</f>
        <v>0</v>
      </c>
      <c r="H111" s="42"/>
    </row>
    <row r="112" spans="1:8" hidden="1" outlineLevel="1" x14ac:dyDescent="0.2">
      <c r="A112" s="18"/>
      <c r="B112" s="13" t="s">
        <v>229</v>
      </c>
      <c r="C112" s="24" t="s">
        <v>278</v>
      </c>
      <c r="D112" s="20">
        <v>5</v>
      </c>
      <c r="E112" s="20">
        <f>D112*5</f>
        <v>25</v>
      </c>
      <c r="F112" s="21"/>
      <c r="G112" s="30">
        <f>$D112*F112</f>
        <v>0</v>
      </c>
      <c r="H112" s="42"/>
    </row>
    <row r="113" spans="1:8" hidden="1" outlineLevel="1" x14ac:dyDescent="0.2">
      <c r="A113" s="18"/>
      <c r="B113" s="13" t="s">
        <v>230</v>
      </c>
      <c r="C113" s="24" t="s">
        <v>279</v>
      </c>
      <c r="D113" s="20">
        <v>3</v>
      </c>
      <c r="E113" s="20">
        <f>D113*5</f>
        <v>15</v>
      </c>
      <c r="F113" s="21"/>
      <c r="G113" s="30">
        <f>$D113*F113</f>
        <v>0</v>
      </c>
      <c r="H113" s="42"/>
    </row>
    <row r="114" spans="1:8" s="2" customFormat="1" collapsed="1" x14ac:dyDescent="0.2">
      <c r="A114" s="65" t="s">
        <v>231</v>
      </c>
      <c r="B114" s="66" t="s">
        <v>340</v>
      </c>
      <c r="C114" s="55"/>
      <c r="D114" s="56">
        <f>SUM(D115:D121)</f>
        <v>50</v>
      </c>
      <c r="E114" s="56">
        <f>SUM(E115:E121)</f>
        <v>250</v>
      </c>
      <c r="F114" s="57"/>
      <c r="G114" s="62">
        <f>SUM(G115:G121)</f>
        <v>0</v>
      </c>
      <c r="H114" s="75" t="str">
        <f>IF(G114&gt;E114,"Mindestpunktzahl erreicht","Mindestpunktzahl verfehlt")</f>
        <v>Mindestpunktzahl verfehlt</v>
      </c>
    </row>
    <row r="115" spans="1:8" hidden="1" outlineLevel="1" x14ac:dyDescent="0.2">
      <c r="A115" s="18"/>
      <c r="B115" s="32" t="s">
        <v>232</v>
      </c>
      <c r="C115" s="13" t="s">
        <v>283</v>
      </c>
      <c r="D115" s="20">
        <v>6</v>
      </c>
      <c r="E115" s="20">
        <f t="shared" ref="E115:E121" si="15">D115*5</f>
        <v>30</v>
      </c>
      <c r="F115" s="21"/>
      <c r="G115" s="30">
        <f t="shared" ref="G115:G121" si="16">$D115*F115</f>
        <v>0</v>
      </c>
      <c r="H115" s="42"/>
    </row>
    <row r="116" spans="1:8" hidden="1" outlineLevel="1" x14ac:dyDescent="0.2">
      <c r="A116" s="18"/>
      <c r="B116" s="32" t="s">
        <v>233</v>
      </c>
      <c r="C116" s="13" t="s">
        <v>284</v>
      </c>
      <c r="D116" s="22">
        <v>4</v>
      </c>
      <c r="E116" s="20">
        <f t="shared" si="15"/>
        <v>20</v>
      </c>
      <c r="F116" s="21"/>
      <c r="G116" s="30">
        <f t="shared" si="16"/>
        <v>0</v>
      </c>
      <c r="H116" s="42"/>
    </row>
    <row r="117" spans="1:8" hidden="1" outlineLevel="1" x14ac:dyDescent="0.2">
      <c r="A117" s="18"/>
      <c r="B117" s="32" t="s">
        <v>234</v>
      </c>
      <c r="C117" s="13" t="s">
        <v>285</v>
      </c>
      <c r="D117" s="22">
        <v>4</v>
      </c>
      <c r="E117" s="20">
        <f t="shared" si="15"/>
        <v>20</v>
      </c>
      <c r="F117" s="21"/>
      <c r="G117" s="30">
        <f t="shared" si="16"/>
        <v>0</v>
      </c>
      <c r="H117" s="42"/>
    </row>
    <row r="118" spans="1:8" hidden="1" outlineLevel="1" x14ac:dyDescent="0.2">
      <c r="A118" s="18"/>
      <c r="B118" s="32" t="s">
        <v>235</v>
      </c>
      <c r="C118" s="13" t="s">
        <v>390</v>
      </c>
      <c r="D118" s="22">
        <v>10</v>
      </c>
      <c r="E118" s="20">
        <f t="shared" si="15"/>
        <v>50</v>
      </c>
      <c r="F118" s="21"/>
      <c r="G118" s="30">
        <f t="shared" si="16"/>
        <v>0</v>
      </c>
      <c r="H118" s="42"/>
    </row>
    <row r="119" spans="1:8" hidden="1" outlineLevel="1" x14ac:dyDescent="0.2">
      <c r="A119" s="18"/>
      <c r="B119" s="32" t="s">
        <v>280</v>
      </c>
      <c r="C119" s="13" t="s">
        <v>391</v>
      </c>
      <c r="D119" s="22">
        <v>4</v>
      </c>
      <c r="E119" s="20">
        <f t="shared" si="15"/>
        <v>20</v>
      </c>
      <c r="F119" s="21"/>
      <c r="G119" s="30">
        <f t="shared" si="16"/>
        <v>0</v>
      </c>
      <c r="H119" s="42"/>
    </row>
    <row r="120" spans="1:8" hidden="1" outlineLevel="1" x14ac:dyDescent="0.2">
      <c r="A120" s="18"/>
      <c r="B120" s="32" t="s">
        <v>281</v>
      </c>
      <c r="C120" s="13" t="s">
        <v>392</v>
      </c>
      <c r="D120" s="22">
        <v>10</v>
      </c>
      <c r="E120" s="20">
        <f t="shared" si="15"/>
        <v>50</v>
      </c>
      <c r="F120" s="21"/>
      <c r="G120" s="30">
        <f t="shared" si="16"/>
        <v>0</v>
      </c>
      <c r="H120" s="42"/>
    </row>
    <row r="121" spans="1:8" hidden="1" outlineLevel="1" x14ac:dyDescent="0.2">
      <c r="A121" s="18"/>
      <c r="B121" s="32" t="s">
        <v>282</v>
      </c>
      <c r="C121" s="13" t="s">
        <v>393</v>
      </c>
      <c r="D121" s="22">
        <v>12</v>
      </c>
      <c r="E121" s="20">
        <f t="shared" si="15"/>
        <v>60</v>
      </c>
      <c r="F121" s="21"/>
      <c r="G121" s="30">
        <f t="shared" si="16"/>
        <v>0</v>
      </c>
      <c r="H121" s="42"/>
    </row>
    <row r="122" spans="1:8" s="2" customFormat="1" collapsed="1" x14ac:dyDescent="0.2">
      <c r="A122" s="65" t="s">
        <v>236</v>
      </c>
      <c r="B122" s="59" t="s">
        <v>341</v>
      </c>
      <c r="C122" s="67"/>
      <c r="D122" s="56">
        <f>SUM(D123:D129)</f>
        <v>50</v>
      </c>
      <c r="E122" s="56">
        <f>SUM(E123:E129)</f>
        <v>250</v>
      </c>
      <c r="F122" s="57"/>
      <c r="G122" s="62">
        <f>SUM(G123:G129)</f>
        <v>160</v>
      </c>
      <c r="H122" s="77" t="str">
        <f>IF(G122&gt;E122,"Mindestpunktzahl erreicht","Mindestpunktzahl verfehlt")</f>
        <v>Mindestpunktzahl verfehlt</v>
      </c>
    </row>
    <row r="123" spans="1:8" hidden="1" outlineLevel="1" x14ac:dyDescent="0.2">
      <c r="A123" s="18"/>
      <c r="B123" s="32" t="s">
        <v>237</v>
      </c>
      <c r="C123" s="13" t="s">
        <v>397</v>
      </c>
      <c r="D123" s="20">
        <v>8</v>
      </c>
      <c r="E123" s="20">
        <f t="shared" ref="E123:E129" si="17">D123*5</f>
        <v>40</v>
      </c>
      <c r="F123" s="21">
        <v>5</v>
      </c>
      <c r="G123" s="30">
        <f t="shared" ref="G123:G129" si="18">$D123*F123</f>
        <v>40</v>
      </c>
      <c r="H123" s="42" t="s">
        <v>103</v>
      </c>
    </row>
    <row r="124" spans="1:8" hidden="1" outlineLevel="1" x14ac:dyDescent="0.2">
      <c r="A124" s="18"/>
      <c r="B124" s="32" t="s">
        <v>238</v>
      </c>
      <c r="C124" s="13" t="s">
        <v>398</v>
      </c>
      <c r="D124" s="20">
        <v>8</v>
      </c>
      <c r="E124" s="20">
        <f t="shared" si="17"/>
        <v>40</v>
      </c>
      <c r="F124" s="21">
        <v>5</v>
      </c>
      <c r="G124" s="30">
        <f t="shared" si="18"/>
        <v>40</v>
      </c>
      <c r="H124" s="42" t="s">
        <v>104</v>
      </c>
    </row>
    <row r="125" spans="1:8" hidden="1" outlineLevel="1" x14ac:dyDescent="0.2">
      <c r="A125" s="18"/>
      <c r="B125" s="32" t="s">
        <v>239</v>
      </c>
      <c r="C125" s="13" t="s">
        <v>399</v>
      </c>
      <c r="D125" s="20">
        <v>8</v>
      </c>
      <c r="E125" s="20">
        <f t="shared" si="17"/>
        <v>40</v>
      </c>
      <c r="F125" s="21">
        <v>0</v>
      </c>
      <c r="G125" s="30">
        <f t="shared" si="18"/>
        <v>0</v>
      </c>
      <c r="H125" s="42" t="s">
        <v>124</v>
      </c>
    </row>
    <row r="126" spans="1:8" hidden="1" outlineLevel="1" x14ac:dyDescent="0.2">
      <c r="A126" s="18"/>
      <c r="B126" s="32" t="s">
        <v>240</v>
      </c>
      <c r="C126" s="13" t="s">
        <v>400</v>
      </c>
      <c r="D126" s="20">
        <v>6</v>
      </c>
      <c r="E126" s="20">
        <f t="shared" si="17"/>
        <v>30</v>
      </c>
      <c r="F126" s="21">
        <v>4</v>
      </c>
      <c r="G126" s="30">
        <f t="shared" si="18"/>
        <v>24</v>
      </c>
      <c r="H126" s="42" t="s">
        <v>125</v>
      </c>
    </row>
    <row r="127" spans="1:8" hidden="1" outlineLevel="1" x14ac:dyDescent="0.2">
      <c r="A127" s="18"/>
      <c r="B127" s="32" t="s">
        <v>394</v>
      </c>
      <c r="C127" s="13" t="s">
        <v>401</v>
      </c>
      <c r="D127" s="20">
        <v>6</v>
      </c>
      <c r="E127" s="20">
        <f t="shared" si="17"/>
        <v>30</v>
      </c>
      <c r="F127" s="21">
        <v>4</v>
      </c>
      <c r="G127" s="30">
        <f t="shared" si="18"/>
        <v>24</v>
      </c>
      <c r="H127" s="42" t="s">
        <v>105</v>
      </c>
    </row>
    <row r="128" spans="1:8" hidden="1" outlineLevel="1" x14ac:dyDescent="0.2">
      <c r="A128" s="18"/>
      <c r="B128" s="32" t="s">
        <v>395</v>
      </c>
      <c r="C128" s="13" t="s">
        <v>402</v>
      </c>
      <c r="D128" s="20">
        <v>6</v>
      </c>
      <c r="E128" s="20">
        <f t="shared" si="17"/>
        <v>30</v>
      </c>
      <c r="F128" s="21">
        <v>4</v>
      </c>
      <c r="G128" s="30">
        <f t="shared" si="18"/>
        <v>24</v>
      </c>
      <c r="H128" s="42" t="s">
        <v>127</v>
      </c>
    </row>
    <row r="129" spans="1:8" hidden="1" outlineLevel="1" x14ac:dyDescent="0.2">
      <c r="A129" s="18"/>
      <c r="B129" s="32" t="s">
        <v>396</v>
      </c>
      <c r="C129" s="13" t="s">
        <v>102</v>
      </c>
      <c r="D129" s="20">
        <v>8</v>
      </c>
      <c r="E129" s="20">
        <f t="shared" si="17"/>
        <v>40</v>
      </c>
      <c r="F129" s="21">
        <v>1</v>
      </c>
      <c r="G129" s="30">
        <f t="shared" si="18"/>
        <v>8</v>
      </c>
      <c r="H129" s="42" t="s">
        <v>129</v>
      </c>
    </row>
    <row r="130" spans="1:8" s="2" customFormat="1" collapsed="1" x14ac:dyDescent="0.2">
      <c r="A130" s="65" t="s">
        <v>241</v>
      </c>
      <c r="B130" s="59" t="s">
        <v>342</v>
      </c>
      <c r="C130" s="68"/>
      <c r="D130" s="69">
        <f>SUM(D131:D136)</f>
        <v>40</v>
      </c>
      <c r="E130" s="69">
        <f>SUM(E131:E136)</f>
        <v>200</v>
      </c>
      <c r="F130" s="57"/>
      <c r="G130" s="62">
        <f>SUM(G131:G136)</f>
        <v>0</v>
      </c>
      <c r="H130" s="75" t="str">
        <f>IF(G130&gt;E130,"Mindestpunktzahl erreicht","Mindestpunktzahl verfehlt")</f>
        <v>Mindestpunktzahl verfehlt</v>
      </c>
    </row>
    <row r="131" spans="1:8" hidden="1" outlineLevel="1" x14ac:dyDescent="0.2">
      <c r="A131" s="18"/>
      <c r="B131" s="32" t="s">
        <v>242</v>
      </c>
      <c r="C131" s="13" t="s">
        <v>406</v>
      </c>
      <c r="D131" s="20">
        <v>8</v>
      </c>
      <c r="E131" s="20">
        <f t="shared" ref="E131:E136" si="19">D131*5</f>
        <v>40</v>
      </c>
      <c r="F131" s="21"/>
      <c r="G131" s="30">
        <f t="shared" ref="G131:G136" si="20">$D131*F131</f>
        <v>0</v>
      </c>
      <c r="H131" s="42"/>
    </row>
    <row r="132" spans="1:8" hidden="1" outlineLevel="1" x14ac:dyDescent="0.2">
      <c r="A132" s="18"/>
      <c r="B132" s="32" t="s">
        <v>243</v>
      </c>
      <c r="C132" s="13" t="s">
        <v>407</v>
      </c>
      <c r="D132" s="20">
        <v>5</v>
      </c>
      <c r="E132" s="20">
        <f t="shared" si="19"/>
        <v>25</v>
      </c>
      <c r="F132" s="21"/>
      <c r="G132" s="30">
        <f t="shared" si="20"/>
        <v>0</v>
      </c>
      <c r="H132" s="42"/>
    </row>
    <row r="133" spans="1:8" hidden="1" outlineLevel="1" x14ac:dyDescent="0.2">
      <c r="A133" s="18"/>
      <c r="B133" s="32" t="s">
        <v>244</v>
      </c>
      <c r="C133" s="13" t="s">
        <v>408</v>
      </c>
      <c r="D133" s="20">
        <v>5</v>
      </c>
      <c r="E133" s="20">
        <f t="shared" si="19"/>
        <v>25</v>
      </c>
      <c r="F133" s="21"/>
      <c r="G133" s="30">
        <f t="shared" si="20"/>
        <v>0</v>
      </c>
      <c r="H133" s="42"/>
    </row>
    <row r="134" spans="1:8" hidden="1" outlineLevel="1" x14ac:dyDescent="0.2">
      <c r="A134" s="18"/>
      <c r="B134" s="32" t="s">
        <v>245</v>
      </c>
      <c r="C134" s="13" t="s">
        <v>409</v>
      </c>
      <c r="D134" s="20">
        <v>5</v>
      </c>
      <c r="E134" s="20">
        <f t="shared" si="19"/>
        <v>25</v>
      </c>
      <c r="F134" s="21"/>
      <c r="G134" s="30">
        <f t="shared" si="20"/>
        <v>0</v>
      </c>
      <c r="H134" s="42"/>
    </row>
    <row r="135" spans="1:8" hidden="1" outlineLevel="1" x14ac:dyDescent="0.2">
      <c r="A135" s="18"/>
      <c r="B135" s="32" t="s">
        <v>404</v>
      </c>
      <c r="C135" s="13" t="s">
        <v>410</v>
      </c>
      <c r="D135" s="20">
        <v>10</v>
      </c>
      <c r="E135" s="20">
        <f t="shared" si="19"/>
        <v>50</v>
      </c>
      <c r="F135" s="21"/>
      <c r="G135" s="30">
        <f t="shared" si="20"/>
        <v>0</v>
      </c>
      <c r="H135" s="42"/>
    </row>
    <row r="136" spans="1:8" hidden="1" outlineLevel="1" x14ac:dyDescent="0.2">
      <c r="A136" s="18"/>
      <c r="B136" s="34" t="s">
        <v>405</v>
      </c>
      <c r="C136" s="13" t="s">
        <v>411</v>
      </c>
      <c r="D136" s="20">
        <v>7</v>
      </c>
      <c r="E136" s="20">
        <f t="shared" si="19"/>
        <v>35</v>
      </c>
      <c r="F136" s="21"/>
      <c r="G136" s="30">
        <f t="shared" si="20"/>
        <v>0</v>
      </c>
      <c r="H136" s="43"/>
    </row>
    <row r="137" spans="1:8" s="2" customFormat="1" collapsed="1" x14ac:dyDescent="0.2">
      <c r="A137" s="65" t="s">
        <v>15</v>
      </c>
      <c r="B137" s="59" t="s">
        <v>16</v>
      </c>
      <c r="C137" s="68"/>
      <c r="D137" s="69">
        <f>SUM(D138:D140)</f>
        <v>25</v>
      </c>
      <c r="E137" s="69">
        <f>SUM(E138:E140)</f>
        <v>125</v>
      </c>
      <c r="F137" s="57"/>
      <c r="G137" s="62">
        <f>SUM(G138:G140)</f>
        <v>0</v>
      </c>
      <c r="H137" s="75" t="str">
        <f>IF(G137&gt;E137,"Mindestpunktzahl erreicht","Mindestpunktzahl verfehlt")</f>
        <v>Mindestpunktzahl verfehlt</v>
      </c>
    </row>
    <row r="138" spans="1:8" hidden="1" outlineLevel="1" x14ac:dyDescent="0.2">
      <c r="A138" s="18"/>
      <c r="B138" s="32" t="s">
        <v>18</v>
      </c>
      <c r="C138" s="13" t="s">
        <v>412</v>
      </c>
      <c r="D138" s="20">
        <v>5</v>
      </c>
      <c r="E138" s="20">
        <f>D138*5</f>
        <v>25</v>
      </c>
      <c r="F138" s="21"/>
      <c r="G138" s="30">
        <f>$D138*F138</f>
        <v>0</v>
      </c>
      <c r="H138" s="42"/>
    </row>
    <row r="139" spans="1:8" hidden="1" outlineLevel="1" x14ac:dyDescent="0.2">
      <c r="A139" s="18"/>
      <c r="B139" s="32" t="s">
        <v>19</v>
      </c>
      <c r="C139" s="13" t="s">
        <v>413</v>
      </c>
      <c r="D139" s="20">
        <v>8</v>
      </c>
      <c r="E139" s="20">
        <f>D139*5</f>
        <v>40</v>
      </c>
      <c r="F139" s="21"/>
      <c r="G139" s="30">
        <f>$D139*F139</f>
        <v>0</v>
      </c>
      <c r="H139" s="42"/>
    </row>
    <row r="140" spans="1:8" hidden="1" outlineLevel="1" x14ac:dyDescent="0.2">
      <c r="A140" s="18"/>
      <c r="B140" s="32" t="s">
        <v>20</v>
      </c>
      <c r="C140" s="13" t="s">
        <v>414</v>
      </c>
      <c r="D140" s="20">
        <v>12</v>
      </c>
      <c r="E140" s="20">
        <f>D140*5</f>
        <v>60</v>
      </c>
      <c r="F140" s="21"/>
      <c r="G140" s="30">
        <f>$D140*F140</f>
        <v>0</v>
      </c>
      <c r="H140" s="42"/>
    </row>
    <row r="141" spans="1:8" s="2" customFormat="1" collapsed="1" x14ac:dyDescent="0.2">
      <c r="A141" s="65" t="s">
        <v>17</v>
      </c>
      <c r="B141" s="59" t="s">
        <v>257</v>
      </c>
      <c r="C141" s="68"/>
      <c r="D141" s="69">
        <f>SUM(D142:D144)</f>
        <v>15</v>
      </c>
      <c r="E141" s="69">
        <f>SUM(E142:E144)</f>
        <v>75</v>
      </c>
      <c r="F141" s="57"/>
      <c r="G141" s="62">
        <f>SUM(G142:G144)</f>
        <v>0</v>
      </c>
      <c r="H141" s="75" t="str">
        <f>IF(G141&gt;E141,"Mindestpunktzahl erreicht","Mindestpunktzahl verfehlt")</f>
        <v>Mindestpunktzahl verfehlt</v>
      </c>
    </row>
    <row r="142" spans="1:8" hidden="1" outlineLevel="1" x14ac:dyDescent="0.2">
      <c r="A142" s="18"/>
      <c r="B142" s="32" t="s">
        <v>21</v>
      </c>
      <c r="C142" s="13" t="s">
        <v>415</v>
      </c>
      <c r="D142" s="20">
        <v>5</v>
      </c>
      <c r="E142" s="20">
        <f>D142*5</f>
        <v>25</v>
      </c>
      <c r="F142" s="21"/>
      <c r="G142" s="30">
        <f>$D142*F142</f>
        <v>0</v>
      </c>
      <c r="H142" s="42"/>
    </row>
    <row r="143" spans="1:8" hidden="1" outlineLevel="1" x14ac:dyDescent="0.2">
      <c r="A143" s="18"/>
      <c r="B143" s="32" t="s">
        <v>22</v>
      </c>
      <c r="C143" s="13" t="s">
        <v>416</v>
      </c>
      <c r="D143" s="20">
        <v>5</v>
      </c>
      <c r="E143" s="20">
        <f>D143*5</f>
        <v>25</v>
      </c>
      <c r="F143" s="21"/>
      <c r="G143" s="30">
        <f>$D143*F143</f>
        <v>0</v>
      </c>
      <c r="H143" s="42"/>
    </row>
    <row r="144" spans="1:8" hidden="1" outlineLevel="1" x14ac:dyDescent="0.2">
      <c r="A144" s="18"/>
      <c r="B144" s="32" t="s">
        <v>23</v>
      </c>
      <c r="C144" s="13" t="s">
        <v>417</v>
      </c>
      <c r="D144" s="20">
        <v>5</v>
      </c>
      <c r="E144" s="20">
        <f>D144*5</f>
        <v>25</v>
      </c>
      <c r="F144" s="21"/>
      <c r="G144" s="30">
        <f>$D144*F144</f>
        <v>0</v>
      </c>
      <c r="H144" s="42"/>
    </row>
    <row r="145" spans="1:8" s="2" customFormat="1" collapsed="1" x14ac:dyDescent="0.2">
      <c r="A145" s="65" t="s">
        <v>24</v>
      </c>
      <c r="B145" s="59" t="s">
        <v>35</v>
      </c>
      <c r="C145" s="68"/>
      <c r="D145" s="69">
        <f>SUM(D146:D150)</f>
        <v>60</v>
      </c>
      <c r="E145" s="69">
        <f>SUM(E146:E150)</f>
        <v>300</v>
      </c>
      <c r="F145" s="57"/>
      <c r="G145" s="62">
        <f>SUM(G146:G150)</f>
        <v>0</v>
      </c>
      <c r="H145" s="75" t="str">
        <f>IF(G145&gt;E145,"Mindestpunktzahl erreicht","Mindestpunktzahl verfehlt")</f>
        <v>Mindestpunktzahl verfehlt</v>
      </c>
    </row>
    <row r="146" spans="1:8" hidden="1" outlineLevel="1" x14ac:dyDescent="0.2">
      <c r="A146" s="18"/>
      <c r="B146" s="32" t="s">
        <v>26</v>
      </c>
      <c r="C146" s="13" t="s">
        <v>419</v>
      </c>
      <c r="D146" s="20">
        <v>14</v>
      </c>
      <c r="E146" s="20">
        <f>D146*5</f>
        <v>70</v>
      </c>
      <c r="F146" s="21"/>
      <c r="G146" s="30">
        <f>$D146*F146</f>
        <v>0</v>
      </c>
      <c r="H146" s="42"/>
    </row>
    <row r="147" spans="1:8" hidden="1" outlineLevel="1" x14ac:dyDescent="0.2">
      <c r="A147" s="18"/>
      <c r="B147" s="32" t="s">
        <v>27</v>
      </c>
      <c r="C147" s="13" t="s">
        <v>92</v>
      </c>
      <c r="D147" s="20">
        <v>8</v>
      </c>
      <c r="E147" s="20">
        <f>D147*5</f>
        <v>40</v>
      </c>
      <c r="F147" s="21"/>
      <c r="G147" s="30">
        <f>$D147*F147</f>
        <v>0</v>
      </c>
      <c r="H147" s="42"/>
    </row>
    <row r="148" spans="1:8" hidden="1" outlineLevel="1" x14ac:dyDescent="0.2">
      <c r="A148" s="18"/>
      <c r="B148" s="32" t="s">
        <v>28</v>
      </c>
      <c r="C148" s="13" t="s">
        <v>420</v>
      </c>
      <c r="D148" s="20">
        <v>8</v>
      </c>
      <c r="E148" s="20">
        <f>D148*5</f>
        <v>40</v>
      </c>
      <c r="F148" s="21"/>
      <c r="G148" s="30">
        <f>$D148*F148</f>
        <v>0</v>
      </c>
      <c r="H148" s="42"/>
    </row>
    <row r="149" spans="1:8" hidden="1" outlineLevel="1" x14ac:dyDescent="0.2">
      <c r="A149" s="18"/>
      <c r="B149" s="32" t="s">
        <v>29</v>
      </c>
      <c r="C149" s="13" t="s">
        <v>421</v>
      </c>
      <c r="D149" s="20">
        <v>25</v>
      </c>
      <c r="E149" s="20">
        <f>D149*5</f>
        <v>125</v>
      </c>
      <c r="F149" s="21"/>
      <c r="G149" s="30">
        <f>$D149*F149</f>
        <v>0</v>
      </c>
      <c r="H149" s="42"/>
    </row>
    <row r="150" spans="1:8" hidden="1" outlineLevel="1" x14ac:dyDescent="0.2">
      <c r="A150" s="18"/>
      <c r="B150" s="34" t="s">
        <v>418</v>
      </c>
      <c r="C150" s="13" t="s">
        <v>422</v>
      </c>
      <c r="D150" s="20">
        <v>5</v>
      </c>
      <c r="E150" s="20">
        <f>D150*5</f>
        <v>25</v>
      </c>
      <c r="F150" s="21"/>
      <c r="G150" s="30">
        <f>$D150*F150</f>
        <v>0</v>
      </c>
      <c r="H150" s="43"/>
    </row>
    <row r="151" spans="1:8" s="2" customFormat="1" ht="13.5" collapsed="1" thickBot="1" x14ac:dyDescent="0.25">
      <c r="A151" s="65" t="s">
        <v>25</v>
      </c>
      <c r="B151" s="59" t="s">
        <v>34</v>
      </c>
      <c r="C151" s="68"/>
      <c r="D151" s="69">
        <f>SUM(D154:D156)+D152+D158</f>
        <v>30</v>
      </c>
      <c r="E151" s="69">
        <f>SUM(E154:E156)+E152+E158</f>
        <v>150</v>
      </c>
      <c r="F151" s="57"/>
      <c r="G151" s="62">
        <f>SUM(G154:G156)+G152+G158</f>
        <v>0</v>
      </c>
      <c r="H151" s="75" t="str">
        <f>IF(G151&gt;E151,"Mindestpunktzahl erreicht","Mindestpunktzahl verfehlt")</f>
        <v>Mindestpunktzahl verfehlt</v>
      </c>
    </row>
    <row r="152" spans="1:8" hidden="1" outlineLevel="1" x14ac:dyDescent="0.2">
      <c r="A152" s="18"/>
      <c r="B152" s="32" t="s">
        <v>30</v>
      </c>
      <c r="C152" s="13" t="s">
        <v>423</v>
      </c>
      <c r="D152" s="20">
        <v>3</v>
      </c>
      <c r="E152" s="20">
        <f>D152*5</f>
        <v>15</v>
      </c>
      <c r="F152" s="21"/>
      <c r="G152" s="30">
        <f>$D152*F152</f>
        <v>0</v>
      </c>
      <c r="H152" s="42"/>
    </row>
    <row r="153" spans="1:8" hidden="1" outlineLevel="1" x14ac:dyDescent="0.2">
      <c r="A153" s="18"/>
      <c r="B153" s="32" t="s">
        <v>31</v>
      </c>
      <c r="C153" s="13" t="s">
        <v>88</v>
      </c>
      <c r="D153" s="73" t="s">
        <v>171</v>
      </c>
      <c r="E153" s="20"/>
      <c r="F153" s="21"/>
      <c r="G153" s="30"/>
      <c r="H153" s="42"/>
    </row>
    <row r="154" spans="1:8" hidden="1" outlineLevel="1" x14ac:dyDescent="0.2">
      <c r="A154" s="18"/>
      <c r="B154" s="32" t="s">
        <v>32</v>
      </c>
      <c r="C154" s="13" t="s">
        <v>89</v>
      </c>
      <c r="D154" s="20">
        <v>8</v>
      </c>
      <c r="E154" s="20">
        <f>D154*5</f>
        <v>40</v>
      </c>
      <c r="F154" s="21"/>
      <c r="G154" s="30">
        <f>$D154*F154</f>
        <v>0</v>
      </c>
      <c r="H154" s="42"/>
    </row>
    <row r="155" spans="1:8" hidden="1" outlineLevel="1" x14ac:dyDescent="0.2">
      <c r="A155" s="18"/>
      <c r="B155" s="32" t="s">
        <v>33</v>
      </c>
      <c r="C155" s="13" t="s">
        <v>286</v>
      </c>
      <c r="D155" s="20">
        <v>8</v>
      </c>
      <c r="E155" s="20">
        <f>D155*5</f>
        <v>40</v>
      </c>
      <c r="F155" s="21"/>
      <c r="G155" s="30">
        <f>$D155*F155</f>
        <v>0</v>
      </c>
      <c r="H155" s="42"/>
    </row>
    <row r="156" spans="1:8" hidden="1" outlineLevel="1" x14ac:dyDescent="0.2">
      <c r="A156" s="18"/>
      <c r="B156" s="32" t="s">
        <v>424</v>
      </c>
      <c r="C156" s="13" t="s">
        <v>287</v>
      </c>
      <c r="D156" s="20">
        <v>8</v>
      </c>
      <c r="E156" s="20">
        <f>D156*5</f>
        <v>40</v>
      </c>
      <c r="F156" s="21"/>
      <c r="G156" s="30">
        <f>$D156*F156</f>
        <v>0</v>
      </c>
      <c r="H156" s="42"/>
    </row>
    <row r="157" spans="1:8" hidden="1" outlineLevel="1" x14ac:dyDescent="0.2">
      <c r="A157" s="18"/>
      <c r="B157" s="32" t="s">
        <v>86</v>
      </c>
      <c r="C157" s="13" t="s">
        <v>288</v>
      </c>
      <c r="D157" s="73" t="s">
        <v>171</v>
      </c>
      <c r="E157" s="20"/>
      <c r="F157" s="21"/>
      <c r="G157" s="30"/>
      <c r="H157" s="42"/>
    </row>
    <row r="158" spans="1:8" ht="13.5" hidden="1" outlineLevel="1" thickBot="1" x14ac:dyDescent="0.25">
      <c r="A158" s="18"/>
      <c r="B158" s="34" t="s">
        <v>87</v>
      </c>
      <c r="C158" s="13" t="s">
        <v>289</v>
      </c>
      <c r="D158" s="20">
        <v>3</v>
      </c>
      <c r="E158" s="20">
        <f>D158*5</f>
        <v>15</v>
      </c>
      <c r="F158" s="21"/>
      <c r="G158" s="30">
        <f>$D158*F158</f>
        <v>0</v>
      </c>
      <c r="H158" s="43"/>
    </row>
    <row r="159" spans="1:8" s="17" customFormat="1" ht="16.5" collapsed="1" thickBot="1" x14ac:dyDescent="0.3">
      <c r="A159" s="14" t="s">
        <v>160</v>
      </c>
      <c r="B159" s="35"/>
      <c r="C159" s="15"/>
      <c r="D159" s="16">
        <f>D151+D145+D141+D137+D130+D122+D114+D109+D103+D96+D91+D83+D76+D69+D62+D58+D53+D45+D38+D31+D26+D19+D14+D7</f>
        <v>1000</v>
      </c>
      <c r="E159" s="16">
        <f>SUM(E151+E145+E141+E137+E130+E122+E114+E109+E103+E96+E91+E83+E76+E69+E62+E58+E53+E45+E38+E31+E26+E19+E14+E7)</f>
        <v>5000</v>
      </c>
      <c r="F159" s="23"/>
      <c r="G159" s="41">
        <f>SUM(G151+G145+G141+G137+G130+G122+G114+G109+G103+G96+G91+G83+G76+G69+G62+G58+G53+G45+G38+G31+G26+G19+G14+G7)</f>
        <v>1221</v>
      </c>
      <c r="H159" s="44"/>
    </row>
    <row r="160" spans="1:8" ht="16.149999999999999" customHeight="1" x14ac:dyDescent="0.25">
      <c r="B160" s="33"/>
    </row>
    <row r="161" spans="3:5" ht="13.5" customHeight="1" x14ac:dyDescent="0.2">
      <c r="C161" t="s">
        <v>8</v>
      </c>
      <c r="D161" s="28"/>
      <c r="E161" s="28"/>
    </row>
  </sheetData>
  <phoneticPr fontId="0" type="noConversion"/>
  <printOptions horizontalCentered="1"/>
  <pageMargins left="0.6" right="0.70866141732283472" top="0.75" bottom="0.55118110236220474" header="0.5" footer="0.19685039370078741"/>
  <pageSetup paperSize="9" scale="70" fitToHeight="6" orientation="landscape" horizontalDpi="300" r:id="rId1"/>
  <headerFooter alignWithMargins="0">
    <oddHeader>&amp;CJUSTIZ 2003: Computer Based Training</oddHeader>
    <oddFooter>&amp;L&amp;8INFORA GmbH&amp;CStand: 09. Juli 2001&amp;R&amp;8Seite &amp;P von &amp;N</oddFooter>
  </headerFooter>
  <rowBreaks count="1" manualBreakCount="1">
    <brk id="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H161"/>
  <sheetViews>
    <sheetView zoomScale="75" zoomScaleNormal="75" workbookViewId="0">
      <selection activeCell="A3" sqref="A3"/>
    </sheetView>
  </sheetViews>
  <sheetFormatPr baseColWidth="10" defaultRowHeight="12.75" outlineLevelRow="1" x14ac:dyDescent="0.2"/>
  <cols>
    <col min="1" max="1" width="6.5703125" customWidth="1"/>
    <col min="2" max="2" width="6.85546875" customWidth="1"/>
    <col min="3" max="3" width="45" bestFit="1" customWidth="1"/>
    <col min="4" max="4" width="13.5703125" style="4" customWidth="1"/>
    <col min="5" max="6" width="11.85546875" customWidth="1"/>
    <col min="7" max="7" width="12.85546875" customWidth="1"/>
    <col min="8" max="8" width="70.85546875" customWidth="1"/>
  </cols>
  <sheetData>
    <row r="1" spans="1:8" ht="21" customHeight="1" x14ac:dyDescent="0.3">
      <c r="A1" s="11" t="s">
        <v>36</v>
      </c>
      <c r="B1" s="3"/>
      <c r="F1" s="6"/>
    </row>
    <row r="2" spans="1:8" ht="20.65" customHeight="1" x14ac:dyDescent="0.3">
      <c r="A2" s="11" t="s">
        <v>37</v>
      </c>
      <c r="B2" s="3"/>
      <c r="F2" s="6"/>
    </row>
    <row r="3" spans="1:8" ht="20.65" customHeight="1" x14ac:dyDescent="0.3">
      <c r="A3" s="11"/>
      <c r="B3" s="3"/>
      <c r="F3" s="6"/>
    </row>
    <row r="4" spans="1:8" ht="20.65" customHeight="1" x14ac:dyDescent="0.3">
      <c r="A4" s="11" t="s">
        <v>93</v>
      </c>
      <c r="B4" s="3"/>
      <c r="F4" s="6"/>
    </row>
    <row r="5" spans="1:8" ht="33" customHeight="1" thickBot="1" x14ac:dyDescent="0.3">
      <c r="A5" s="5" t="s">
        <v>172</v>
      </c>
      <c r="D5" s="7"/>
      <c r="E5" s="8"/>
      <c r="F5" s="45"/>
      <c r="G5" s="46"/>
    </row>
    <row r="6" spans="1:8" s="1" customFormat="1" ht="32.25" customHeight="1" thickBot="1" x14ac:dyDescent="0.25">
      <c r="A6" s="9" t="s">
        <v>141</v>
      </c>
      <c r="B6" s="10"/>
      <c r="C6" s="36"/>
      <c r="D6" s="37" t="s">
        <v>142</v>
      </c>
      <c r="E6" s="38" t="s">
        <v>143</v>
      </c>
      <c r="F6" s="37" t="s">
        <v>246</v>
      </c>
      <c r="G6" s="39" t="s">
        <v>140</v>
      </c>
      <c r="H6" s="47" t="s">
        <v>291</v>
      </c>
    </row>
    <row r="7" spans="1:8" s="2" customFormat="1" x14ac:dyDescent="0.2">
      <c r="A7" s="48" t="s">
        <v>144</v>
      </c>
      <c r="B7" s="49" t="s">
        <v>258</v>
      </c>
      <c r="C7" s="50"/>
      <c r="D7" s="51">
        <f>SUM(D8:D13)</f>
        <v>20</v>
      </c>
      <c r="E7" s="51">
        <f>SUM(E8:E13)</f>
        <v>100</v>
      </c>
      <c r="F7" s="52"/>
      <c r="G7" s="62">
        <f>SUM(G8:G13)</f>
        <v>0</v>
      </c>
      <c r="H7" s="74" t="str">
        <f>IF(G7&gt;E7,"Mindestpunktzahl erreicht","Mindestpunktzahl verfehlt")</f>
        <v>Mindestpunktzahl verfehlt</v>
      </c>
    </row>
    <row r="8" spans="1:8" hidden="1" outlineLevel="1" x14ac:dyDescent="0.2">
      <c r="A8" s="18"/>
      <c r="B8" s="12" t="s">
        <v>145</v>
      </c>
      <c r="C8" s="12" t="s">
        <v>259</v>
      </c>
      <c r="D8" s="20">
        <v>2</v>
      </c>
      <c r="E8" s="20">
        <f t="shared" ref="E8:E13" si="0">D8*5</f>
        <v>10</v>
      </c>
      <c r="F8" s="21"/>
      <c r="G8" s="30">
        <f t="shared" ref="G8:G13" si="1">$D8*F8</f>
        <v>0</v>
      </c>
      <c r="H8" s="42"/>
    </row>
    <row r="9" spans="1:8" hidden="1" outlineLevel="1" x14ac:dyDescent="0.2">
      <c r="A9" s="18"/>
      <c r="B9" s="12" t="s">
        <v>146</v>
      </c>
      <c r="C9" s="12" t="s">
        <v>260</v>
      </c>
      <c r="D9" s="20">
        <v>3</v>
      </c>
      <c r="E9" s="20">
        <f t="shared" si="0"/>
        <v>15</v>
      </c>
      <c r="F9" s="21"/>
      <c r="G9" s="30">
        <f t="shared" si="1"/>
        <v>0</v>
      </c>
      <c r="H9" s="42"/>
    </row>
    <row r="10" spans="1:8" hidden="1" outlineLevel="1" x14ac:dyDescent="0.2">
      <c r="A10" s="18"/>
      <c r="B10" s="12" t="s">
        <v>147</v>
      </c>
      <c r="C10" s="12" t="s">
        <v>261</v>
      </c>
      <c r="D10" s="20">
        <v>3</v>
      </c>
      <c r="E10" s="20">
        <f t="shared" si="0"/>
        <v>15</v>
      </c>
      <c r="F10" s="21"/>
      <c r="G10" s="30">
        <f t="shared" si="1"/>
        <v>0</v>
      </c>
      <c r="H10" s="42"/>
    </row>
    <row r="11" spans="1:8" hidden="1" outlineLevel="1" x14ac:dyDescent="0.2">
      <c r="A11" s="18"/>
      <c r="B11" s="12" t="s">
        <v>148</v>
      </c>
      <c r="C11" s="12" t="s">
        <v>262</v>
      </c>
      <c r="D11" s="20">
        <v>5</v>
      </c>
      <c r="E11" s="20">
        <f t="shared" si="0"/>
        <v>25</v>
      </c>
      <c r="F11" s="21"/>
      <c r="G11" s="30">
        <f t="shared" si="1"/>
        <v>0</v>
      </c>
      <c r="H11" s="42"/>
    </row>
    <row r="12" spans="1:8" hidden="1" outlineLevel="1" x14ac:dyDescent="0.2">
      <c r="A12" s="18"/>
      <c r="B12" s="12" t="s">
        <v>149</v>
      </c>
      <c r="C12" s="12" t="s">
        <v>293</v>
      </c>
      <c r="D12" s="20">
        <v>5</v>
      </c>
      <c r="E12" s="20">
        <f t="shared" si="0"/>
        <v>25</v>
      </c>
      <c r="F12" s="21"/>
      <c r="G12" s="30">
        <f t="shared" si="1"/>
        <v>0</v>
      </c>
      <c r="H12" s="42"/>
    </row>
    <row r="13" spans="1:8" hidden="1" outlineLevel="1" x14ac:dyDescent="0.2">
      <c r="A13" s="18"/>
      <c r="B13" s="12" t="s">
        <v>292</v>
      </c>
      <c r="C13" s="12" t="s">
        <v>263</v>
      </c>
      <c r="D13" s="20">
        <v>2</v>
      </c>
      <c r="E13" s="20">
        <f t="shared" si="0"/>
        <v>10</v>
      </c>
      <c r="F13" s="21"/>
      <c r="G13" s="30">
        <f t="shared" si="1"/>
        <v>0</v>
      </c>
      <c r="H13" s="42"/>
    </row>
    <row r="14" spans="1:8" s="2" customFormat="1" collapsed="1" x14ac:dyDescent="0.2">
      <c r="A14" s="53" t="s">
        <v>150</v>
      </c>
      <c r="B14" s="54" t="s">
        <v>264</v>
      </c>
      <c r="C14" s="55"/>
      <c r="D14" s="56">
        <f>SUM(D15:D18)</f>
        <v>70</v>
      </c>
      <c r="E14" s="56">
        <f>SUM(E15:E18)</f>
        <v>350</v>
      </c>
      <c r="F14" s="57"/>
      <c r="G14" s="62">
        <f>SUM(G15:G18)</f>
        <v>250</v>
      </c>
      <c r="H14" s="77" t="str">
        <f>IF(G14&gt;E14,"Mindestpunktzahl erreicht","Mindestpunktzahl verfehlt")</f>
        <v>Mindestpunktzahl verfehlt</v>
      </c>
    </row>
    <row r="15" spans="1:8" hidden="1" outlineLevel="1" x14ac:dyDescent="0.2">
      <c r="A15" s="18"/>
      <c r="B15" s="12" t="s">
        <v>151</v>
      </c>
      <c r="C15" s="13" t="s">
        <v>343</v>
      </c>
      <c r="D15" s="20">
        <v>24</v>
      </c>
      <c r="E15" s="20">
        <f>D15*5</f>
        <v>120</v>
      </c>
      <c r="F15" s="21">
        <v>2</v>
      </c>
      <c r="G15" s="30">
        <f>$D15*F15</f>
        <v>48</v>
      </c>
      <c r="H15" s="42" t="s">
        <v>331</v>
      </c>
    </row>
    <row r="16" spans="1:8" hidden="1" outlineLevel="1" x14ac:dyDescent="0.2">
      <c r="A16" s="18"/>
      <c r="B16" s="12" t="s">
        <v>152</v>
      </c>
      <c r="C16" s="13" t="s">
        <v>344</v>
      </c>
      <c r="D16" s="20">
        <v>20</v>
      </c>
      <c r="E16" s="20">
        <f>D16*5</f>
        <v>100</v>
      </c>
      <c r="F16" s="21">
        <v>2</v>
      </c>
      <c r="G16" s="30">
        <f>$D16*F16</f>
        <v>40</v>
      </c>
      <c r="H16" s="42" t="s">
        <v>332</v>
      </c>
    </row>
    <row r="17" spans="1:8" hidden="1" outlineLevel="1" x14ac:dyDescent="0.2">
      <c r="A17" s="18"/>
      <c r="B17" s="12" t="s">
        <v>173</v>
      </c>
      <c r="C17" s="13" t="s">
        <v>294</v>
      </c>
      <c r="D17" s="20">
        <v>6</v>
      </c>
      <c r="E17" s="20">
        <f>D17*5</f>
        <v>30</v>
      </c>
      <c r="F17" s="21">
        <v>7</v>
      </c>
      <c r="G17" s="30">
        <f>$D17*F17</f>
        <v>42</v>
      </c>
      <c r="H17" s="42" t="s">
        <v>368</v>
      </c>
    </row>
    <row r="18" spans="1:8" hidden="1" outlineLevel="1" x14ac:dyDescent="0.2">
      <c r="A18" s="18"/>
      <c r="B18" s="12" t="s">
        <v>174</v>
      </c>
      <c r="C18" s="13" t="s">
        <v>345</v>
      </c>
      <c r="D18" s="20">
        <v>20</v>
      </c>
      <c r="E18" s="20">
        <f>D18*5</f>
        <v>100</v>
      </c>
      <c r="F18" s="21">
        <v>6</v>
      </c>
      <c r="G18" s="30">
        <f>$D18*F18</f>
        <v>120</v>
      </c>
      <c r="H18" s="42" t="s">
        <v>134</v>
      </c>
    </row>
    <row r="19" spans="1:8" s="2" customFormat="1" collapsed="1" x14ac:dyDescent="0.2">
      <c r="A19" s="53" t="s">
        <v>153</v>
      </c>
      <c r="B19" s="54" t="s">
        <v>346</v>
      </c>
      <c r="C19" s="55"/>
      <c r="D19" s="56">
        <f>SUM(D20:D25)</f>
        <v>55</v>
      </c>
      <c r="E19" s="56">
        <f>SUM(E20:E25)</f>
        <v>275</v>
      </c>
      <c r="F19" s="58"/>
      <c r="G19" s="62">
        <f>SUM(G20:G25)</f>
        <v>207</v>
      </c>
      <c r="H19" s="77" t="str">
        <f>IF(G19&gt;E19,"Mindestpunktzahl erreicht","Mindestpunktzahl verfehlt")</f>
        <v>Mindestpunktzahl verfehlt</v>
      </c>
    </row>
    <row r="20" spans="1:8" hidden="1" outlineLevel="1" x14ac:dyDescent="0.2">
      <c r="A20" s="19"/>
      <c r="B20" s="12" t="s">
        <v>154</v>
      </c>
      <c r="C20" s="13" t="s">
        <v>347</v>
      </c>
      <c r="D20" s="20">
        <v>18</v>
      </c>
      <c r="E20" s="20">
        <f t="shared" ref="E20:E25" si="2">D20*5</f>
        <v>90</v>
      </c>
      <c r="F20" s="29">
        <v>4</v>
      </c>
      <c r="G20" s="30">
        <f t="shared" ref="G20:G25" si="3">$D20*F20</f>
        <v>72</v>
      </c>
      <c r="H20" s="42" t="s">
        <v>135</v>
      </c>
    </row>
    <row r="21" spans="1:8" hidden="1" outlineLevel="1" x14ac:dyDescent="0.2">
      <c r="A21" s="19"/>
      <c r="B21" s="12" t="s">
        <v>247</v>
      </c>
      <c r="C21" s="13" t="s">
        <v>425</v>
      </c>
      <c r="D21" s="20">
        <v>10</v>
      </c>
      <c r="E21" s="20">
        <f t="shared" si="2"/>
        <v>50</v>
      </c>
      <c r="F21" s="29">
        <v>4</v>
      </c>
      <c r="G21" s="30">
        <f t="shared" si="3"/>
        <v>40</v>
      </c>
      <c r="H21" s="42" t="s">
        <v>136</v>
      </c>
    </row>
    <row r="22" spans="1:8" hidden="1" outlineLevel="1" x14ac:dyDescent="0.2">
      <c r="A22" s="19"/>
      <c r="B22" s="12" t="s">
        <v>248</v>
      </c>
      <c r="C22" s="13" t="s">
        <v>426</v>
      </c>
      <c r="D22" s="20">
        <v>7</v>
      </c>
      <c r="E22" s="20">
        <f t="shared" si="2"/>
        <v>35</v>
      </c>
      <c r="F22" s="29">
        <v>5</v>
      </c>
      <c r="G22" s="30">
        <f t="shared" si="3"/>
        <v>35</v>
      </c>
      <c r="H22" s="42" t="s">
        <v>137</v>
      </c>
    </row>
    <row r="23" spans="1:8" hidden="1" outlineLevel="1" x14ac:dyDescent="0.2">
      <c r="A23" s="19"/>
      <c r="B23" s="12" t="s">
        <v>249</v>
      </c>
      <c r="C23" s="13" t="s">
        <v>427</v>
      </c>
      <c r="D23" s="20">
        <v>10</v>
      </c>
      <c r="E23" s="20">
        <f t="shared" si="2"/>
        <v>50</v>
      </c>
      <c r="F23" s="29">
        <v>1</v>
      </c>
      <c r="G23" s="30">
        <f t="shared" si="3"/>
        <v>10</v>
      </c>
      <c r="H23" s="42" t="s">
        <v>348</v>
      </c>
    </row>
    <row r="24" spans="1:8" hidden="1" outlineLevel="1" x14ac:dyDescent="0.2">
      <c r="A24" s="19"/>
      <c r="B24" s="12" t="s">
        <v>428</v>
      </c>
      <c r="C24" s="13" t="s">
        <v>429</v>
      </c>
      <c r="D24" s="20">
        <v>5</v>
      </c>
      <c r="E24" s="20">
        <f t="shared" si="2"/>
        <v>25</v>
      </c>
      <c r="F24" s="29">
        <v>0</v>
      </c>
      <c r="G24" s="30">
        <f t="shared" si="3"/>
        <v>0</v>
      </c>
      <c r="H24" s="42" t="s">
        <v>349</v>
      </c>
    </row>
    <row r="25" spans="1:8" hidden="1" outlineLevel="1" x14ac:dyDescent="0.2">
      <c r="A25" s="19"/>
      <c r="B25" s="12" t="s">
        <v>430</v>
      </c>
      <c r="C25" s="13" t="s">
        <v>431</v>
      </c>
      <c r="D25" s="20">
        <v>5</v>
      </c>
      <c r="E25" s="20">
        <f t="shared" si="2"/>
        <v>25</v>
      </c>
      <c r="F25" s="29">
        <v>10</v>
      </c>
      <c r="G25" s="30">
        <f t="shared" si="3"/>
        <v>50</v>
      </c>
      <c r="H25" s="42" t="s">
        <v>368</v>
      </c>
    </row>
    <row r="26" spans="1:8" collapsed="1" x14ac:dyDescent="0.2">
      <c r="A26" s="70" t="s">
        <v>155</v>
      </c>
      <c r="B26" s="60" t="s">
        <v>432</v>
      </c>
      <c r="C26" s="61"/>
      <c r="D26" s="62">
        <f>SUM(D27:D30)</f>
        <v>35</v>
      </c>
      <c r="E26" s="62">
        <f>SUM(E27:E30)</f>
        <v>175</v>
      </c>
      <c r="F26" s="58"/>
      <c r="G26" s="62">
        <f>SUM(G27:G30)</f>
        <v>0</v>
      </c>
      <c r="H26" s="75" t="str">
        <f>IF(G26&gt;E26,"Mindestpunktzahl erreicht","Mindestpunktzahl verfehlt")</f>
        <v>Mindestpunktzahl verfehlt</v>
      </c>
    </row>
    <row r="27" spans="1:8" hidden="1" outlineLevel="1" x14ac:dyDescent="0.2">
      <c r="A27" s="19"/>
      <c r="B27" s="12" t="s">
        <v>175</v>
      </c>
      <c r="C27" s="13" t="s">
        <v>433</v>
      </c>
      <c r="D27" s="20">
        <v>5</v>
      </c>
      <c r="E27" s="20">
        <f>D27*5</f>
        <v>25</v>
      </c>
      <c r="F27" s="21"/>
      <c r="G27" s="40">
        <f>$D27*F27</f>
        <v>0</v>
      </c>
      <c r="H27" s="42"/>
    </row>
    <row r="28" spans="1:8" hidden="1" outlineLevel="1" x14ac:dyDescent="0.2">
      <c r="A28" s="19"/>
      <c r="B28" s="12" t="s">
        <v>176</v>
      </c>
      <c r="C28" s="13" t="s">
        <v>435</v>
      </c>
      <c r="D28" s="20">
        <v>10</v>
      </c>
      <c r="E28" s="20">
        <f>D28*5</f>
        <v>50</v>
      </c>
      <c r="F28" s="21"/>
      <c r="G28" s="40">
        <f>$D28*F28</f>
        <v>0</v>
      </c>
      <c r="H28" s="42"/>
    </row>
    <row r="29" spans="1:8" hidden="1" outlineLevel="1" x14ac:dyDescent="0.2">
      <c r="A29" s="19"/>
      <c r="B29" s="12" t="s">
        <v>177</v>
      </c>
      <c r="C29" s="13" t="s">
        <v>434</v>
      </c>
      <c r="D29" s="20">
        <v>10</v>
      </c>
      <c r="E29" s="20">
        <f>D29*5</f>
        <v>50</v>
      </c>
      <c r="F29" s="21"/>
      <c r="G29" s="40">
        <f>$D29*F29</f>
        <v>0</v>
      </c>
      <c r="H29" s="42"/>
    </row>
    <row r="30" spans="1:8" hidden="1" outlineLevel="1" x14ac:dyDescent="0.2">
      <c r="A30" s="19"/>
      <c r="B30" s="12" t="s">
        <v>250</v>
      </c>
      <c r="C30" s="13" t="s">
        <v>436</v>
      </c>
      <c r="D30" s="20">
        <v>10</v>
      </c>
      <c r="E30" s="20">
        <f>D30*5</f>
        <v>50</v>
      </c>
      <c r="F30" s="21"/>
      <c r="G30" s="40">
        <f>$D30*F30</f>
        <v>0</v>
      </c>
      <c r="H30" s="42"/>
    </row>
    <row r="31" spans="1:8" s="2" customFormat="1" collapsed="1" x14ac:dyDescent="0.2">
      <c r="A31" s="53" t="s">
        <v>156</v>
      </c>
      <c r="B31" s="54" t="s">
        <v>437</v>
      </c>
      <c r="C31" s="55"/>
      <c r="D31" s="56">
        <f>SUM(D32:D37)</f>
        <v>75</v>
      </c>
      <c r="E31" s="56">
        <f>SUM(E32:E37)</f>
        <v>375</v>
      </c>
      <c r="F31" s="57"/>
      <c r="G31" s="62">
        <f>SUM(G32:G37)</f>
        <v>305</v>
      </c>
      <c r="H31" s="77" t="str">
        <f>IF(G31&gt;E31,"Mindestpunktzahl erreicht","Mindestpunktzahl verfehlt")</f>
        <v>Mindestpunktzahl verfehlt</v>
      </c>
    </row>
    <row r="32" spans="1:8" hidden="1" outlineLevel="1" x14ac:dyDescent="0.2">
      <c r="A32" s="19"/>
      <c r="B32" s="13" t="s">
        <v>166</v>
      </c>
      <c r="C32" s="13" t="s">
        <v>438</v>
      </c>
      <c r="D32" s="20">
        <v>15</v>
      </c>
      <c r="E32" s="20">
        <f t="shared" ref="E32:E37" si="4">D32*5</f>
        <v>75</v>
      </c>
      <c r="F32" s="21">
        <v>7</v>
      </c>
      <c r="G32" s="30">
        <f t="shared" ref="G32:G37" si="5">$D32*F32</f>
        <v>105</v>
      </c>
      <c r="H32" s="42" t="s">
        <v>350</v>
      </c>
    </row>
    <row r="33" spans="1:8" hidden="1" outlineLevel="1" x14ac:dyDescent="0.2">
      <c r="A33" s="19"/>
      <c r="B33" s="13" t="s">
        <v>165</v>
      </c>
      <c r="C33" s="13" t="s">
        <v>439</v>
      </c>
      <c r="D33" s="20">
        <v>10</v>
      </c>
      <c r="E33" s="20">
        <f t="shared" si="4"/>
        <v>50</v>
      </c>
      <c r="F33" s="21">
        <v>4</v>
      </c>
      <c r="G33" s="30">
        <f t="shared" si="5"/>
        <v>40</v>
      </c>
      <c r="H33" s="42" t="s">
        <v>351</v>
      </c>
    </row>
    <row r="34" spans="1:8" hidden="1" outlineLevel="1" x14ac:dyDescent="0.2">
      <c r="A34" s="19"/>
      <c r="B34" s="13" t="s">
        <v>167</v>
      </c>
      <c r="C34" s="13" t="s">
        <v>440</v>
      </c>
      <c r="D34" s="20">
        <v>20</v>
      </c>
      <c r="E34" s="20">
        <f t="shared" si="4"/>
        <v>100</v>
      </c>
      <c r="F34" s="21">
        <v>3</v>
      </c>
      <c r="G34" s="30">
        <f t="shared" si="5"/>
        <v>60</v>
      </c>
      <c r="H34" s="42" t="s">
        <v>13</v>
      </c>
    </row>
    <row r="35" spans="1:8" hidden="1" outlineLevel="1" x14ac:dyDescent="0.2">
      <c r="A35" s="19"/>
      <c r="B35" s="13" t="s">
        <v>168</v>
      </c>
      <c r="C35" s="13" t="s">
        <v>441</v>
      </c>
      <c r="D35" s="20">
        <v>10</v>
      </c>
      <c r="E35" s="20">
        <f t="shared" si="4"/>
        <v>50</v>
      </c>
      <c r="F35" s="21">
        <v>10</v>
      </c>
      <c r="G35" s="30">
        <f t="shared" si="5"/>
        <v>100</v>
      </c>
      <c r="H35" s="42" t="s">
        <v>368</v>
      </c>
    </row>
    <row r="36" spans="1:8" hidden="1" outlineLevel="1" x14ac:dyDescent="0.2">
      <c r="A36" s="19"/>
      <c r="B36" s="13" t="s">
        <v>169</v>
      </c>
      <c r="C36" s="13" t="s">
        <v>442</v>
      </c>
      <c r="D36" s="20">
        <v>10</v>
      </c>
      <c r="E36" s="20">
        <f t="shared" si="4"/>
        <v>50</v>
      </c>
      <c r="F36" s="21">
        <v>0</v>
      </c>
      <c r="G36" s="30">
        <f t="shared" si="5"/>
        <v>0</v>
      </c>
      <c r="H36" s="42" t="s">
        <v>352</v>
      </c>
    </row>
    <row r="37" spans="1:8" hidden="1" outlineLevel="1" x14ac:dyDescent="0.2">
      <c r="A37" s="19"/>
      <c r="B37" s="13" t="s">
        <v>170</v>
      </c>
      <c r="C37" s="13" t="s">
        <v>443</v>
      </c>
      <c r="D37" s="20">
        <v>10</v>
      </c>
      <c r="E37" s="20">
        <f t="shared" si="4"/>
        <v>50</v>
      </c>
      <c r="F37" s="21">
        <v>0</v>
      </c>
      <c r="G37" s="30">
        <f t="shared" si="5"/>
        <v>0</v>
      </c>
      <c r="H37" s="42" t="s">
        <v>12</v>
      </c>
    </row>
    <row r="38" spans="1:8" s="2" customFormat="1" collapsed="1" x14ac:dyDescent="0.2">
      <c r="A38" s="53" t="s">
        <v>157</v>
      </c>
      <c r="B38" s="54" t="s">
        <v>444</v>
      </c>
      <c r="C38" s="55"/>
      <c r="D38" s="56">
        <f>SUM(D41:D44)+D39</f>
        <v>65</v>
      </c>
      <c r="E38" s="56">
        <f>SUM(E41:E44)+E39</f>
        <v>325</v>
      </c>
      <c r="F38" s="58"/>
      <c r="G38" s="62">
        <f>SUM(G41:G44)+G39</f>
        <v>0</v>
      </c>
      <c r="H38" s="75" t="str">
        <f>IF(G38&gt;E38,"Mindestpunktzahl erreicht","Mindestpunktzahl verfehlt")</f>
        <v>Mindestpunktzahl verfehlt</v>
      </c>
    </row>
    <row r="39" spans="1:8" hidden="1" outlineLevel="1" x14ac:dyDescent="0.2">
      <c r="A39" s="19"/>
      <c r="B39" s="12" t="s">
        <v>178</v>
      </c>
      <c r="C39" s="13" t="s">
        <v>445</v>
      </c>
      <c r="D39" s="20">
        <v>20</v>
      </c>
      <c r="E39" s="20">
        <f>D39*5</f>
        <v>100</v>
      </c>
      <c r="F39" s="21"/>
      <c r="G39" s="30">
        <f>$D39*F39</f>
        <v>0</v>
      </c>
      <c r="H39" s="42"/>
    </row>
    <row r="40" spans="1:8" hidden="1" outlineLevel="1" x14ac:dyDescent="0.2">
      <c r="A40" s="19"/>
      <c r="B40" s="12" t="s">
        <v>179</v>
      </c>
      <c r="C40" s="13" t="s">
        <v>446</v>
      </c>
      <c r="D40" s="64" t="s">
        <v>171</v>
      </c>
      <c r="E40" s="20"/>
      <c r="F40" s="21"/>
      <c r="G40" s="30"/>
      <c r="H40" s="42"/>
    </row>
    <row r="41" spans="1:8" hidden="1" outlineLevel="1" x14ac:dyDescent="0.2">
      <c r="A41" s="19"/>
      <c r="B41" s="12" t="s">
        <v>180</v>
      </c>
      <c r="C41" s="13" t="s">
        <v>447</v>
      </c>
      <c r="D41" s="20">
        <v>5</v>
      </c>
      <c r="E41" s="20">
        <f>D41*5</f>
        <v>25</v>
      </c>
      <c r="F41" s="21"/>
      <c r="G41" s="30">
        <f>$D41*F41</f>
        <v>0</v>
      </c>
      <c r="H41" s="42"/>
    </row>
    <row r="42" spans="1:8" hidden="1" outlineLevel="1" x14ac:dyDescent="0.2">
      <c r="A42" s="19"/>
      <c r="B42" s="12" t="s">
        <v>181</v>
      </c>
      <c r="C42" s="13" t="s">
        <v>448</v>
      </c>
      <c r="D42" s="20">
        <v>15</v>
      </c>
      <c r="E42" s="20">
        <f>D42*5</f>
        <v>75</v>
      </c>
      <c r="F42" s="21"/>
      <c r="G42" s="30">
        <f>$D42*F42</f>
        <v>0</v>
      </c>
      <c r="H42" s="42"/>
    </row>
    <row r="43" spans="1:8" hidden="1" outlineLevel="1" x14ac:dyDescent="0.2">
      <c r="A43" s="19"/>
      <c r="B43" s="12" t="s">
        <v>182</v>
      </c>
      <c r="C43" s="12" t="s">
        <v>0</v>
      </c>
      <c r="D43" s="20">
        <v>15</v>
      </c>
      <c r="E43" s="20">
        <f>D43*5</f>
        <v>75</v>
      </c>
      <c r="F43" s="21"/>
      <c r="G43" s="30">
        <f>$D43*F43</f>
        <v>0</v>
      </c>
      <c r="H43" s="42"/>
    </row>
    <row r="44" spans="1:8" hidden="1" outlineLevel="1" x14ac:dyDescent="0.2">
      <c r="A44" s="19"/>
      <c r="B44" s="12" t="s">
        <v>183</v>
      </c>
      <c r="C44" s="13" t="s">
        <v>1</v>
      </c>
      <c r="D44" s="20">
        <v>10</v>
      </c>
      <c r="E44" s="20">
        <f>D44*5</f>
        <v>50</v>
      </c>
      <c r="F44" s="21"/>
      <c r="G44" s="30">
        <f>$D44*F44</f>
        <v>0</v>
      </c>
      <c r="H44" s="42"/>
    </row>
    <row r="45" spans="1:8" collapsed="1" x14ac:dyDescent="0.2">
      <c r="A45" s="53" t="s">
        <v>158</v>
      </c>
      <c r="B45" s="54" t="s">
        <v>2</v>
      </c>
      <c r="C45" s="55"/>
      <c r="D45" s="62">
        <f>SUM(D46:D52)</f>
        <v>70</v>
      </c>
      <c r="E45" s="62">
        <f>SUM(E46:E52)</f>
        <v>350</v>
      </c>
      <c r="F45" s="63"/>
      <c r="G45" s="62">
        <f>SUM(G46:G52)</f>
        <v>256</v>
      </c>
      <c r="H45" s="77" t="str">
        <f>IF(G45&gt;E45,"Mindestpunktzahl erreicht","Mindestpunktzahl verfehlt")</f>
        <v>Mindestpunktzahl verfehlt</v>
      </c>
    </row>
    <row r="46" spans="1:8" hidden="1" outlineLevel="1" x14ac:dyDescent="0.2">
      <c r="A46" s="19"/>
      <c r="B46" s="12" t="s">
        <v>184</v>
      </c>
      <c r="C46" s="13" t="s">
        <v>38</v>
      </c>
      <c r="D46" s="20">
        <v>8</v>
      </c>
      <c r="E46" s="20">
        <f t="shared" ref="E46:E52" si="6">D46*5</f>
        <v>40</v>
      </c>
      <c r="F46" s="21">
        <v>4</v>
      </c>
      <c r="G46" s="30">
        <f t="shared" ref="G46:G52" si="7">$D46*F46</f>
        <v>32</v>
      </c>
      <c r="H46" s="42" t="s">
        <v>353</v>
      </c>
    </row>
    <row r="47" spans="1:8" hidden="1" outlineLevel="1" x14ac:dyDescent="0.2">
      <c r="A47" s="19"/>
      <c r="B47" s="12" t="s">
        <v>185</v>
      </c>
      <c r="C47" s="13" t="s">
        <v>39</v>
      </c>
      <c r="D47" s="20">
        <v>14</v>
      </c>
      <c r="E47" s="20">
        <f t="shared" si="6"/>
        <v>70</v>
      </c>
      <c r="F47" s="21">
        <v>0</v>
      </c>
      <c r="G47" s="30">
        <f t="shared" si="7"/>
        <v>0</v>
      </c>
      <c r="H47" s="42" t="s">
        <v>354</v>
      </c>
    </row>
    <row r="48" spans="1:8" hidden="1" outlineLevel="1" x14ac:dyDescent="0.2">
      <c r="A48" s="19"/>
      <c r="B48" s="12" t="s">
        <v>186</v>
      </c>
      <c r="C48" s="13" t="s">
        <v>40</v>
      </c>
      <c r="D48" s="20">
        <v>12</v>
      </c>
      <c r="E48" s="20">
        <f t="shared" si="6"/>
        <v>60</v>
      </c>
      <c r="F48" s="21">
        <v>0</v>
      </c>
      <c r="G48" s="30">
        <f t="shared" si="7"/>
        <v>0</v>
      </c>
      <c r="H48" s="42" t="s">
        <v>355</v>
      </c>
    </row>
    <row r="49" spans="1:8" hidden="1" outlineLevel="1" x14ac:dyDescent="0.2">
      <c r="A49" s="19"/>
      <c r="B49" s="12" t="s">
        <v>187</v>
      </c>
      <c r="C49" s="13" t="s">
        <v>41</v>
      </c>
      <c r="D49" s="20">
        <v>8</v>
      </c>
      <c r="E49" s="20">
        <f t="shared" si="6"/>
        <v>40</v>
      </c>
      <c r="F49" s="21">
        <v>1</v>
      </c>
      <c r="G49" s="30">
        <f t="shared" si="7"/>
        <v>8</v>
      </c>
      <c r="H49" s="42" t="s">
        <v>356</v>
      </c>
    </row>
    <row r="50" spans="1:8" hidden="1" outlineLevel="1" x14ac:dyDescent="0.2">
      <c r="A50" s="19"/>
      <c r="B50" s="12" t="s">
        <v>188</v>
      </c>
      <c r="C50" s="13" t="s">
        <v>42</v>
      </c>
      <c r="D50" s="20">
        <v>8</v>
      </c>
      <c r="E50" s="20">
        <f t="shared" si="6"/>
        <v>40</v>
      </c>
      <c r="F50" s="21">
        <v>4</v>
      </c>
      <c r="G50" s="30">
        <f t="shared" si="7"/>
        <v>32</v>
      </c>
      <c r="H50" s="42" t="s">
        <v>357</v>
      </c>
    </row>
    <row r="51" spans="1:8" hidden="1" outlineLevel="1" x14ac:dyDescent="0.2">
      <c r="A51" s="19"/>
      <c r="B51" s="12" t="s">
        <v>189</v>
      </c>
      <c r="C51" s="13" t="s">
        <v>43</v>
      </c>
      <c r="D51" s="76">
        <v>8</v>
      </c>
      <c r="E51" s="20">
        <f t="shared" si="6"/>
        <v>40</v>
      </c>
      <c r="F51" s="21">
        <v>8</v>
      </c>
      <c r="G51" s="30">
        <f t="shared" si="7"/>
        <v>64</v>
      </c>
      <c r="H51" s="42" t="s">
        <v>109</v>
      </c>
    </row>
    <row r="52" spans="1:8" hidden="1" outlineLevel="1" x14ac:dyDescent="0.2">
      <c r="A52" s="19"/>
      <c r="B52" s="12" t="s">
        <v>190</v>
      </c>
      <c r="C52" s="13" t="s">
        <v>44</v>
      </c>
      <c r="D52" s="20">
        <v>12</v>
      </c>
      <c r="E52" s="20">
        <f t="shared" si="6"/>
        <v>60</v>
      </c>
      <c r="F52" s="21">
        <v>10</v>
      </c>
      <c r="G52" s="30">
        <f t="shared" si="7"/>
        <v>120</v>
      </c>
      <c r="H52" s="42" t="s">
        <v>358</v>
      </c>
    </row>
    <row r="53" spans="1:8" collapsed="1" x14ac:dyDescent="0.2">
      <c r="A53" s="53" t="s">
        <v>159</v>
      </c>
      <c r="B53" s="54" t="s">
        <v>3</v>
      </c>
      <c r="C53" s="55"/>
      <c r="D53" s="62">
        <f>SUM(D54:D57)</f>
        <v>25</v>
      </c>
      <c r="E53" s="62">
        <f>SUM(E54:E57)</f>
        <v>125</v>
      </c>
      <c r="F53" s="63"/>
      <c r="G53" s="62">
        <f>SUM(G54:G57)</f>
        <v>0</v>
      </c>
      <c r="H53" s="75" t="str">
        <f>IF(G53&gt;E53,"Mindestpunktzahl erreicht","Mindestpunktzahl verfehlt")</f>
        <v>Mindestpunktzahl verfehlt</v>
      </c>
    </row>
    <row r="54" spans="1:8" hidden="1" outlineLevel="1" x14ac:dyDescent="0.2">
      <c r="A54" s="19"/>
      <c r="B54" s="12" t="s">
        <v>191</v>
      </c>
      <c r="C54" s="13" t="s">
        <v>45</v>
      </c>
      <c r="D54" s="20">
        <v>7</v>
      </c>
      <c r="E54" s="20">
        <f>D54*5</f>
        <v>35</v>
      </c>
      <c r="F54" s="21"/>
      <c r="G54" s="30">
        <f>$D54*F54</f>
        <v>0</v>
      </c>
      <c r="H54" s="42"/>
    </row>
    <row r="55" spans="1:8" hidden="1" outlineLevel="1" x14ac:dyDescent="0.2">
      <c r="A55" s="19"/>
      <c r="B55" s="12" t="s">
        <v>192</v>
      </c>
      <c r="C55" s="13" t="s">
        <v>46</v>
      </c>
      <c r="D55" s="20">
        <v>5</v>
      </c>
      <c r="E55" s="20">
        <f>D55*5</f>
        <v>25</v>
      </c>
      <c r="F55" s="21"/>
      <c r="G55" s="30">
        <f>$D55*F55</f>
        <v>0</v>
      </c>
      <c r="H55" s="42"/>
    </row>
    <row r="56" spans="1:8" hidden="1" outlineLevel="1" x14ac:dyDescent="0.2">
      <c r="A56" s="19"/>
      <c r="B56" s="12" t="s">
        <v>193</v>
      </c>
      <c r="C56" s="13" t="s">
        <v>47</v>
      </c>
      <c r="D56" s="20">
        <v>8</v>
      </c>
      <c r="E56" s="20">
        <f>D56*5</f>
        <v>40</v>
      </c>
      <c r="F56" s="21"/>
      <c r="G56" s="30">
        <f>$D56*F56</f>
        <v>0</v>
      </c>
      <c r="H56" s="42"/>
    </row>
    <row r="57" spans="1:8" hidden="1" outlineLevel="1" x14ac:dyDescent="0.2">
      <c r="A57" s="19"/>
      <c r="B57" s="12" t="s">
        <v>194</v>
      </c>
      <c r="C57" s="13" t="s">
        <v>48</v>
      </c>
      <c r="D57" s="20">
        <v>5</v>
      </c>
      <c r="E57" s="20">
        <f>D57*5</f>
        <v>25</v>
      </c>
      <c r="F57" s="21"/>
      <c r="G57" s="30">
        <f>$D57*F57</f>
        <v>0</v>
      </c>
      <c r="H57" s="42"/>
    </row>
    <row r="58" spans="1:8" s="2" customFormat="1" collapsed="1" x14ac:dyDescent="0.2">
      <c r="A58" s="53" t="s">
        <v>161</v>
      </c>
      <c r="B58" s="60" t="s">
        <v>4</v>
      </c>
      <c r="C58" s="55"/>
      <c r="D58" s="56">
        <f>SUM(D59:D61)</f>
        <v>15</v>
      </c>
      <c r="E58" s="56">
        <f>SUM(E59:E61)</f>
        <v>75</v>
      </c>
      <c r="F58" s="57"/>
      <c r="G58" s="62">
        <f>SUM(G59:G61)</f>
        <v>0</v>
      </c>
      <c r="H58" s="75" t="str">
        <f>IF(G58&gt;E58,"Mindestpunktzahl erreicht","Mindestpunktzahl verfehlt")</f>
        <v>Mindestpunktzahl verfehlt</v>
      </c>
    </row>
    <row r="59" spans="1:8" hidden="1" outlineLevel="1" x14ac:dyDescent="0.2">
      <c r="A59" s="19"/>
      <c r="B59" s="26" t="s">
        <v>195</v>
      </c>
      <c r="C59" s="13" t="s">
        <v>290</v>
      </c>
      <c r="D59" s="76">
        <v>7</v>
      </c>
      <c r="E59" s="20">
        <f>D59*5</f>
        <v>35</v>
      </c>
      <c r="F59" s="21"/>
      <c r="G59" s="30">
        <f>$D59*F59</f>
        <v>0</v>
      </c>
      <c r="H59" s="42"/>
    </row>
    <row r="60" spans="1:8" hidden="1" outlineLevel="1" x14ac:dyDescent="0.2">
      <c r="A60" s="18"/>
      <c r="B60" s="26" t="s">
        <v>196</v>
      </c>
      <c r="C60" s="13" t="s">
        <v>49</v>
      </c>
      <c r="D60" s="20">
        <v>4</v>
      </c>
      <c r="E60" s="20">
        <f>D60*5</f>
        <v>20</v>
      </c>
      <c r="F60" s="21"/>
      <c r="G60" s="30">
        <f>$D60*F60</f>
        <v>0</v>
      </c>
      <c r="H60" s="42"/>
    </row>
    <row r="61" spans="1:8" hidden="1" outlineLevel="1" x14ac:dyDescent="0.2">
      <c r="A61" s="18"/>
      <c r="B61" s="26" t="s">
        <v>197</v>
      </c>
      <c r="C61" s="13" t="s">
        <v>50</v>
      </c>
      <c r="D61" s="20">
        <v>4</v>
      </c>
      <c r="E61" s="20">
        <f>D61*5</f>
        <v>20</v>
      </c>
      <c r="F61" s="21"/>
      <c r="G61" s="30">
        <f>$D61*F61</f>
        <v>0</v>
      </c>
      <c r="H61" s="42"/>
    </row>
    <row r="62" spans="1:8" s="2" customFormat="1" collapsed="1" x14ac:dyDescent="0.2">
      <c r="A62" s="53" t="s">
        <v>162</v>
      </c>
      <c r="B62" s="60" t="s">
        <v>5</v>
      </c>
      <c r="C62" s="55"/>
      <c r="D62" s="56">
        <f>SUM(D63:D68)</f>
        <v>30</v>
      </c>
      <c r="E62" s="56">
        <f>SUM(E63:E68)</f>
        <v>150</v>
      </c>
      <c r="F62" s="57"/>
      <c r="G62" s="62">
        <f>SUM(G63:G68)</f>
        <v>0</v>
      </c>
      <c r="H62" s="75" t="str">
        <f>IF(G62&gt;E62,"Mindestpunktzahl erreicht","Mindestpunktzahl verfehlt")</f>
        <v>Mindestpunktzahl verfehlt</v>
      </c>
    </row>
    <row r="63" spans="1:8" hidden="1" outlineLevel="1" x14ac:dyDescent="0.2">
      <c r="A63" s="18"/>
      <c r="B63" s="26" t="s">
        <v>251</v>
      </c>
      <c r="C63" s="27" t="s">
        <v>51</v>
      </c>
      <c r="D63" s="20">
        <v>8</v>
      </c>
      <c r="E63" s="20">
        <f t="shared" ref="E63:E68" si="8">D63*5</f>
        <v>40</v>
      </c>
      <c r="F63" s="21"/>
      <c r="G63" s="30">
        <f t="shared" ref="G63:G68" si="9">$D63*F63</f>
        <v>0</v>
      </c>
      <c r="H63" s="42"/>
    </row>
    <row r="64" spans="1:8" hidden="1" outlineLevel="1" x14ac:dyDescent="0.2">
      <c r="A64" s="18"/>
      <c r="B64" s="26" t="s">
        <v>252</v>
      </c>
      <c r="C64" s="27" t="s">
        <v>52</v>
      </c>
      <c r="D64" s="20">
        <v>4</v>
      </c>
      <c r="E64" s="20">
        <f t="shared" si="8"/>
        <v>20</v>
      </c>
      <c r="F64" s="21"/>
      <c r="G64" s="30">
        <f t="shared" si="9"/>
        <v>0</v>
      </c>
      <c r="H64" s="42"/>
    </row>
    <row r="65" spans="1:8" hidden="1" outlineLevel="1" x14ac:dyDescent="0.2">
      <c r="A65" s="18"/>
      <c r="B65" s="26" t="s">
        <v>253</v>
      </c>
      <c r="C65" s="27" t="s">
        <v>53</v>
      </c>
      <c r="D65" s="20">
        <v>5</v>
      </c>
      <c r="E65" s="20">
        <f t="shared" si="8"/>
        <v>25</v>
      </c>
      <c r="F65" s="21"/>
      <c r="G65" s="30">
        <f t="shared" si="9"/>
        <v>0</v>
      </c>
      <c r="H65" s="42"/>
    </row>
    <row r="66" spans="1:8" hidden="1" outlineLevel="1" x14ac:dyDescent="0.2">
      <c r="A66" s="18"/>
      <c r="B66" s="26" t="s">
        <v>254</v>
      </c>
      <c r="C66" s="27" t="s">
        <v>133</v>
      </c>
      <c r="D66" s="20">
        <v>5</v>
      </c>
      <c r="E66" s="20">
        <f t="shared" si="8"/>
        <v>25</v>
      </c>
      <c r="F66" s="21"/>
      <c r="G66" s="30">
        <f t="shared" si="9"/>
        <v>0</v>
      </c>
      <c r="H66" s="42"/>
    </row>
    <row r="67" spans="1:8" hidden="1" outlineLevel="1" x14ac:dyDescent="0.2">
      <c r="A67" s="18"/>
      <c r="B67" s="26" t="s">
        <v>255</v>
      </c>
      <c r="C67" s="27" t="s">
        <v>54</v>
      </c>
      <c r="D67" s="20">
        <v>4</v>
      </c>
      <c r="E67" s="20">
        <f t="shared" si="8"/>
        <v>20</v>
      </c>
      <c r="F67" s="21"/>
      <c r="G67" s="30">
        <f t="shared" si="9"/>
        <v>0</v>
      </c>
      <c r="H67" s="42"/>
    </row>
    <row r="68" spans="1:8" hidden="1" outlineLevel="1" x14ac:dyDescent="0.2">
      <c r="A68" s="18"/>
      <c r="B68" s="26" t="s">
        <v>256</v>
      </c>
      <c r="C68" s="27" t="s">
        <v>55</v>
      </c>
      <c r="D68" s="20">
        <v>4</v>
      </c>
      <c r="E68" s="20">
        <f t="shared" si="8"/>
        <v>20</v>
      </c>
      <c r="F68" s="21"/>
      <c r="G68" s="30">
        <f t="shared" si="9"/>
        <v>0</v>
      </c>
      <c r="H68" s="42"/>
    </row>
    <row r="69" spans="1:8" s="2" customFormat="1" collapsed="1" x14ac:dyDescent="0.2">
      <c r="A69" s="53" t="s">
        <v>163</v>
      </c>
      <c r="B69" s="60" t="s">
        <v>6</v>
      </c>
      <c r="C69" s="55"/>
      <c r="D69" s="56">
        <f>SUM(D70:D75)</f>
        <v>40</v>
      </c>
      <c r="E69" s="56">
        <f>SUM(E70:E75)</f>
        <v>200</v>
      </c>
      <c r="F69" s="57"/>
      <c r="G69" s="62">
        <f>SUM(G70:G75)</f>
        <v>0</v>
      </c>
      <c r="H69" s="75" t="str">
        <f>IF(G69&gt;E69,"Mindestpunktzahl erreicht","Mindestpunktzahl verfehlt")</f>
        <v>Mindestpunktzahl verfehlt</v>
      </c>
    </row>
    <row r="70" spans="1:8" hidden="1" outlineLevel="1" x14ac:dyDescent="0.2">
      <c r="A70" s="18"/>
      <c r="B70" s="26" t="s">
        <v>198</v>
      </c>
      <c r="C70" s="27" t="s">
        <v>56</v>
      </c>
      <c r="D70" s="20">
        <v>10</v>
      </c>
      <c r="E70" s="20">
        <f t="shared" ref="E70:E75" si="10">D70*5</f>
        <v>50</v>
      </c>
      <c r="F70" s="21"/>
      <c r="G70" s="30">
        <f t="shared" ref="G70:G75" si="11">$D70*F70</f>
        <v>0</v>
      </c>
      <c r="H70" s="42"/>
    </row>
    <row r="71" spans="1:8" hidden="1" outlineLevel="1" x14ac:dyDescent="0.2">
      <c r="A71" s="18"/>
      <c r="B71" s="26" t="s">
        <v>199</v>
      </c>
      <c r="C71" s="27" t="s">
        <v>57</v>
      </c>
      <c r="D71" s="20">
        <v>8</v>
      </c>
      <c r="E71" s="20">
        <f t="shared" si="10"/>
        <v>40</v>
      </c>
      <c r="F71" s="21"/>
      <c r="G71" s="30">
        <f t="shared" si="11"/>
        <v>0</v>
      </c>
      <c r="H71" s="42"/>
    </row>
    <row r="72" spans="1:8" hidden="1" outlineLevel="1" x14ac:dyDescent="0.2">
      <c r="A72" s="18"/>
      <c r="B72" s="26" t="s">
        <v>200</v>
      </c>
      <c r="C72" s="27" t="s">
        <v>58</v>
      </c>
      <c r="D72" s="20">
        <v>7</v>
      </c>
      <c r="E72" s="20">
        <f t="shared" si="10"/>
        <v>35</v>
      </c>
      <c r="F72" s="21"/>
      <c r="G72" s="30">
        <f t="shared" si="11"/>
        <v>0</v>
      </c>
      <c r="H72" s="42"/>
    </row>
    <row r="73" spans="1:8" hidden="1" outlineLevel="1" x14ac:dyDescent="0.2">
      <c r="A73" s="18"/>
      <c r="B73" s="26" t="s">
        <v>201</v>
      </c>
      <c r="C73" s="27" t="s">
        <v>59</v>
      </c>
      <c r="D73" s="20">
        <v>5</v>
      </c>
      <c r="E73" s="20">
        <f t="shared" si="10"/>
        <v>25</v>
      </c>
      <c r="F73" s="21"/>
      <c r="G73" s="30">
        <f t="shared" si="11"/>
        <v>0</v>
      </c>
      <c r="H73" s="42"/>
    </row>
    <row r="74" spans="1:8" hidden="1" outlineLevel="1" x14ac:dyDescent="0.2">
      <c r="A74" s="18"/>
      <c r="B74" s="26" t="s">
        <v>202</v>
      </c>
      <c r="C74" s="27" t="s">
        <v>60</v>
      </c>
      <c r="D74" s="20">
        <v>5</v>
      </c>
      <c r="E74" s="20">
        <f t="shared" si="10"/>
        <v>25</v>
      </c>
      <c r="F74" s="21"/>
      <c r="G74" s="30">
        <f t="shared" si="11"/>
        <v>0</v>
      </c>
      <c r="H74" s="42"/>
    </row>
    <row r="75" spans="1:8" hidden="1" outlineLevel="1" x14ac:dyDescent="0.2">
      <c r="A75" s="18"/>
      <c r="B75" s="26" t="s">
        <v>203</v>
      </c>
      <c r="C75" s="27" t="s">
        <v>61</v>
      </c>
      <c r="D75" s="20">
        <v>5</v>
      </c>
      <c r="E75" s="20">
        <f t="shared" si="10"/>
        <v>25</v>
      </c>
      <c r="F75" s="21"/>
      <c r="G75" s="30">
        <f t="shared" si="11"/>
        <v>0</v>
      </c>
      <c r="H75" s="42"/>
    </row>
    <row r="76" spans="1:8" s="2" customFormat="1" collapsed="1" x14ac:dyDescent="0.2">
      <c r="A76" s="53" t="s">
        <v>164</v>
      </c>
      <c r="B76" s="60" t="s">
        <v>333</v>
      </c>
      <c r="C76" s="55"/>
      <c r="D76" s="56">
        <f>SUM(D77:D82)</f>
        <v>40</v>
      </c>
      <c r="E76" s="56">
        <f>SUM(E77:E82)</f>
        <v>200</v>
      </c>
      <c r="F76" s="57"/>
      <c r="G76" s="62">
        <f>SUM(G77:G82)</f>
        <v>0</v>
      </c>
      <c r="H76" s="75" t="str">
        <f>IF(G76&gt;E76,"Mindestpunktzahl erreicht","Mindestpunktzahl verfehlt")</f>
        <v>Mindestpunktzahl verfehlt</v>
      </c>
    </row>
    <row r="77" spans="1:8" hidden="1" outlineLevel="1" x14ac:dyDescent="0.2">
      <c r="A77" s="18"/>
      <c r="B77" s="13" t="s">
        <v>204</v>
      </c>
      <c r="C77" s="13" t="s">
        <v>63</v>
      </c>
      <c r="D77" s="20">
        <v>8</v>
      </c>
      <c r="E77" s="20">
        <f t="shared" ref="E77:E82" si="12">D77*5</f>
        <v>40</v>
      </c>
      <c r="F77" s="21"/>
      <c r="G77" s="30">
        <f>$D77*F77</f>
        <v>0</v>
      </c>
      <c r="H77" s="42"/>
    </row>
    <row r="78" spans="1:8" hidden="1" outlineLevel="1" x14ac:dyDescent="0.2">
      <c r="A78" s="18"/>
      <c r="B78" s="13" t="s">
        <v>205</v>
      </c>
      <c r="C78" s="13" t="s">
        <v>64</v>
      </c>
      <c r="D78" s="22">
        <v>8</v>
      </c>
      <c r="E78" s="20">
        <f t="shared" si="12"/>
        <v>40</v>
      </c>
      <c r="F78" s="21"/>
      <c r="G78" s="30">
        <f>$D78*F78</f>
        <v>0</v>
      </c>
      <c r="H78" s="42"/>
    </row>
    <row r="79" spans="1:8" hidden="1" outlineLevel="1" x14ac:dyDescent="0.2">
      <c r="A79" s="18"/>
      <c r="B79" s="13" t="s">
        <v>206</v>
      </c>
      <c r="C79" s="13" t="s">
        <v>65</v>
      </c>
      <c r="D79" s="22">
        <v>5</v>
      </c>
      <c r="E79" s="20">
        <f t="shared" si="12"/>
        <v>25</v>
      </c>
      <c r="F79" s="21"/>
      <c r="G79" s="30">
        <f>$D79*F79</f>
        <v>0</v>
      </c>
      <c r="H79" s="42"/>
    </row>
    <row r="80" spans="1:8" hidden="1" outlineLevel="1" x14ac:dyDescent="0.2">
      <c r="A80" s="18"/>
      <c r="B80" s="13" t="s">
        <v>207</v>
      </c>
      <c r="C80" s="13" t="s">
        <v>66</v>
      </c>
      <c r="D80" s="22">
        <v>5</v>
      </c>
      <c r="E80" s="20">
        <f t="shared" si="12"/>
        <v>25</v>
      </c>
      <c r="F80" s="21"/>
      <c r="G80" s="30">
        <f>$D80*F80</f>
        <v>0</v>
      </c>
      <c r="H80" s="42"/>
    </row>
    <row r="81" spans="1:8" hidden="1" outlineLevel="1" x14ac:dyDescent="0.2">
      <c r="A81" s="18"/>
      <c r="B81" s="13" t="s">
        <v>208</v>
      </c>
      <c r="C81" s="71" t="s">
        <v>67</v>
      </c>
      <c r="D81" s="22">
        <v>8</v>
      </c>
      <c r="E81" s="20">
        <f t="shared" si="12"/>
        <v>40</v>
      </c>
      <c r="F81" s="21"/>
      <c r="G81" s="30">
        <v>0</v>
      </c>
      <c r="H81" s="42"/>
    </row>
    <row r="82" spans="1:8" hidden="1" outlineLevel="1" x14ac:dyDescent="0.2">
      <c r="A82" s="18"/>
      <c r="B82" s="13" t="s">
        <v>62</v>
      </c>
      <c r="C82" s="72" t="s">
        <v>68</v>
      </c>
      <c r="D82" s="22">
        <v>6</v>
      </c>
      <c r="E82" s="20">
        <f t="shared" si="12"/>
        <v>30</v>
      </c>
      <c r="F82" s="21"/>
      <c r="G82" s="30">
        <f>$D82*F82</f>
        <v>0</v>
      </c>
      <c r="H82" s="42"/>
    </row>
    <row r="83" spans="1:8" s="2" customFormat="1" collapsed="1" x14ac:dyDescent="0.2">
      <c r="A83" s="53" t="s">
        <v>334</v>
      </c>
      <c r="B83" s="60" t="s">
        <v>335</v>
      </c>
      <c r="C83" s="55"/>
      <c r="D83" s="56">
        <f>SUM(D84:D90)</f>
        <v>50</v>
      </c>
      <c r="E83" s="56">
        <f>SUM(E84:E90)</f>
        <v>250</v>
      </c>
      <c r="F83" s="57"/>
      <c r="G83" s="62">
        <f>SUM(G84:G90)</f>
        <v>0</v>
      </c>
      <c r="H83" s="75" t="str">
        <f>IF(G83&gt;E83,"Mindestpunktzahl erreicht","Mindestpunktzahl verfehlt")</f>
        <v>Mindestpunktzahl verfehlt</v>
      </c>
    </row>
    <row r="84" spans="1:8" hidden="1" outlineLevel="1" x14ac:dyDescent="0.2">
      <c r="A84" s="18"/>
      <c r="B84" s="32" t="s">
        <v>69</v>
      </c>
      <c r="C84" s="13" t="s">
        <v>90</v>
      </c>
      <c r="D84" s="20">
        <v>10</v>
      </c>
      <c r="E84" s="20">
        <f t="shared" ref="E84:E90" si="13">D84*5</f>
        <v>50</v>
      </c>
      <c r="F84" s="21"/>
      <c r="G84" s="30">
        <f t="shared" ref="G84:G90" si="14">$D84*F84</f>
        <v>0</v>
      </c>
      <c r="H84" s="42"/>
    </row>
    <row r="85" spans="1:8" hidden="1" outlineLevel="1" x14ac:dyDescent="0.2">
      <c r="A85" s="18"/>
      <c r="B85" s="32" t="s">
        <v>70</v>
      </c>
      <c r="C85" s="13" t="s">
        <v>76</v>
      </c>
      <c r="D85" s="20">
        <v>5</v>
      </c>
      <c r="E85" s="20">
        <f t="shared" si="13"/>
        <v>25</v>
      </c>
      <c r="F85" s="21"/>
      <c r="G85" s="30">
        <f t="shared" si="14"/>
        <v>0</v>
      </c>
      <c r="H85" s="42"/>
    </row>
    <row r="86" spans="1:8" hidden="1" outlineLevel="1" x14ac:dyDescent="0.2">
      <c r="A86" s="18"/>
      <c r="B86" s="32" t="s">
        <v>71</v>
      </c>
      <c r="C86" s="13" t="s">
        <v>77</v>
      </c>
      <c r="D86" s="20">
        <v>8</v>
      </c>
      <c r="E86" s="20">
        <f t="shared" si="13"/>
        <v>40</v>
      </c>
      <c r="F86" s="21"/>
      <c r="G86" s="30">
        <f t="shared" si="14"/>
        <v>0</v>
      </c>
      <c r="H86" s="42"/>
    </row>
    <row r="87" spans="1:8" hidden="1" outlineLevel="1" x14ac:dyDescent="0.2">
      <c r="A87" s="18"/>
      <c r="B87" s="32" t="s">
        <v>72</v>
      </c>
      <c r="C87" s="13" t="s">
        <v>78</v>
      </c>
      <c r="D87" s="20">
        <v>10</v>
      </c>
      <c r="E87" s="20">
        <f t="shared" si="13"/>
        <v>50</v>
      </c>
      <c r="F87" s="21"/>
      <c r="G87" s="30">
        <f t="shared" si="14"/>
        <v>0</v>
      </c>
      <c r="H87" s="42"/>
    </row>
    <row r="88" spans="1:8" hidden="1" outlineLevel="1" x14ac:dyDescent="0.2">
      <c r="A88" s="18"/>
      <c r="B88" s="32" t="s">
        <v>73</v>
      </c>
      <c r="C88" s="13" t="s">
        <v>79</v>
      </c>
      <c r="D88" s="20">
        <v>5</v>
      </c>
      <c r="E88" s="20">
        <f t="shared" si="13"/>
        <v>25</v>
      </c>
      <c r="F88" s="21"/>
      <c r="G88" s="30">
        <f t="shared" si="14"/>
        <v>0</v>
      </c>
      <c r="H88" s="42"/>
    </row>
    <row r="89" spans="1:8" hidden="1" outlineLevel="1" x14ac:dyDescent="0.2">
      <c r="A89" s="18"/>
      <c r="B89" s="13" t="s">
        <v>74</v>
      </c>
      <c r="C89" s="13" t="s">
        <v>80</v>
      </c>
      <c r="D89" s="20">
        <v>5</v>
      </c>
      <c r="E89" s="20">
        <f t="shared" si="13"/>
        <v>25</v>
      </c>
      <c r="F89" s="21"/>
      <c r="G89" s="30">
        <f t="shared" si="14"/>
        <v>0</v>
      </c>
      <c r="H89" s="42"/>
    </row>
    <row r="90" spans="1:8" hidden="1" outlineLevel="1" x14ac:dyDescent="0.2">
      <c r="A90" s="18"/>
      <c r="B90" s="13" t="s">
        <v>75</v>
      </c>
      <c r="C90" s="13" t="s">
        <v>81</v>
      </c>
      <c r="D90" s="20">
        <v>7</v>
      </c>
      <c r="E90" s="20">
        <f t="shared" si="13"/>
        <v>35</v>
      </c>
      <c r="F90" s="21"/>
      <c r="G90" s="30">
        <f t="shared" si="14"/>
        <v>0</v>
      </c>
      <c r="H90" s="42"/>
    </row>
    <row r="91" spans="1:8" s="2" customFormat="1" collapsed="1" x14ac:dyDescent="0.2">
      <c r="A91" s="53" t="s">
        <v>209</v>
      </c>
      <c r="B91" s="60" t="s">
        <v>336</v>
      </c>
      <c r="C91" s="55"/>
      <c r="D91" s="56">
        <f>SUM(D92:D95)</f>
        <v>40</v>
      </c>
      <c r="E91" s="56">
        <f>SUM(E92:E95)</f>
        <v>200</v>
      </c>
      <c r="F91" s="57"/>
      <c r="G91" s="62">
        <f>SUM(G92:G95)</f>
        <v>0</v>
      </c>
      <c r="H91" s="75" t="str">
        <f>IF(G91&gt;E91,"Mindestpunktzahl erreicht","Mindestpunktzahl verfehlt")</f>
        <v>Mindestpunktzahl verfehlt</v>
      </c>
    </row>
    <row r="92" spans="1:8" hidden="1" outlineLevel="1" x14ac:dyDescent="0.2">
      <c r="A92" s="18"/>
      <c r="B92" s="32" t="s">
        <v>210</v>
      </c>
      <c r="C92" s="13" t="s">
        <v>83</v>
      </c>
      <c r="D92" s="20">
        <v>12</v>
      </c>
      <c r="E92" s="20">
        <f>D92*5</f>
        <v>60</v>
      </c>
      <c r="F92" s="21"/>
      <c r="G92" s="30">
        <f>$D92*F92</f>
        <v>0</v>
      </c>
      <c r="H92" s="42"/>
    </row>
    <row r="93" spans="1:8" hidden="1" outlineLevel="1" x14ac:dyDescent="0.2">
      <c r="A93" s="18"/>
      <c r="B93" s="32" t="s">
        <v>211</v>
      </c>
      <c r="C93" s="13" t="s">
        <v>84</v>
      </c>
      <c r="D93" s="20">
        <v>10</v>
      </c>
      <c r="E93" s="20">
        <f>D93*5</f>
        <v>50</v>
      </c>
      <c r="F93" s="21"/>
      <c r="G93" s="30">
        <f>$D93*F93</f>
        <v>0</v>
      </c>
      <c r="H93" s="42"/>
    </row>
    <row r="94" spans="1:8" hidden="1" outlineLevel="1" x14ac:dyDescent="0.2">
      <c r="A94" s="18"/>
      <c r="B94" s="13" t="s">
        <v>212</v>
      </c>
      <c r="C94" s="13" t="s">
        <v>85</v>
      </c>
      <c r="D94" s="20">
        <v>10</v>
      </c>
      <c r="E94" s="20">
        <f>D94*5</f>
        <v>50</v>
      </c>
      <c r="F94" s="21"/>
      <c r="G94" s="30">
        <f>$D94*F94</f>
        <v>0</v>
      </c>
      <c r="H94" s="42"/>
    </row>
    <row r="95" spans="1:8" hidden="1" outlineLevel="1" x14ac:dyDescent="0.2">
      <c r="A95" s="18"/>
      <c r="B95" s="13" t="s">
        <v>82</v>
      </c>
      <c r="C95" s="13" t="s">
        <v>265</v>
      </c>
      <c r="D95" s="20">
        <v>8</v>
      </c>
      <c r="E95" s="20">
        <f>D95*5</f>
        <v>40</v>
      </c>
      <c r="F95" s="21"/>
      <c r="G95" s="30">
        <f>$D95*F95</f>
        <v>0</v>
      </c>
      <c r="H95" s="42"/>
    </row>
    <row r="96" spans="1:8" collapsed="1" x14ac:dyDescent="0.2">
      <c r="A96" s="65" t="s">
        <v>213</v>
      </c>
      <c r="B96" s="59" t="s">
        <v>337</v>
      </c>
      <c r="C96" s="55"/>
      <c r="D96" s="56">
        <f>SUM(D100:D102)</f>
        <v>35</v>
      </c>
      <c r="E96" s="56">
        <f>SUM(E100:E102)</f>
        <v>175</v>
      </c>
      <c r="F96" s="58"/>
      <c r="G96" s="62">
        <f>SUM(G100:G102)</f>
        <v>0</v>
      </c>
      <c r="H96" s="75" t="str">
        <f>IF(G96&gt;E96,"Mindestpunktzahl erreicht","Mindestpunktzahl verfehlt")</f>
        <v>Mindestpunktzahl verfehlt</v>
      </c>
    </row>
    <row r="97" spans="1:8" hidden="1" outlineLevel="1" x14ac:dyDescent="0.2">
      <c r="A97" s="18"/>
      <c r="B97" s="13" t="s">
        <v>214</v>
      </c>
      <c r="C97" s="12" t="s">
        <v>266</v>
      </c>
      <c r="D97" s="73" t="s">
        <v>171</v>
      </c>
      <c r="E97" s="20"/>
      <c r="F97" s="21"/>
      <c r="G97" s="30"/>
      <c r="H97" s="42"/>
    </row>
    <row r="98" spans="1:8" hidden="1" outlineLevel="1" x14ac:dyDescent="0.2">
      <c r="A98" s="18"/>
      <c r="B98" s="13" t="s">
        <v>215</v>
      </c>
      <c r="C98" s="31" t="s">
        <v>267</v>
      </c>
      <c r="D98" s="73" t="s">
        <v>171</v>
      </c>
      <c r="E98" s="25"/>
      <c r="F98" s="21"/>
      <c r="G98" s="30"/>
      <c r="H98" s="42"/>
    </row>
    <row r="99" spans="1:8" hidden="1" outlineLevel="1" x14ac:dyDescent="0.2">
      <c r="A99" s="18"/>
      <c r="B99" s="13" t="s">
        <v>216</v>
      </c>
      <c r="C99" s="24" t="s">
        <v>268</v>
      </c>
      <c r="D99" s="73" t="s">
        <v>171</v>
      </c>
      <c r="E99" s="25"/>
      <c r="F99" s="21"/>
      <c r="G99" s="30"/>
      <c r="H99" s="42"/>
    </row>
    <row r="100" spans="1:8" hidden="1" outlineLevel="1" x14ac:dyDescent="0.2">
      <c r="A100" s="18"/>
      <c r="B100" s="13" t="s">
        <v>217</v>
      </c>
      <c r="C100" s="24" t="s">
        <v>269</v>
      </c>
      <c r="D100" s="20">
        <v>15</v>
      </c>
      <c r="E100" s="20">
        <f>D100*5</f>
        <v>75</v>
      </c>
      <c r="F100" s="21"/>
      <c r="G100" s="30">
        <f>$D100*F100</f>
        <v>0</v>
      </c>
      <c r="H100" s="42"/>
    </row>
    <row r="101" spans="1:8" hidden="1" outlineLevel="1" x14ac:dyDescent="0.2">
      <c r="A101" s="18"/>
      <c r="B101" s="13" t="s">
        <v>218</v>
      </c>
      <c r="C101" s="24" t="s">
        <v>91</v>
      </c>
      <c r="D101" s="76">
        <v>10</v>
      </c>
      <c r="E101" s="20">
        <f>D101*5</f>
        <v>50</v>
      </c>
      <c r="F101" s="21"/>
      <c r="G101" s="30">
        <f>$D101*F101</f>
        <v>0</v>
      </c>
      <c r="H101" s="42"/>
    </row>
    <row r="102" spans="1:8" hidden="1" outlineLevel="1" x14ac:dyDescent="0.2">
      <c r="A102" s="18"/>
      <c r="B102" s="13" t="s">
        <v>219</v>
      </c>
      <c r="C102" s="24" t="s">
        <v>270</v>
      </c>
      <c r="D102" s="76">
        <v>10</v>
      </c>
      <c r="E102" s="20">
        <f>D102*5</f>
        <v>50</v>
      </c>
      <c r="F102" s="21"/>
      <c r="G102" s="30">
        <f>$D102*F102</f>
        <v>0</v>
      </c>
      <c r="H102" s="42"/>
    </row>
    <row r="103" spans="1:8" s="2" customFormat="1" collapsed="1" x14ac:dyDescent="0.2">
      <c r="A103" s="65" t="s">
        <v>220</v>
      </c>
      <c r="B103" s="66" t="s">
        <v>338</v>
      </c>
      <c r="C103" s="55"/>
      <c r="D103" s="56">
        <f>SUM(D105:D108)</f>
        <v>45</v>
      </c>
      <c r="E103" s="56">
        <f>SUM(E105:E108)</f>
        <v>225</v>
      </c>
      <c r="F103" s="58"/>
      <c r="G103" s="62">
        <f>SUM(G105:G108)</f>
        <v>0</v>
      </c>
      <c r="H103" s="75" t="str">
        <f>IF(G103&gt;E103,"Mindestpunktzahl erreicht","Mindestpunktzahl verfehlt")</f>
        <v>Mindestpunktzahl verfehlt</v>
      </c>
    </row>
    <row r="104" spans="1:8" hidden="1" outlineLevel="1" x14ac:dyDescent="0.2">
      <c r="A104" s="18"/>
      <c r="B104" s="13" t="s">
        <v>221</v>
      </c>
      <c r="C104" s="12" t="s">
        <v>271</v>
      </c>
      <c r="D104" s="73" t="s">
        <v>171</v>
      </c>
      <c r="E104" s="20"/>
      <c r="F104" s="21"/>
      <c r="G104" s="30"/>
      <c r="H104" s="42"/>
    </row>
    <row r="105" spans="1:8" hidden="1" outlineLevel="1" x14ac:dyDescent="0.2">
      <c r="A105" s="18"/>
      <c r="B105" s="13" t="s">
        <v>222</v>
      </c>
      <c r="C105" s="31" t="s">
        <v>272</v>
      </c>
      <c r="D105" s="20">
        <v>10</v>
      </c>
      <c r="E105" s="20">
        <f>D105*5</f>
        <v>50</v>
      </c>
      <c r="F105" s="21"/>
      <c r="G105" s="30">
        <f>$D105*F105</f>
        <v>0</v>
      </c>
      <c r="H105" s="42"/>
    </row>
    <row r="106" spans="1:8" hidden="1" outlineLevel="1" x14ac:dyDescent="0.2">
      <c r="A106" s="18"/>
      <c r="B106" s="13" t="s">
        <v>223</v>
      </c>
      <c r="C106" s="24" t="s">
        <v>273</v>
      </c>
      <c r="D106" s="20">
        <v>10</v>
      </c>
      <c r="E106" s="20">
        <f>D106*5</f>
        <v>50</v>
      </c>
      <c r="F106" s="21"/>
      <c r="G106" s="30">
        <f>$D106*F106</f>
        <v>0</v>
      </c>
      <c r="H106" s="42"/>
    </row>
    <row r="107" spans="1:8" hidden="1" outlineLevel="1" x14ac:dyDescent="0.2">
      <c r="A107" s="18"/>
      <c r="B107" s="13" t="s">
        <v>224</v>
      </c>
      <c r="C107" s="24" t="s">
        <v>274</v>
      </c>
      <c r="D107" s="20">
        <v>5</v>
      </c>
      <c r="E107" s="20">
        <f>D107*5</f>
        <v>25</v>
      </c>
      <c r="F107" s="21"/>
      <c r="G107" s="30">
        <f>$D107*F107</f>
        <v>0</v>
      </c>
      <c r="H107" s="42"/>
    </row>
    <row r="108" spans="1:8" hidden="1" outlineLevel="1" x14ac:dyDescent="0.2">
      <c r="A108" s="18"/>
      <c r="B108" s="13" t="s">
        <v>225</v>
      </c>
      <c r="C108" s="24" t="s">
        <v>275</v>
      </c>
      <c r="D108" s="20">
        <v>20</v>
      </c>
      <c r="E108" s="20">
        <f>D108*5</f>
        <v>100</v>
      </c>
      <c r="F108" s="21"/>
      <c r="G108" s="30">
        <f>$D108*F108</f>
        <v>0</v>
      </c>
      <c r="H108" s="42"/>
    </row>
    <row r="109" spans="1:8" collapsed="1" x14ac:dyDescent="0.2">
      <c r="A109" s="65" t="s">
        <v>226</v>
      </c>
      <c r="B109" s="66" t="s">
        <v>339</v>
      </c>
      <c r="C109" s="55"/>
      <c r="D109" s="56">
        <f>SUM(D110:D113)</f>
        <v>20</v>
      </c>
      <c r="E109" s="56">
        <f>SUM(E110:E113)</f>
        <v>100</v>
      </c>
      <c r="F109" s="58"/>
      <c r="G109" s="62">
        <f>SUM(G110:G113)</f>
        <v>0</v>
      </c>
      <c r="H109" s="75" t="str">
        <f>IF(G109&gt;E109,"Mindestpunktzahl erreicht","Mindestpunktzahl verfehlt")</f>
        <v>Mindestpunktzahl verfehlt</v>
      </c>
    </row>
    <row r="110" spans="1:8" hidden="1" outlineLevel="1" x14ac:dyDescent="0.2">
      <c r="A110" s="18"/>
      <c r="B110" s="13" t="s">
        <v>227</v>
      </c>
      <c r="C110" s="24" t="s">
        <v>276</v>
      </c>
      <c r="D110" s="20">
        <v>4</v>
      </c>
      <c r="E110" s="20">
        <f>D110*5</f>
        <v>20</v>
      </c>
      <c r="F110" s="21"/>
      <c r="G110" s="30">
        <f>$D110*F110</f>
        <v>0</v>
      </c>
      <c r="H110" s="42"/>
    </row>
    <row r="111" spans="1:8" hidden="1" outlineLevel="1" x14ac:dyDescent="0.2">
      <c r="A111" s="18"/>
      <c r="B111" s="13" t="s">
        <v>228</v>
      </c>
      <c r="C111" s="24" t="s">
        <v>277</v>
      </c>
      <c r="D111" s="20">
        <v>8</v>
      </c>
      <c r="E111" s="20">
        <f>D111*5</f>
        <v>40</v>
      </c>
      <c r="F111" s="21"/>
      <c r="G111" s="30">
        <f>$D111*F111</f>
        <v>0</v>
      </c>
      <c r="H111" s="42"/>
    </row>
    <row r="112" spans="1:8" hidden="1" outlineLevel="1" x14ac:dyDescent="0.2">
      <c r="A112" s="18"/>
      <c r="B112" s="13" t="s">
        <v>229</v>
      </c>
      <c r="C112" s="24" t="s">
        <v>278</v>
      </c>
      <c r="D112" s="20">
        <v>5</v>
      </c>
      <c r="E112" s="20">
        <f>D112*5</f>
        <v>25</v>
      </c>
      <c r="F112" s="21"/>
      <c r="G112" s="30">
        <f>$D112*F112</f>
        <v>0</v>
      </c>
      <c r="H112" s="42"/>
    </row>
    <row r="113" spans="1:8" hidden="1" outlineLevel="1" x14ac:dyDescent="0.2">
      <c r="A113" s="18"/>
      <c r="B113" s="13" t="s">
        <v>230</v>
      </c>
      <c r="C113" s="24" t="s">
        <v>279</v>
      </c>
      <c r="D113" s="20">
        <v>3</v>
      </c>
      <c r="E113" s="20">
        <f>D113*5</f>
        <v>15</v>
      </c>
      <c r="F113" s="21"/>
      <c r="G113" s="30">
        <f>$D113*F113</f>
        <v>0</v>
      </c>
      <c r="H113" s="42"/>
    </row>
    <row r="114" spans="1:8" s="2" customFormat="1" collapsed="1" x14ac:dyDescent="0.2">
      <c r="A114" s="65" t="s">
        <v>231</v>
      </c>
      <c r="B114" s="66" t="s">
        <v>340</v>
      </c>
      <c r="C114" s="55"/>
      <c r="D114" s="56">
        <f>SUM(D115:D121)</f>
        <v>50</v>
      </c>
      <c r="E114" s="56">
        <f>SUM(E115:E121)</f>
        <v>250</v>
      </c>
      <c r="F114" s="57"/>
      <c r="G114" s="62">
        <f>SUM(G115:G121)</f>
        <v>0</v>
      </c>
      <c r="H114" s="75" t="str">
        <f>IF(G114&gt;E114,"Mindestpunktzahl erreicht","Mindestpunktzahl verfehlt")</f>
        <v>Mindestpunktzahl verfehlt</v>
      </c>
    </row>
    <row r="115" spans="1:8" hidden="1" outlineLevel="1" x14ac:dyDescent="0.2">
      <c r="A115" s="18"/>
      <c r="B115" s="32" t="s">
        <v>232</v>
      </c>
      <c r="C115" s="13" t="s">
        <v>283</v>
      </c>
      <c r="D115" s="20">
        <v>6</v>
      </c>
      <c r="E115" s="20">
        <f t="shared" ref="E115:E121" si="15">D115*5</f>
        <v>30</v>
      </c>
      <c r="F115" s="21"/>
      <c r="G115" s="30">
        <f t="shared" ref="G115:G121" si="16">$D115*F115</f>
        <v>0</v>
      </c>
      <c r="H115" s="42"/>
    </row>
    <row r="116" spans="1:8" hidden="1" outlineLevel="1" x14ac:dyDescent="0.2">
      <c r="A116" s="18"/>
      <c r="B116" s="32" t="s">
        <v>233</v>
      </c>
      <c r="C116" s="13" t="s">
        <v>284</v>
      </c>
      <c r="D116" s="22">
        <v>4</v>
      </c>
      <c r="E116" s="20">
        <f t="shared" si="15"/>
        <v>20</v>
      </c>
      <c r="F116" s="21"/>
      <c r="G116" s="30">
        <f t="shared" si="16"/>
        <v>0</v>
      </c>
      <c r="H116" s="42"/>
    </row>
    <row r="117" spans="1:8" hidden="1" outlineLevel="1" x14ac:dyDescent="0.2">
      <c r="A117" s="18"/>
      <c r="B117" s="32" t="s">
        <v>234</v>
      </c>
      <c r="C117" s="13" t="s">
        <v>285</v>
      </c>
      <c r="D117" s="22">
        <v>4</v>
      </c>
      <c r="E117" s="20">
        <f t="shared" si="15"/>
        <v>20</v>
      </c>
      <c r="F117" s="21"/>
      <c r="G117" s="30">
        <f t="shared" si="16"/>
        <v>0</v>
      </c>
      <c r="H117" s="42"/>
    </row>
    <row r="118" spans="1:8" hidden="1" outlineLevel="1" x14ac:dyDescent="0.2">
      <c r="A118" s="18"/>
      <c r="B118" s="32" t="s">
        <v>235</v>
      </c>
      <c r="C118" s="13" t="s">
        <v>390</v>
      </c>
      <c r="D118" s="22">
        <v>10</v>
      </c>
      <c r="E118" s="20">
        <f t="shared" si="15"/>
        <v>50</v>
      </c>
      <c r="F118" s="21"/>
      <c r="G118" s="30">
        <f t="shared" si="16"/>
        <v>0</v>
      </c>
      <c r="H118" s="42"/>
    </row>
    <row r="119" spans="1:8" hidden="1" outlineLevel="1" x14ac:dyDescent="0.2">
      <c r="A119" s="18"/>
      <c r="B119" s="32" t="s">
        <v>280</v>
      </c>
      <c r="C119" s="13" t="s">
        <v>391</v>
      </c>
      <c r="D119" s="22">
        <v>4</v>
      </c>
      <c r="E119" s="20">
        <f t="shared" si="15"/>
        <v>20</v>
      </c>
      <c r="F119" s="21"/>
      <c r="G119" s="30">
        <f t="shared" si="16"/>
        <v>0</v>
      </c>
      <c r="H119" s="42"/>
    </row>
    <row r="120" spans="1:8" hidden="1" outlineLevel="1" x14ac:dyDescent="0.2">
      <c r="A120" s="18"/>
      <c r="B120" s="32" t="s">
        <v>281</v>
      </c>
      <c r="C120" s="13" t="s">
        <v>392</v>
      </c>
      <c r="D120" s="22">
        <v>10</v>
      </c>
      <c r="E120" s="20">
        <f t="shared" si="15"/>
        <v>50</v>
      </c>
      <c r="F120" s="21"/>
      <c r="G120" s="30">
        <f t="shared" si="16"/>
        <v>0</v>
      </c>
      <c r="H120" s="42"/>
    </row>
    <row r="121" spans="1:8" hidden="1" outlineLevel="1" x14ac:dyDescent="0.2">
      <c r="A121" s="18"/>
      <c r="B121" s="32" t="s">
        <v>282</v>
      </c>
      <c r="C121" s="13" t="s">
        <v>393</v>
      </c>
      <c r="D121" s="22">
        <v>12</v>
      </c>
      <c r="E121" s="20">
        <f t="shared" si="15"/>
        <v>60</v>
      </c>
      <c r="F121" s="21"/>
      <c r="G121" s="30">
        <f t="shared" si="16"/>
        <v>0</v>
      </c>
      <c r="H121" s="42"/>
    </row>
    <row r="122" spans="1:8" s="2" customFormat="1" collapsed="1" x14ac:dyDescent="0.2">
      <c r="A122" s="65" t="s">
        <v>236</v>
      </c>
      <c r="B122" s="59" t="s">
        <v>341</v>
      </c>
      <c r="C122" s="67"/>
      <c r="D122" s="56">
        <f>SUM(D123:D129)</f>
        <v>50</v>
      </c>
      <c r="E122" s="56">
        <f>SUM(E123:E129)</f>
        <v>250</v>
      </c>
      <c r="F122" s="57"/>
      <c r="G122" s="62">
        <f>SUM(G123:G129)</f>
        <v>182</v>
      </c>
      <c r="H122" s="77" t="str">
        <f>IF(G122&gt;E122,"Mindestpunktzahl erreicht","Mindestpunktzahl verfehlt")</f>
        <v>Mindestpunktzahl verfehlt</v>
      </c>
    </row>
    <row r="123" spans="1:8" hidden="1" outlineLevel="1" x14ac:dyDescent="0.2">
      <c r="A123" s="18"/>
      <c r="B123" s="32" t="s">
        <v>237</v>
      </c>
      <c r="C123" s="13" t="s">
        <v>397</v>
      </c>
      <c r="D123" s="20">
        <v>8</v>
      </c>
      <c r="E123" s="20">
        <f t="shared" ref="E123:E129" si="17">D123*5</f>
        <v>40</v>
      </c>
      <c r="F123" s="21">
        <v>10</v>
      </c>
      <c r="G123" s="30">
        <f t="shared" ref="G123:G129" si="18">$D123*F123</f>
        <v>80</v>
      </c>
      <c r="H123" s="42" t="s">
        <v>368</v>
      </c>
    </row>
    <row r="124" spans="1:8" hidden="1" outlineLevel="1" x14ac:dyDescent="0.2">
      <c r="A124" s="18"/>
      <c r="B124" s="32" t="s">
        <v>238</v>
      </c>
      <c r="C124" s="13" t="s">
        <v>398</v>
      </c>
      <c r="D124" s="20">
        <v>8</v>
      </c>
      <c r="E124" s="20">
        <f t="shared" si="17"/>
        <v>40</v>
      </c>
      <c r="F124" s="21">
        <v>4</v>
      </c>
      <c r="G124" s="30">
        <f t="shared" si="18"/>
        <v>32</v>
      </c>
      <c r="H124" s="42" t="s">
        <v>359</v>
      </c>
    </row>
    <row r="125" spans="1:8" hidden="1" outlineLevel="1" x14ac:dyDescent="0.2">
      <c r="A125" s="18"/>
      <c r="B125" s="32" t="s">
        <v>239</v>
      </c>
      <c r="C125" s="13" t="s">
        <v>399</v>
      </c>
      <c r="D125" s="20">
        <v>8</v>
      </c>
      <c r="E125" s="20">
        <f t="shared" si="17"/>
        <v>40</v>
      </c>
      <c r="F125" s="21">
        <v>5</v>
      </c>
      <c r="G125" s="30">
        <f t="shared" si="18"/>
        <v>40</v>
      </c>
      <c r="H125" s="42" t="s">
        <v>362</v>
      </c>
    </row>
    <row r="126" spans="1:8" hidden="1" outlineLevel="1" x14ac:dyDescent="0.2">
      <c r="A126" s="18"/>
      <c r="B126" s="32" t="s">
        <v>240</v>
      </c>
      <c r="C126" s="13" t="s">
        <v>400</v>
      </c>
      <c r="D126" s="20">
        <v>6</v>
      </c>
      <c r="E126" s="20">
        <f t="shared" si="17"/>
        <v>30</v>
      </c>
      <c r="F126" s="21">
        <v>5</v>
      </c>
      <c r="G126" s="30">
        <f t="shared" si="18"/>
        <v>30</v>
      </c>
      <c r="H126" s="42" t="s">
        <v>363</v>
      </c>
    </row>
    <row r="127" spans="1:8" hidden="1" outlineLevel="1" x14ac:dyDescent="0.2">
      <c r="A127" s="18"/>
      <c r="B127" s="32" t="s">
        <v>394</v>
      </c>
      <c r="C127" s="13" t="s">
        <v>401</v>
      </c>
      <c r="D127" s="20">
        <v>6</v>
      </c>
      <c r="E127" s="20">
        <f t="shared" si="17"/>
        <v>30</v>
      </c>
      <c r="F127" s="21">
        <v>0</v>
      </c>
      <c r="G127" s="30">
        <f t="shared" si="18"/>
        <v>0</v>
      </c>
      <c r="H127" s="42" t="s">
        <v>360</v>
      </c>
    </row>
    <row r="128" spans="1:8" hidden="1" outlineLevel="1" x14ac:dyDescent="0.2">
      <c r="A128" s="18"/>
      <c r="B128" s="32" t="s">
        <v>395</v>
      </c>
      <c r="C128" s="13" t="s">
        <v>402</v>
      </c>
      <c r="D128" s="20">
        <v>6</v>
      </c>
      <c r="E128" s="20">
        <f t="shared" si="17"/>
        <v>30</v>
      </c>
      <c r="F128" s="21">
        <v>0</v>
      </c>
      <c r="G128" s="30">
        <f t="shared" si="18"/>
        <v>0</v>
      </c>
      <c r="H128" s="42" t="s">
        <v>361</v>
      </c>
    </row>
    <row r="129" spans="1:8" hidden="1" outlineLevel="1" x14ac:dyDescent="0.2">
      <c r="A129" s="18"/>
      <c r="B129" s="32" t="s">
        <v>396</v>
      </c>
      <c r="C129" s="13" t="s">
        <v>403</v>
      </c>
      <c r="D129" s="20">
        <v>8</v>
      </c>
      <c r="E129" s="20">
        <f t="shared" si="17"/>
        <v>40</v>
      </c>
      <c r="F129" s="21">
        <v>0</v>
      </c>
      <c r="G129" s="30">
        <f t="shared" si="18"/>
        <v>0</v>
      </c>
      <c r="H129" s="42" t="s">
        <v>361</v>
      </c>
    </row>
    <row r="130" spans="1:8" s="2" customFormat="1" collapsed="1" x14ac:dyDescent="0.2">
      <c r="A130" s="65" t="s">
        <v>241</v>
      </c>
      <c r="B130" s="59" t="s">
        <v>342</v>
      </c>
      <c r="C130" s="68"/>
      <c r="D130" s="69">
        <f>SUM(D131:D136)</f>
        <v>40</v>
      </c>
      <c r="E130" s="69">
        <f>SUM(E131:E136)</f>
        <v>200</v>
      </c>
      <c r="F130" s="57"/>
      <c r="G130" s="62">
        <f>SUM(G131:G136)</f>
        <v>0</v>
      </c>
      <c r="H130" s="75" t="str">
        <f>IF(G130&gt;E130,"Mindestpunktzahl erreicht","Mindestpunktzahl verfehlt")</f>
        <v>Mindestpunktzahl verfehlt</v>
      </c>
    </row>
    <row r="131" spans="1:8" hidden="1" outlineLevel="1" x14ac:dyDescent="0.2">
      <c r="A131" s="18"/>
      <c r="B131" s="32" t="s">
        <v>242</v>
      </c>
      <c r="C131" s="13" t="s">
        <v>406</v>
      </c>
      <c r="D131" s="20">
        <v>8</v>
      </c>
      <c r="E131" s="20">
        <f t="shared" ref="E131:E136" si="19">D131*5</f>
        <v>40</v>
      </c>
      <c r="F131" s="21"/>
      <c r="G131" s="30">
        <f t="shared" ref="G131:G136" si="20">$D131*F131</f>
        <v>0</v>
      </c>
      <c r="H131" s="42"/>
    </row>
    <row r="132" spans="1:8" hidden="1" outlineLevel="1" x14ac:dyDescent="0.2">
      <c r="A132" s="18"/>
      <c r="B132" s="32" t="s">
        <v>243</v>
      </c>
      <c r="C132" s="13" t="s">
        <v>407</v>
      </c>
      <c r="D132" s="20">
        <v>5</v>
      </c>
      <c r="E132" s="20">
        <f t="shared" si="19"/>
        <v>25</v>
      </c>
      <c r="F132" s="21"/>
      <c r="G132" s="30">
        <f t="shared" si="20"/>
        <v>0</v>
      </c>
      <c r="H132" s="42"/>
    </row>
    <row r="133" spans="1:8" hidden="1" outlineLevel="1" x14ac:dyDescent="0.2">
      <c r="A133" s="18"/>
      <c r="B133" s="32" t="s">
        <v>244</v>
      </c>
      <c r="C133" s="13" t="s">
        <v>408</v>
      </c>
      <c r="D133" s="20">
        <v>5</v>
      </c>
      <c r="E133" s="20">
        <f t="shared" si="19"/>
        <v>25</v>
      </c>
      <c r="F133" s="21"/>
      <c r="G133" s="30">
        <f t="shared" si="20"/>
        <v>0</v>
      </c>
      <c r="H133" s="42"/>
    </row>
    <row r="134" spans="1:8" hidden="1" outlineLevel="1" x14ac:dyDescent="0.2">
      <c r="A134" s="18"/>
      <c r="B134" s="32" t="s">
        <v>245</v>
      </c>
      <c r="C134" s="13" t="s">
        <v>409</v>
      </c>
      <c r="D134" s="20">
        <v>5</v>
      </c>
      <c r="E134" s="20">
        <f t="shared" si="19"/>
        <v>25</v>
      </c>
      <c r="F134" s="21"/>
      <c r="G134" s="30">
        <f t="shared" si="20"/>
        <v>0</v>
      </c>
      <c r="H134" s="42"/>
    </row>
    <row r="135" spans="1:8" hidden="1" outlineLevel="1" x14ac:dyDescent="0.2">
      <c r="A135" s="18"/>
      <c r="B135" s="32" t="s">
        <v>404</v>
      </c>
      <c r="C135" s="13" t="s">
        <v>410</v>
      </c>
      <c r="D135" s="20">
        <v>10</v>
      </c>
      <c r="E135" s="20">
        <f t="shared" si="19"/>
        <v>50</v>
      </c>
      <c r="F135" s="21"/>
      <c r="G135" s="30">
        <f t="shared" si="20"/>
        <v>0</v>
      </c>
      <c r="H135" s="42"/>
    </row>
    <row r="136" spans="1:8" hidden="1" outlineLevel="1" x14ac:dyDescent="0.2">
      <c r="A136" s="18"/>
      <c r="B136" s="34" t="s">
        <v>405</v>
      </c>
      <c r="C136" s="13" t="s">
        <v>411</v>
      </c>
      <c r="D136" s="20">
        <v>7</v>
      </c>
      <c r="E136" s="20">
        <f t="shared" si="19"/>
        <v>35</v>
      </c>
      <c r="F136" s="21"/>
      <c r="G136" s="30">
        <f t="shared" si="20"/>
        <v>0</v>
      </c>
      <c r="H136" s="43"/>
    </row>
    <row r="137" spans="1:8" s="2" customFormat="1" collapsed="1" x14ac:dyDescent="0.2">
      <c r="A137" s="65" t="s">
        <v>15</v>
      </c>
      <c r="B137" s="59" t="s">
        <v>16</v>
      </c>
      <c r="C137" s="68"/>
      <c r="D137" s="69">
        <f>SUM(D138:D140)</f>
        <v>25</v>
      </c>
      <c r="E137" s="69">
        <f>SUM(E138:E140)</f>
        <v>125</v>
      </c>
      <c r="F137" s="57"/>
      <c r="G137" s="62">
        <f>SUM(G138:G140)</f>
        <v>0</v>
      </c>
      <c r="H137" s="75" t="str">
        <f>IF(G137&gt;E137,"Mindestpunktzahl erreicht","Mindestpunktzahl verfehlt")</f>
        <v>Mindestpunktzahl verfehlt</v>
      </c>
    </row>
    <row r="138" spans="1:8" hidden="1" outlineLevel="1" x14ac:dyDescent="0.2">
      <c r="A138" s="18"/>
      <c r="B138" s="32" t="s">
        <v>18</v>
      </c>
      <c r="C138" s="13" t="s">
        <v>412</v>
      </c>
      <c r="D138" s="20">
        <v>5</v>
      </c>
      <c r="E138" s="20">
        <f>D138*5</f>
        <v>25</v>
      </c>
      <c r="F138" s="21"/>
      <c r="G138" s="30">
        <f>$D138*F138</f>
        <v>0</v>
      </c>
      <c r="H138" s="42"/>
    </row>
    <row r="139" spans="1:8" hidden="1" outlineLevel="1" x14ac:dyDescent="0.2">
      <c r="A139" s="18"/>
      <c r="B139" s="32" t="s">
        <v>19</v>
      </c>
      <c r="C139" s="13" t="s">
        <v>413</v>
      </c>
      <c r="D139" s="20">
        <v>8</v>
      </c>
      <c r="E139" s="20">
        <f>D139*5</f>
        <v>40</v>
      </c>
      <c r="F139" s="21"/>
      <c r="G139" s="30">
        <f>$D139*F139</f>
        <v>0</v>
      </c>
      <c r="H139" s="42"/>
    </row>
    <row r="140" spans="1:8" hidden="1" outlineLevel="1" x14ac:dyDescent="0.2">
      <c r="A140" s="18"/>
      <c r="B140" s="32" t="s">
        <v>20</v>
      </c>
      <c r="C140" s="13" t="s">
        <v>414</v>
      </c>
      <c r="D140" s="20">
        <v>12</v>
      </c>
      <c r="E140" s="20">
        <f>D140*5</f>
        <v>60</v>
      </c>
      <c r="F140" s="21"/>
      <c r="G140" s="30">
        <f>$D140*F140</f>
        <v>0</v>
      </c>
      <c r="H140" s="42"/>
    </row>
    <row r="141" spans="1:8" s="2" customFormat="1" collapsed="1" x14ac:dyDescent="0.2">
      <c r="A141" s="65" t="s">
        <v>17</v>
      </c>
      <c r="B141" s="59" t="s">
        <v>257</v>
      </c>
      <c r="C141" s="68"/>
      <c r="D141" s="69">
        <f>SUM(D142:D144)</f>
        <v>15</v>
      </c>
      <c r="E141" s="69">
        <f>SUM(E142:E144)</f>
        <v>75</v>
      </c>
      <c r="F141" s="57"/>
      <c r="G141" s="62">
        <f>SUM(G142:G144)</f>
        <v>0</v>
      </c>
      <c r="H141" s="75" t="str">
        <f>IF(G141&gt;E141,"Mindestpunktzahl erreicht","Mindestpunktzahl verfehlt")</f>
        <v>Mindestpunktzahl verfehlt</v>
      </c>
    </row>
    <row r="142" spans="1:8" hidden="1" outlineLevel="1" x14ac:dyDescent="0.2">
      <c r="A142" s="18"/>
      <c r="B142" s="32" t="s">
        <v>21</v>
      </c>
      <c r="C142" s="13" t="s">
        <v>415</v>
      </c>
      <c r="D142" s="20">
        <v>5</v>
      </c>
      <c r="E142" s="20">
        <f>D142*5</f>
        <v>25</v>
      </c>
      <c r="F142" s="21"/>
      <c r="G142" s="30">
        <f>$D142*F142</f>
        <v>0</v>
      </c>
      <c r="H142" s="42"/>
    </row>
    <row r="143" spans="1:8" hidden="1" outlineLevel="1" x14ac:dyDescent="0.2">
      <c r="A143" s="18"/>
      <c r="B143" s="32" t="s">
        <v>22</v>
      </c>
      <c r="C143" s="13" t="s">
        <v>416</v>
      </c>
      <c r="D143" s="20">
        <v>5</v>
      </c>
      <c r="E143" s="20">
        <f>D143*5</f>
        <v>25</v>
      </c>
      <c r="F143" s="21"/>
      <c r="G143" s="30">
        <f>$D143*F143</f>
        <v>0</v>
      </c>
      <c r="H143" s="42"/>
    </row>
    <row r="144" spans="1:8" hidden="1" outlineLevel="1" x14ac:dyDescent="0.2">
      <c r="A144" s="18"/>
      <c r="B144" s="32" t="s">
        <v>23</v>
      </c>
      <c r="C144" s="13" t="s">
        <v>417</v>
      </c>
      <c r="D144" s="20">
        <v>5</v>
      </c>
      <c r="E144" s="20">
        <f>D144*5</f>
        <v>25</v>
      </c>
      <c r="F144" s="21"/>
      <c r="G144" s="30">
        <f>$D144*F144</f>
        <v>0</v>
      </c>
      <c r="H144" s="42"/>
    </row>
    <row r="145" spans="1:8" s="2" customFormat="1" collapsed="1" x14ac:dyDescent="0.2">
      <c r="A145" s="65" t="s">
        <v>24</v>
      </c>
      <c r="B145" s="59" t="s">
        <v>35</v>
      </c>
      <c r="C145" s="68"/>
      <c r="D145" s="69">
        <f>SUM(D146:D150)</f>
        <v>60</v>
      </c>
      <c r="E145" s="69">
        <f>SUM(E146:E150)</f>
        <v>300</v>
      </c>
      <c r="F145" s="57"/>
      <c r="G145" s="62">
        <f>SUM(G146:G150)</f>
        <v>0</v>
      </c>
      <c r="H145" s="75" t="str">
        <f>IF(G145&gt;E145,"Mindestpunktzahl erreicht","Mindestpunktzahl verfehlt")</f>
        <v>Mindestpunktzahl verfehlt</v>
      </c>
    </row>
    <row r="146" spans="1:8" hidden="1" outlineLevel="1" x14ac:dyDescent="0.2">
      <c r="A146" s="18"/>
      <c r="B146" s="32" t="s">
        <v>26</v>
      </c>
      <c r="C146" s="13" t="s">
        <v>419</v>
      </c>
      <c r="D146" s="20">
        <v>14</v>
      </c>
      <c r="E146" s="20">
        <f>D146*5</f>
        <v>70</v>
      </c>
      <c r="F146" s="21"/>
      <c r="G146" s="30">
        <f>$D146*F146</f>
        <v>0</v>
      </c>
      <c r="H146" s="42"/>
    </row>
    <row r="147" spans="1:8" hidden="1" outlineLevel="1" x14ac:dyDescent="0.2">
      <c r="A147" s="18"/>
      <c r="B147" s="32" t="s">
        <v>27</v>
      </c>
      <c r="C147" s="13" t="s">
        <v>92</v>
      </c>
      <c r="D147" s="20">
        <v>8</v>
      </c>
      <c r="E147" s="20">
        <f>D147*5</f>
        <v>40</v>
      </c>
      <c r="F147" s="21"/>
      <c r="G147" s="30">
        <f>$D147*F147</f>
        <v>0</v>
      </c>
      <c r="H147" s="42"/>
    </row>
    <row r="148" spans="1:8" hidden="1" outlineLevel="1" x14ac:dyDescent="0.2">
      <c r="A148" s="18"/>
      <c r="B148" s="32" t="s">
        <v>28</v>
      </c>
      <c r="C148" s="13" t="s">
        <v>420</v>
      </c>
      <c r="D148" s="20">
        <v>8</v>
      </c>
      <c r="E148" s="20">
        <f>D148*5</f>
        <v>40</v>
      </c>
      <c r="F148" s="21"/>
      <c r="G148" s="30">
        <f>$D148*F148</f>
        <v>0</v>
      </c>
      <c r="H148" s="42"/>
    </row>
    <row r="149" spans="1:8" hidden="1" outlineLevel="1" x14ac:dyDescent="0.2">
      <c r="A149" s="18"/>
      <c r="B149" s="32" t="s">
        <v>29</v>
      </c>
      <c r="C149" s="13" t="s">
        <v>421</v>
      </c>
      <c r="D149" s="20">
        <v>25</v>
      </c>
      <c r="E149" s="20">
        <f>D149*5</f>
        <v>125</v>
      </c>
      <c r="F149" s="21"/>
      <c r="G149" s="30">
        <f>$D149*F149</f>
        <v>0</v>
      </c>
      <c r="H149" s="42"/>
    </row>
    <row r="150" spans="1:8" hidden="1" outlineLevel="1" x14ac:dyDescent="0.2">
      <c r="A150" s="18"/>
      <c r="B150" s="34" t="s">
        <v>418</v>
      </c>
      <c r="C150" s="13" t="s">
        <v>422</v>
      </c>
      <c r="D150" s="20">
        <v>5</v>
      </c>
      <c r="E150" s="20">
        <f>D150*5</f>
        <v>25</v>
      </c>
      <c r="F150" s="21"/>
      <c r="G150" s="30">
        <f>$D150*F150</f>
        <v>0</v>
      </c>
      <c r="H150" s="43"/>
    </row>
    <row r="151" spans="1:8" s="2" customFormat="1" ht="13.5" collapsed="1" thickBot="1" x14ac:dyDescent="0.25">
      <c r="A151" s="65" t="s">
        <v>25</v>
      </c>
      <c r="B151" s="59" t="s">
        <v>34</v>
      </c>
      <c r="C151" s="68"/>
      <c r="D151" s="69">
        <f>SUM(D154:D156)+D152+D158</f>
        <v>30</v>
      </c>
      <c r="E151" s="69">
        <f>SUM(E154:E156)+E152+E158</f>
        <v>150</v>
      </c>
      <c r="F151" s="57"/>
      <c r="G151" s="62">
        <f>SUM(G154:G156)+G152+G158</f>
        <v>0</v>
      </c>
      <c r="H151" s="75" t="str">
        <f>IF(G151&gt;E151,"Mindestpunktzahl erreicht","Mindestpunktzahl verfehlt")</f>
        <v>Mindestpunktzahl verfehlt</v>
      </c>
    </row>
    <row r="152" spans="1:8" hidden="1" outlineLevel="1" x14ac:dyDescent="0.2">
      <c r="A152" s="18"/>
      <c r="B152" s="32" t="s">
        <v>30</v>
      </c>
      <c r="C152" s="13" t="s">
        <v>423</v>
      </c>
      <c r="D152" s="20">
        <v>3</v>
      </c>
      <c r="E152" s="20">
        <f>D152*5</f>
        <v>15</v>
      </c>
      <c r="F152" s="21"/>
      <c r="G152" s="30">
        <f>$D152*F152</f>
        <v>0</v>
      </c>
      <c r="H152" s="42"/>
    </row>
    <row r="153" spans="1:8" hidden="1" outlineLevel="1" x14ac:dyDescent="0.2">
      <c r="A153" s="18"/>
      <c r="B153" s="32" t="s">
        <v>31</v>
      </c>
      <c r="C153" s="13" t="s">
        <v>88</v>
      </c>
      <c r="D153" s="73" t="s">
        <v>171</v>
      </c>
      <c r="E153" s="20"/>
      <c r="F153" s="21"/>
      <c r="G153" s="30"/>
      <c r="H153" s="42"/>
    </row>
    <row r="154" spans="1:8" hidden="1" outlineLevel="1" x14ac:dyDescent="0.2">
      <c r="A154" s="18"/>
      <c r="B154" s="32" t="s">
        <v>32</v>
      </c>
      <c r="C154" s="13" t="s">
        <v>89</v>
      </c>
      <c r="D154" s="20">
        <v>8</v>
      </c>
      <c r="E154" s="20">
        <f>D154*5</f>
        <v>40</v>
      </c>
      <c r="F154" s="21"/>
      <c r="G154" s="30">
        <f>$D154*F154</f>
        <v>0</v>
      </c>
      <c r="H154" s="42"/>
    </row>
    <row r="155" spans="1:8" hidden="1" outlineLevel="1" x14ac:dyDescent="0.2">
      <c r="A155" s="18"/>
      <c r="B155" s="32" t="s">
        <v>33</v>
      </c>
      <c r="C155" s="13" t="s">
        <v>286</v>
      </c>
      <c r="D155" s="20">
        <v>8</v>
      </c>
      <c r="E155" s="20">
        <f>D155*5</f>
        <v>40</v>
      </c>
      <c r="F155" s="21"/>
      <c r="G155" s="30">
        <f>$D155*F155</f>
        <v>0</v>
      </c>
      <c r="H155" s="42"/>
    </row>
    <row r="156" spans="1:8" hidden="1" outlineLevel="1" x14ac:dyDescent="0.2">
      <c r="A156" s="18"/>
      <c r="B156" s="32" t="s">
        <v>424</v>
      </c>
      <c r="C156" s="13" t="s">
        <v>287</v>
      </c>
      <c r="D156" s="20">
        <v>8</v>
      </c>
      <c r="E156" s="20">
        <f>D156*5</f>
        <v>40</v>
      </c>
      <c r="F156" s="21"/>
      <c r="G156" s="30">
        <f>$D156*F156</f>
        <v>0</v>
      </c>
      <c r="H156" s="42"/>
    </row>
    <row r="157" spans="1:8" hidden="1" outlineLevel="1" x14ac:dyDescent="0.2">
      <c r="A157" s="18"/>
      <c r="B157" s="32" t="s">
        <v>86</v>
      </c>
      <c r="C157" s="13" t="s">
        <v>288</v>
      </c>
      <c r="D157" s="73" t="s">
        <v>171</v>
      </c>
      <c r="E157" s="20"/>
      <c r="F157" s="21"/>
      <c r="G157" s="30"/>
      <c r="H157" s="42"/>
    </row>
    <row r="158" spans="1:8" ht="13.5" hidden="1" outlineLevel="1" thickBot="1" x14ac:dyDescent="0.25">
      <c r="A158" s="18"/>
      <c r="B158" s="34" t="s">
        <v>87</v>
      </c>
      <c r="C158" s="13" t="s">
        <v>289</v>
      </c>
      <c r="D158" s="20">
        <v>3</v>
      </c>
      <c r="E158" s="20">
        <f>D158*5</f>
        <v>15</v>
      </c>
      <c r="F158" s="21"/>
      <c r="G158" s="30">
        <f>$D158*F158</f>
        <v>0</v>
      </c>
      <c r="H158" s="43"/>
    </row>
    <row r="159" spans="1:8" s="17" customFormat="1" ht="16.5" collapsed="1" thickBot="1" x14ac:dyDescent="0.3">
      <c r="A159" s="14" t="s">
        <v>160</v>
      </c>
      <c r="B159" s="35"/>
      <c r="C159" s="15"/>
      <c r="D159" s="16">
        <f>D151+D145+D141+D137+D130+D122+D114+D109+D103+D96+D91+D83+D76+D69+D62+D58+D53+D45+D38+D31+D26+D19+D14+D7</f>
        <v>1000</v>
      </c>
      <c r="E159" s="16">
        <f>SUM(E151+E145+E141+E137+E130+E122+E114+E109+E103+E96+E91+E83+E76+E69+E62+E58+E53+E45+E38+E31+E26+E19+E14+E7)</f>
        <v>5000</v>
      </c>
      <c r="F159" s="23"/>
      <c r="G159" s="41">
        <f>SUM(G151+G145+G141+G137+G130+G122+G114+G109+G103+G96+G91+G83+G76+G69+G62+G58+G53+G45+G38+G31+G26+G19+G14+G7)</f>
        <v>1200</v>
      </c>
      <c r="H159" s="44"/>
    </row>
    <row r="160" spans="1:8" ht="16.149999999999999" customHeight="1" x14ac:dyDescent="0.25">
      <c r="B160" s="33"/>
    </row>
    <row r="161" spans="3:5" ht="13.5" customHeight="1" x14ac:dyDescent="0.2">
      <c r="C161" t="s">
        <v>8</v>
      </c>
      <c r="D161" s="28"/>
      <c r="E161" s="28"/>
    </row>
  </sheetData>
  <phoneticPr fontId="0" type="noConversion"/>
  <printOptions horizontalCentered="1"/>
  <pageMargins left="0.6" right="0.70866141732283472" top="0.75" bottom="0.55118110236220474" header="0.5" footer="0.19685039370078741"/>
  <pageSetup paperSize="9" scale="70" fitToHeight="6" orientation="landscape" horizontalDpi="300" r:id="rId1"/>
  <headerFooter alignWithMargins="0">
    <oddHeader>&amp;CJUSTIZ 2003: Computer Based Training</oddHeader>
    <oddFooter>&amp;L&amp;8INFORA GmbH&amp;CStand: 09. Juli 2001&amp;R&amp;8Seite &amp;P von &amp;N</oddFooter>
  </headerFooter>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161"/>
  <sheetViews>
    <sheetView topLeftCell="A2" zoomScale="75" zoomScaleNormal="75" workbookViewId="0">
      <selection activeCell="A3" sqref="A3"/>
    </sheetView>
  </sheetViews>
  <sheetFormatPr baseColWidth="10" defaultRowHeight="12.75" outlineLevelRow="1" x14ac:dyDescent="0.2"/>
  <cols>
    <col min="1" max="1" width="6.5703125" customWidth="1"/>
    <col min="2" max="2" width="6.85546875" customWidth="1"/>
    <col min="3" max="3" width="45" bestFit="1" customWidth="1"/>
    <col min="4" max="4" width="13.5703125" style="4" customWidth="1"/>
    <col min="5" max="6" width="11.85546875" customWidth="1"/>
    <col min="7" max="7" width="12.85546875" customWidth="1"/>
    <col min="8" max="8" width="70.85546875" customWidth="1"/>
  </cols>
  <sheetData>
    <row r="1" spans="1:8" ht="21" customHeight="1" x14ac:dyDescent="0.3">
      <c r="A1" s="11" t="s">
        <v>36</v>
      </c>
      <c r="B1" s="3"/>
      <c r="F1" s="6"/>
    </row>
    <row r="2" spans="1:8" ht="20.65" customHeight="1" x14ac:dyDescent="0.3">
      <c r="A2" s="11" t="s">
        <v>37</v>
      </c>
      <c r="B2" s="3"/>
      <c r="F2" s="6"/>
    </row>
    <row r="3" spans="1:8" ht="20.65" customHeight="1" x14ac:dyDescent="0.3">
      <c r="A3" s="11"/>
      <c r="B3" s="3"/>
      <c r="F3" s="6"/>
    </row>
    <row r="4" spans="1:8" ht="20.65" customHeight="1" x14ac:dyDescent="0.3">
      <c r="A4" s="11" t="s">
        <v>94</v>
      </c>
      <c r="B4" s="3"/>
      <c r="F4" s="6"/>
    </row>
    <row r="5" spans="1:8" ht="33" customHeight="1" thickBot="1" x14ac:dyDescent="0.3">
      <c r="A5" s="5" t="s">
        <v>172</v>
      </c>
      <c r="D5" s="7"/>
      <c r="E5" s="8"/>
      <c r="F5" s="45"/>
      <c r="G5" s="46"/>
    </row>
    <row r="6" spans="1:8" s="1" customFormat="1" ht="32.25" customHeight="1" thickBot="1" x14ac:dyDescent="0.25">
      <c r="A6" s="9" t="s">
        <v>141</v>
      </c>
      <c r="B6" s="10"/>
      <c r="C6" s="36"/>
      <c r="D6" s="37" t="s">
        <v>142</v>
      </c>
      <c r="E6" s="38" t="s">
        <v>143</v>
      </c>
      <c r="F6" s="37" t="s">
        <v>246</v>
      </c>
      <c r="G6" s="39" t="s">
        <v>140</v>
      </c>
      <c r="H6" s="47" t="s">
        <v>291</v>
      </c>
    </row>
    <row r="7" spans="1:8" s="2" customFormat="1" x14ac:dyDescent="0.2">
      <c r="A7" s="48" t="s">
        <v>144</v>
      </c>
      <c r="B7" s="49" t="s">
        <v>258</v>
      </c>
      <c r="C7" s="50"/>
      <c r="D7" s="51">
        <f>SUM(D8:D13)</f>
        <v>20</v>
      </c>
      <c r="E7" s="51">
        <f>SUM(E8:E13)</f>
        <v>100</v>
      </c>
      <c r="F7" s="52"/>
      <c r="G7" s="62">
        <f>SUM(G8:G13)</f>
        <v>180</v>
      </c>
      <c r="H7" s="74" t="str">
        <f>IF(G7&gt;E7,"Mindestpunktzahl erreicht","Mindestpunktzahl verfehlt")</f>
        <v>Mindestpunktzahl erreicht</v>
      </c>
    </row>
    <row r="8" spans="1:8" hidden="1" outlineLevel="1" x14ac:dyDescent="0.2">
      <c r="A8" s="18"/>
      <c r="B8" s="12" t="s">
        <v>145</v>
      </c>
      <c r="C8" s="12" t="s">
        <v>259</v>
      </c>
      <c r="D8" s="20">
        <v>2</v>
      </c>
      <c r="E8" s="20">
        <f t="shared" ref="E8:E13" si="0">D8*5</f>
        <v>10</v>
      </c>
      <c r="F8" s="21">
        <v>10</v>
      </c>
      <c r="G8" s="30">
        <f t="shared" ref="G8:G13" si="1">$D8*F8</f>
        <v>20</v>
      </c>
      <c r="H8" s="42" t="s">
        <v>368</v>
      </c>
    </row>
    <row r="9" spans="1:8" hidden="1" outlineLevel="1" x14ac:dyDescent="0.2">
      <c r="A9" s="18"/>
      <c r="B9" s="12" t="s">
        <v>146</v>
      </c>
      <c r="C9" s="12" t="s">
        <v>260</v>
      </c>
      <c r="D9" s="20">
        <v>3</v>
      </c>
      <c r="E9" s="20">
        <f t="shared" si="0"/>
        <v>15</v>
      </c>
      <c r="F9" s="21">
        <v>10</v>
      </c>
      <c r="G9" s="30">
        <f t="shared" si="1"/>
        <v>30</v>
      </c>
      <c r="H9" s="42" t="s">
        <v>375</v>
      </c>
    </row>
    <row r="10" spans="1:8" hidden="1" outlineLevel="1" x14ac:dyDescent="0.2">
      <c r="A10" s="18"/>
      <c r="B10" s="12" t="s">
        <v>147</v>
      </c>
      <c r="C10" s="12" t="s">
        <v>261</v>
      </c>
      <c r="D10" s="20">
        <v>3</v>
      </c>
      <c r="E10" s="20">
        <f t="shared" si="0"/>
        <v>15</v>
      </c>
      <c r="F10" s="21">
        <v>10</v>
      </c>
      <c r="G10" s="30">
        <f t="shared" si="1"/>
        <v>30</v>
      </c>
      <c r="H10" s="42" t="s">
        <v>368</v>
      </c>
    </row>
    <row r="11" spans="1:8" hidden="1" outlineLevel="1" x14ac:dyDescent="0.2">
      <c r="A11" s="18"/>
      <c r="B11" s="12" t="s">
        <v>148</v>
      </c>
      <c r="C11" s="12" t="s">
        <v>262</v>
      </c>
      <c r="D11" s="20">
        <v>5</v>
      </c>
      <c r="E11" s="20">
        <f t="shared" si="0"/>
        <v>25</v>
      </c>
      <c r="F11" s="21">
        <v>10</v>
      </c>
      <c r="G11" s="30">
        <f t="shared" si="1"/>
        <v>50</v>
      </c>
      <c r="H11" s="42" t="s">
        <v>368</v>
      </c>
    </row>
    <row r="12" spans="1:8" hidden="1" outlineLevel="1" x14ac:dyDescent="0.2">
      <c r="A12" s="18"/>
      <c r="B12" s="12" t="s">
        <v>149</v>
      </c>
      <c r="C12" s="12" t="s">
        <v>293</v>
      </c>
      <c r="D12" s="20">
        <v>5</v>
      </c>
      <c r="E12" s="20">
        <f t="shared" si="0"/>
        <v>25</v>
      </c>
      <c r="F12" s="21">
        <v>10</v>
      </c>
      <c r="G12" s="30">
        <f t="shared" si="1"/>
        <v>50</v>
      </c>
      <c r="H12" s="42" t="s">
        <v>368</v>
      </c>
    </row>
    <row r="13" spans="1:8" hidden="1" outlineLevel="1" x14ac:dyDescent="0.2">
      <c r="A13" s="18"/>
      <c r="B13" s="12" t="s">
        <v>292</v>
      </c>
      <c r="C13" s="12" t="s">
        <v>263</v>
      </c>
      <c r="D13" s="20">
        <v>2</v>
      </c>
      <c r="E13" s="20">
        <f t="shared" si="0"/>
        <v>10</v>
      </c>
      <c r="F13" s="21">
        <v>0</v>
      </c>
      <c r="G13" s="30">
        <f t="shared" si="1"/>
        <v>0</v>
      </c>
      <c r="H13" s="42" t="s">
        <v>366</v>
      </c>
    </row>
    <row r="14" spans="1:8" s="2" customFormat="1" collapsed="1" x14ac:dyDescent="0.2">
      <c r="A14" s="53" t="s">
        <v>150</v>
      </c>
      <c r="B14" s="54" t="s">
        <v>264</v>
      </c>
      <c r="C14" s="55"/>
      <c r="D14" s="56">
        <f>SUM(D15:D18)</f>
        <v>70</v>
      </c>
      <c r="E14" s="56">
        <f>SUM(E15:E18)</f>
        <v>350</v>
      </c>
      <c r="F14" s="57"/>
      <c r="G14" s="62">
        <f>SUM(G15:G18)</f>
        <v>0</v>
      </c>
      <c r="H14" s="75" t="str">
        <f>IF(G14&gt;E14,"Mindestpunktzahl erreicht","Mindestpunktzahl verfehlt")</f>
        <v>Mindestpunktzahl verfehlt</v>
      </c>
    </row>
    <row r="15" spans="1:8" hidden="1" outlineLevel="1" x14ac:dyDescent="0.2">
      <c r="A15" s="18"/>
      <c r="B15" s="12" t="s">
        <v>151</v>
      </c>
      <c r="C15" s="13" t="s">
        <v>343</v>
      </c>
      <c r="D15" s="20">
        <v>24</v>
      </c>
      <c r="E15" s="20">
        <f>D15*5</f>
        <v>120</v>
      </c>
      <c r="F15" s="21"/>
      <c r="G15" s="30">
        <f>$D15*F15</f>
        <v>0</v>
      </c>
      <c r="H15" s="42"/>
    </row>
    <row r="16" spans="1:8" hidden="1" outlineLevel="1" x14ac:dyDescent="0.2">
      <c r="A16" s="18"/>
      <c r="B16" s="12" t="s">
        <v>152</v>
      </c>
      <c r="C16" s="13" t="s">
        <v>344</v>
      </c>
      <c r="D16" s="20">
        <v>20</v>
      </c>
      <c r="E16" s="20">
        <f>D16*5</f>
        <v>100</v>
      </c>
      <c r="F16" s="21"/>
      <c r="G16" s="30">
        <f>$D16*F16</f>
        <v>0</v>
      </c>
      <c r="H16" s="42"/>
    </row>
    <row r="17" spans="1:8" hidden="1" outlineLevel="1" x14ac:dyDescent="0.2">
      <c r="A17" s="18"/>
      <c r="B17" s="12" t="s">
        <v>173</v>
      </c>
      <c r="C17" s="13" t="s">
        <v>294</v>
      </c>
      <c r="D17" s="20">
        <v>6</v>
      </c>
      <c r="E17" s="20">
        <f>D17*5</f>
        <v>30</v>
      </c>
      <c r="F17" s="21"/>
      <c r="G17" s="30">
        <f>$D17*F17</f>
        <v>0</v>
      </c>
      <c r="H17" s="42"/>
    </row>
    <row r="18" spans="1:8" hidden="1" outlineLevel="1" x14ac:dyDescent="0.2">
      <c r="A18" s="18"/>
      <c r="B18" s="12" t="s">
        <v>174</v>
      </c>
      <c r="C18" s="13" t="s">
        <v>345</v>
      </c>
      <c r="D18" s="20">
        <v>20</v>
      </c>
      <c r="E18" s="20">
        <f>D18*5</f>
        <v>100</v>
      </c>
      <c r="F18" s="21"/>
      <c r="G18" s="30">
        <f>$D18*F18</f>
        <v>0</v>
      </c>
      <c r="H18" s="42"/>
    </row>
    <row r="19" spans="1:8" s="2" customFormat="1" collapsed="1" x14ac:dyDescent="0.2">
      <c r="A19" s="53" t="s">
        <v>153</v>
      </c>
      <c r="B19" s="54" t="s">
        <v>346</v>
      </c>
      <c r="C19" s="55"/>
      <c r="D19" s="56">
        <f>SUM(D20:D25)</f>
        <v>55</v>
      </c>
      <c r="E19" s="56">
        <f>SUM(E20:E25)</f>
        <v>275</v>
      </c>
      <c r="F19" s="58"/>
      <c r="G19" s="62">
        <f>SUM(G20:G25)</f>
        <v>161</v>
      </c>
      <c r="H19" s="77" t="str">
        <f>IF(G19&gt;E19,"Mindestpunktzahl erreicht","Mindestpunktzahl verfehlt")</f>
        <v>Mindestpunktzahl verfehlt</v>
      </c>
    </row>
    <row r="20" spans="1:8" hidden="1" outlineLevel="1" x14ac:dyDescent="0.2">
      <c r="A20" s="19"/>
      <c r="B20" s="12" t="s">
        <v>154</v>
      </c>
      <c r="C20" s="13" t="s">
        <v>347</v>
      </c>
      <c r="D20" s="20">
        <v>18</v>
      </c>
      <c r="E20" s="20">
        <f t="shared" ref="E20:E25" si="2">D20*5</f>
        <v>90</v>
      </c>
      <c r="F20" s="29">
        <v>0</v>
      </c>
      <c r="G20" s="30">
        <f t="shared" ref="G20:G25" si="3">$D20*F20</f>
        <v>0</v>
      </c>
      <c r="H20" s="42" t="s">
        <v>106</v>
      </c>
    </row>
    <row r="21" spans="1:8" hidden="1" outlineLevel="1" x14ac:dyDescent="0.2">
      <c r="A21" s="19"/>
      <c r="B21" s="12" t="s">
        <v>247</v>
      </c>
      <c r="C21" s="13" t="s">
        <v>425</v>
      </c>
      <c r="D21" s="20">
        <v>10</v>
      </c>
      <c r="E21" s="20">
        <f t="shared" si="2"/>
        <v>50</v>
      </c>
      <c r="F21" s="29">
        <v>5</v>
      </c>
      <c r="G21" s="30">
        <f t="shared" si="3"/>
        <v>50</v>
      </c>
      <c r="H21" s="42" t="s">
        <v>315</v>
      </c>
    </row>
    <row r="22" spans="1:8" hidden="1" outlineLevel="1" x14ac:dyDescent="0.2">
      <c r="A22" s="19"/>
      <c r="B22" s="12" t="s">
        <v>248</v>
      </c>
      <c r="C22" s="13" t="s">
        <v>426</v>
      </c>
      <c r="D22" s="20">
        <v>7</v>
      </c>
      <c r="E22" s="20">
        <f t="shared" si="2"/>
        <v>35</v>
      </c>
      <c r="F22" s="29">
        <v>3</v>
      </c>
      <c r="G22" s="30">
        <f t="shared" si="3"/>
        <v>21</v>
      </c>
      <c r="H22" s="42" t="s">
        <v>380</v>
      </c>
    </row>
    <row r="23" spans="1:8" hidden="1" outlineLevel="1" x14ac:dyDescent="0.2">
      <c r="A23" s="19"/>
      <c r="B23" s="12" t="s">
        <v>249</v>
      </c>
      <c r="C23" s="13" t="s">
        <v>427</v>
      </c>
      <c r="D23" s="20">
        <v>10</v>
      </c>
      <c r="E23" s="20">
        <f t="shared" si="2"/>
        <v>50</v>
      </c>
      <c r="F23" s="29">
        <v>4</v>
      </c>
      <c r="G23" s="30">
        <f t="shared" si="3"/>
        <v>40</v>
      </c>
      <c r="H23" s="42" t="s">
        <v>382</v>
      </c>
    </row>
    <row r="24" spans="1:8" hidden="1" outlineLevel="1" x14ac:dyDescent="0.2">
      <c r="A24" s="19"/>
      <c r="B24" s="12" t="s">
        <v>428</v>
      </c>
      <c r="C24" s="13" t="s">
        <v>429</v>
      </c>
      <c r="D24" s="20">
        <v>5</v>
      </c>
      <c r="E24" s="20">
        <f t="shared" si="2"/>
        <v>25</v>
      </c>
      <c r="F24" s="29">
        <v>5</v>
      </c>
      <c r="G24" s="30">
        <f t="shared" si="3"/>
        <v>25</v>
      </c>
      <c r="H24" s="42" t="s">
        <v>316</v>
      </c>
    </row>
    <row r="25" spans="1:8" hidden="1" outlineLevel="1" x14ac:dyDescent="0.2">
      <c r="A25" s="19"/>
      <c r="B25" s="12" t="s">
        <v>430</v>
      </c>
      <c r="C25" s="13" t="s">
        <v>431</v>
      </c>
      <c r="D25" s="20">
        <v>5</v>
      </c>
      <c r="E25" s="20">
        <f t="shared" si="2"/>
        <v>25</v>
      </c>
      <c r="F25" s="29">
        <v>5</v>
      </c>
      <c r="G25" s="30">
        <f t="shared" si="3"/>
        <v>25</v>
      </c>
      <c r="H25" s="42" t="s">
        <v>317</v>
      </c>
    </row>
    <row r="26" spans="1:8" collapsed="1" x14ac:dyDescent="0.2">
      <c r="A26" s="70" t="s">
        <v>155</v>
      </c>
      <c r="B26" s="60" t="s">
        <v>432</v>
      </c>
      <c r="C26" s="61"/>
      <c r="D26" s="62">
        <f>SUM(D27:D30)</f>
        <v>35</v>
      </c>
      <c r="E26" s="62">
        <f>SUM(E27:E30)</f>
        <v>175</v>
      </c>
      <c r="F26" s="58"/>
      <c r="G26" s="62">
        <f>SUM(G27:G30)</f>
        <v>25</v>
      </c>
      <c r="H26" s="77" t="str">
        <f>IF(G26&gt;E26,"Mindestpunktzahl erreicht","Mindestpunktzahl verfehlt")</f>
        <v>Mindestpunktzahl verfehlt</v>
      </c>
    </row>
    <row r="27" spans="1:8" hidden="1" outlineLevel="1" x14ac:dyDescent="0.2">
      <c r="A27" s="19"/>
      <c r="B27" s="12" t="s">
        <v>175</v>
      </c>
      <c r="C27" s="13" t="s">
        <v>433</v>
      </c>
      <c r="D27" s="20">
        <v>5</v>
      </c>
      <c r="E27" s="20">
        <f>D27*5</f>
        <v>25</v>
      </c>
      <c r="F27" s="21">
        <v>1</v>
      </c>
      <c r="G27" s="40">
        <f>$D27*F27</f>
        <v>5</v>
      </c>
      <c r="H27" s="42" t="s">
        <v>114</v>
      </c>
    </row>
    <row r="28" spans="1:8" hidden="1" outlineLevel="1" x14ac:dyDescent="0.2">
      <c r="A28" s="19"/>
      <c r="B28" s="12" t="s">
        <v>176</v>
      </c>
      <c r="C28" s="13" t="s">
        <v>435</v>
      </c>
      <c r="D28" s="20">
        <v>10</v>
      </c>
      <c r="E28" s="20">
        <f>D28*5</f>
        <v>50</v>
      </c>
      <c r="F28" s="21">
        <v>0</v>
      </c>
      <c r="G28" s="40">
        <f>$D28*F28</f>
        <v>0</v>
      </c>
      <c r="H28" s="42" t="s">
        <v>318</v>
      </c>
    </row>
    <row r="29" spans="1:8" hidden="1" outlineLevel="1" x14ac:dyDescent="0.2">
      <c r="A29" s="19"/>
      <c r="B29" s="12" t="s">
        <v>177</v>
      </c>
      <c r="C29" s="13" t="s">
        <v>434</v>
      </c>
      <c r="D29" s="20">
        <v>10</v>
      </c>
      <c r="E29" s="20">
        <f>D29*5</f>
        <v>50</v>
      </c>
      <c r="F29" s="21">
        <v>0</v>
      </c>
      <c r="G29" s="40">
        <f>$D29*F29</f>
        <v>0</v>
      </c>
      <c r="H29" s="42" t="s">
        <v>387</v>
      </c>
    </row>
    <row r="30" spans="1:8" hidden="1" outlineLevel="1" x14ac:dyDescent="0.2">
      <c r="A30" s="19"/>
      <c r="B30" s="12" t="s">
        <v>250</v>
      </c>
      <c r="C30" s="13" t="s">
        <v>436</v>
      </c>
      <c r="D30" s="20">
        <v>10</v>
      </c>
      <c r="E30" s="20">
        <f>D30*5</f>
        <v>50</v>
      </c>
      <c r="F30" s="21">
        <v>2</v>
      </c>
      <c r="G30" s="40">
        <f>$D30*F30</f>
        <v>20</v>
      </c>
      <c r="H30" s="42" t="s">
        <v>111</v>
      </c>
    </row>
    <row r="31" spans="1:8" s="2" customFormat="1" collapsed="1" x14ac:dyDescent="0.2">
      <c r="A31" s="53" t="s">
        <v>156</v>
      </c>
      <c r="B31" s="54" t="s">
        <v>437</v>
      </c>
      <c r="C31" s="55"/>
      <c r="D31" s="56">
        <f>SUM(D32:D37)</f>
        <v>75</v>
      </c>
      <c r="E31" s="56">
        <f>SUM(E32:E37)</f>
        <v>375</v>
      </c>
      <c r="F31" s="57"/>
      <c r="G31" s="62">
        <f>SUM(G32:G37)</f>
        <v>110</v>
      </c>
      <c r="H31" s="77" t="str">
        <f>IF(G31&gt;E31,"Mindestpunktzahl erreicht","Mindestpunktzahl verfehlt")</f>
        <v>Mindestpunktzahl verfehlt</v>
      </c>
    </row>
    <row r="32" spans="1:8" hidden="1" outlineLevel="1" x14ac:dyDescent="0.2">
      <c r="A32" s="19"/>
      <c r="B32" s="13" t="s">
        <v>166</v>
      </c>
      <c r="C32" s="13" t="s">
        <v>438</v>
      </c>
      <c r="D32" s="20">
        <v>15</v>
      </c>
      <c r="E32" s="20">
        <f t="shared" ref="E32:E37" si="4">D32*5</f>
        <v>75</v>
      </c>
      <c r="F32" s="21">
        <v>2</v>
      </c>
      <c r="G32" s="30">
        <f t="shared" ref="G32:G37" si="5">$D32*F32</f>
        <v>30</v>
      </c>
      <c r="H32" s="42" t="s">
        <v>319</v>
      </c>
    </row>
    <row r="33" spans="1:8" hidden="1" outlineLevel="1" x14ac:dyDescent="0.2">
      <c r="A33" s="19"/>
      <c r="B33" s="13" t="s">
        <v>165</v>
      </c>
      <c r="C33" s="13" t="s">
        <v>439</v>
      </c>
      <c r="D33" s="20">
        <v>10</v>
      </c>
      <c r="E33" s="20">
        <f t="shared" si="4"/>
        <v>50</v>
      </c>
      <c r="F33" s="21">
        <v>4</v>
      </c>
      <c r="G33" s="30">
        <f t="shared" si="5"/>
        <v>40</v>
      </c>
      <c r="H33" s="42" t="s">
        <v>320</v>
      </c>
    </row>
    <row r="34" spans="1:8" hidden="1" outlineLevel="1" x14ac:dyDescent="0.2">
      <c r="A34" s="19"/>
      <c r="B34" s="13" t="s">
        <v>167</v>
      </c>
      <c r="C34" s="13" t="s">
        <v>440</v>
      </c>
      <c r="D34" s="20">
        <v>20</v>
      </c>
      <c r="E34" s="20">
        <f t="shared" si="4"/>
        <v>100</v>
      </c>
      <c r="F34" s="21">
        <v>2</v>
      </c>
      <c r="G34" s="30">
        <f t="shared" si="5"/>
        <v>40</v>
      </c>
      <c r="H34" s="42" t="s">
        <v>321</v>
      </c>
    </row>
    <row r="35" spans="1:8" hidden="1" outlineLevel="1" x14ac:dyDescent="0.2">
      <c r="A35" s="19"/>
      <c r="B35" s="13" t="s">
        <v>168</v>
      </c>
      <c r="C35" s="13" t="s">
        <v>441</v>
      </c>
      <c r="D35" s="20">
        <v>10</v>
      </c>
      <c r="E35" s="20">
        <f t="shared" si="4"/>
        <v>50</v>
      </c>
      <c r="F35" s="21">
        <v>0</v>
      </c>
      <c r="G35" s="30">
        <f t="shared" si="5"/>
        <v>0</v>
      </c>
      <c r="H35" s="42" t="s">
        <v>110</v>
      </c>
    </row>
    <row r="36" spans="1:8" hidden="1" outlineLevel="1" x14ac:dyDescent="0.2">
      <c r="A36" s="19"/>
      <c r="B36" s="13" t="s">
        <v>169</v>
      </c>
      <c r="C36" s="13" t="s">
        <v>442</v>
      </c>
      <c r="D36" s="20">
        <v>10</v>
      </c>
      <c r="E36" s="20">
        <f t="shared" si="4"/>
        <v>50</v>
      </c>
      <c r="F36" s="21">
        <v>0</v>
      </c>
      <c r="G36" s="30">
        <f t="shared" si="5"/>
        <v>0</v>
      </c>
      <c r="H36" s="42" t="s">
        <v>113</v>
      </c>
    </row>
    <row r="37" spans="1:8" hidden="1" outlineLevel="1" x14ac:dyDescent="0.2">
      <c r="A37" s="19"/>
      <c r="B37" s="13" t="s">
        <v>170</v>
      </c>
      <c r="C37" s="13" t="s">
        <v>443</v>
      </c>
      <c r="D37" s="20">
        <v>10</v>
      </c>
      <c r="E37" s="20">
        <f t="shared" si="4"/>
        <v>50</v>
      </c>
      <c r="F37" s="21">
        <v>0</v>
      </c>
      <c r="G37" s="30">
        <f t="shared" si="5"/>
        <v>0</v>
      </c>
      <c r="H37" s="42" t="s">
        <v>115</v>
      </c>
    </row>
    <row r="38" spans="1:8" s="2" customFormat="1" collapsed="1" x14ac:dyDescent="0.2">
      <c r="A38" s="53" t="s">
        <v>157</v>
      </c>
      <c r="B38" s="54" t="s">
        <v>444</v>
      </c>
      <c r="C38" s="55"/>
      <c r="D38" s="56">
        <f>SUM(D41:D44)+D39</f>
        <v>65</v>
      </c>
      <c r="E38" s="56">
        <f>SUM(E41:E44)+E39</f>
        <v>325</v>
      </c>
      <c r="F38" s="58"/>
      <c r="G38" s="62">
        <f>SUM(G41:G44)+G39</f>
        <v>0</v>
      </c>
      <c r="H38" s="75" t="str">
        <f>IF(G38&gt;E38,"Mindestpunktzahl erreicht","Mindestpunktzahl verfehlt")</f>
        <v>Mindestpunktzahl verfehlt</v>
      </c>
    </row>
    <row r="39" spans="1:8" hidden="1" outlineLevel="1" x14ac:dyDescent="0.2">
      <c r="A39" s="19"/>
      <c r="B39" s="12" t="s">
        <v>178</v>
      </c>
      <c r="C39" s="13" t="s">
        <v>445</v>
      </c>
      <c r="D39" s="20">
        <v>20</v>
      </c>
      <c r="E39" s="20">
        <f>D39*5</f>
        <v>100</v>
      </c>
      <c r="F39" s="21"/>
      <c r="G39" s="30">
        <f>$D39*F39</f>
        <v>0</v>
      </c>
      <c r="H39" s="42"/>
    </row>
    <row r="40" spans="1:8" hidden="1" outlineLevel="1" x14ac:dyDescent="0.2">
      <c r="A40" s="19"/>
      <c r="B40" s="12" t="s">
        <v>179</v>
      </c>
      <c r="C40" s="13" t="s">
        <v>446</v>
      </c>
      <c r="D40" s="64" t="s">
        <v>171</v>
      </c>
      <c r="E40" s="20"/>
      <c r="F40" s="21"/>
      <c r="G40" s="30"/>
      <c r="H40" s="42"/>
    </row>
    <row r="41" spans="1:8" hidden="1" outlineLevel="1" x14ac:dyDescent="0.2">
      <c r="A41" s="19"/>
      <c r="B41" s="12" t="s">
        <v>180</v>
      </c>
      <c r="C41" s="13" t="s">
        <v>447</v>
      </c>
      <c r="D41" s="20">
        <v>5</v>
      </c>
      <c r="E41" s="20">
        <f>D41*5</f>
        <v>25</v>
      </c>
      <c r="F41" s="21"/>
      <c r="G41" s="30">
        <f>$D41*F41</f>
        <v>0</v>
      </c>
      <c r="H41" s="42"/>
    </row>
    <row r="42" spans="1:8" hidden="1" outlineLevel="1" x14ac:dyDescent="0.2">
      <c r="A42" s="19"/>
      <c r="B42" s="12" t="s">
        <v>181</v>
      </c>
      <c r="C42" s="13" t="s">
        <v>448</v>
      </c>
      <c r="D42" s="20">
        <v>15</v>
      </c>
      <c r="E42" s="20">
        <f>D42*5</f>
        <v>75</v>
      </c>
      <c r="F42" s="21"/>
      <c r="G42" s="30">
        <f>$D42*F42</f>
        <v>0</v>
      </c>
      <c r="H42" s="42"/>
    </row>
    <row r="43" spans="1:8" hidden="1" outlineLevel="1" x14ac:dyDescent="0.2">
      <c r="A43" s="19"/>
      <c r="B43" s="12" t="s">
        <v>182</v>
      </c>
      <c r="C43" s="12" t="s">
        <v>0</v>
      </c>
      <c r="D43" s="20">
        <v>15</v>
      </c>
      <c r="E43" s="20">
        <f>D43*5</f>
        <v>75</v>
      </c>
      <c r="F43" s="21"/>
      <c r="G43" s="30">
        <f>$D43*F43</f>
        <v>0</v>
      </c>
      <c r="H43" s="42"/>
    </row>
    <row r="44" spans="1:8" hidden="1" outlineLevel="1" x14ac:dyDescent="0.2">
      <c r="A44" s="19"/>
      <c r="B44" s="12" t="s">
        <v>183</v>
      </c>
      <c r="C44" s="13" t="s">
        <v>1</v>
      </c>
      <c r="D44" s="20">
        <v>10</v>
      </c>
      <c r="E44" s="20">
        <f>D44*5</f>
        <v>50</v>
      </c>
      <c r="F44" s="21"/>
      <c r="G44" s="30">
        <f>$D44*F44</f>
        <v>0</v>
      </c>
      <c r="H44" s="42"/>
    </row>
    <row r="45" spans="1:8" collapsed="1" x14ac:dyDescent="0.2">
      <c r="A45" s="53" t="s">
        <v>158</v>
      </c>
      <c r="B45" s="54" t="s">
        <v>2</v>
      </c>
      <c r="C45" s="55"/>
      <c r="D45" s="62">
        <f>SUM(D46:D52)</f>
        <v>70</v>
      </c>
      <c r="E45" s="62">
        <f>SUM(E46:E52)</f>
        <v>350</v>
      </c>
      <c r="F45" s="63"/>
      <c r="G45" s="62">
        <f>SUM(G46:G52)</f>
        <v>0</v>
      </c>
      <c r="H45" s="75" t="str">
        <f>IF(G45&gt;E45,"Mindestpunktzahl erreicht","Mindestpunktzahl verfehlt")</f>
        <v>Mindestpunktzahl verfehlt</v>
      </c>
    </row>
    <row r="46" spans="1:8" hidden="1" outlineLevel="1" x14ac:dyDescent="0.2">
      <c r="A46" s="19"/>
      <c r="B46" s="12" t="s">
        <v>184</v>
      </c>
      <c r="C46" s="13" t="s">
        <v>38</v>
      </c>
      <c r="D46" s="20">
        <v>8</v>
      </c>
      <c r="E46" s="20">
        <f t="shared" ref="E46:E52" si="6">D46*5</f>
        <v>40</v>
      </c>
      <c r="F46" s="21"/>
      <c r="G46" s="30">
        <f t="shared" ref="G46:G52" si="7">$D46*F46</f>
        <v>0</v>
      </c>
      <c r="H46" s="42"/>
    </row>
    <row r="47" spans="1:8" hidden="1" outlineLevel="1" x14ac:dyDescent="0.2">
      <c r="A47" s="19"/>
      <c r="B47" s="12" t="s">
        <v>185</v>
      </c>
      <c r="C47" s="13" t="s">
        <v>39</v>
      </c>
      <c r="D47" s="20">
        <v>14</v>
      </c>
      <c r="E47" s="20">
        <f t="shared" si="6"/>
        <v>70</v>
      </c>
      <c r="F47" s="21"/>
      <c r="G47" s="30">
        <f t="shared" si="7"/>
        <v>0</v>
      </c>
      <c r="H47" s="42"/>
    </row>
    <row r="48" spans="1:8" hidden="1" outlineLevel="1" x14ac:dyDescent="0.2">
      <c r="A48" s="19"/>
      <c r="B48" s="12" t="s">
        <v>186</v>
      </c>
      <c r="C48" s="13" t="s">
        <v>40</v>
      </c>
      <c r="D48" s="20">
        <v>12</v>
      </c>
      <c r="E48" s="20">
        <f t="shared" si="6"/>
        <v>60</v>
      </c>
      <c r="F48" s="21"/>
      <c r="G48" s="30">
        <f t="shared" si="7"/>
        <v>0</v>
      </c>
      <c r="H48" s="42"/>
    </row>
    <row r="49" spans="1:8" hidden="1" outlineLevel="1" x14ac:dyDescent="0.2">
      <c r="A49" s="19"/>
      <c r="B49" s="12" t="s">
        <v>187</v>
      </c>
      <c r="C49" s="13" t="s">
        <v>41</v>
      </c>
      <c r="D49" s="20">
        <v>8</v>
      </c>
      <c r="E49" s="20">
        <f t="shared" si="6"/>
        <v>40</v>
      </c>
      <c r="F49" s="21"/>
      <c r="G49" s="30">
        <f t="shared" si="7"/>
        <v>0</v>
      </c>
      <c r="H49" s="42"/>
    </row>
    <row r="50" spans="1:8" hidden="1" outlineLevel="1" x14ac:dyDescent="0.2">
      <c r="A50" s="19"/>
      <c r="B50" s="12" t="s">
        <v>188</v>
      </c>
      <c r="C50" s="13" t="s">
        <v>42</v>
      </c>
      <c r="D50" s="20">
        <v>8</v>
      </c>
      <c r="E50" s="20">
        <f t="shared" si="6"/>
        <v>40</v>
      </c>
      <c r="F50" s="21"/>
      <c r="G50" s="30">
        <f t="shared" si="7"/>
        <v>0</v>
      </c>
      <c r="H50" s="42"/>
    </row>
    <row r="51" spans="1:8" hidden="1" outlineLevel="1" x14ac:dyDescent="0.2">
      <c r="A51" s="19"/>
      <c r="B51" s="12" t="s">
        <v>189</v>
      </c>
      <c r="C51" s="13" t="s">
        <v>43</v>
      </c>
      <c r="D51" s="76">
        <v>8</v>
      </c>
      <c r="E51" s="20">
        <f t="shared" si="6"/>
        <v>40</v>
      </c>
      <c r="F51" s="21"/>
      <c r="G51" s="30">
        <f t="shared" si="7"/>
        <v>0</v>
      </c>
      <c r="H51" s="42"/>
    </row>
    <row r="52" spans="1:8" hidden="1" outlineLevel="1" x14ac:dyDescent="0.2">
      <c r="A52" s="19"/>
      <c r="B52" s="12" t="s">
        <v>190</v>
      </c>
      <c r="C52" s="13" t="s">
        <v>44</v>
      </c>
      <c r="D52" s="20">
        <v>12</v>
      </c>
      <c r="E52" s="20">
        <f t="shared" si="6"/>
        <v>60</v>
      </c>
      <c r="F52" s="21"/>
      <c r="G52" s="30">
        <f t="shared" si="7"/>
        <v>0</v>
      </c>
      <c r="H52" s="42"/>
    </row>
    <row r="53" spans="1:8" collapsed="1" x14ac:dyDescent="0.2">
      <c r="A53" s="53" t="s">
        <v>159</v>
      </c>
      <c r="B53" s="54" t="s">
        <v>3</v>
      </c>
      <c r="C53" s="55"/>
      <c r="D53" s="62">
        <f>SUM(D54:D57)</f>
        <v>25</v>
      </c>
      <c r="E53" s="62">
        <f>SUM(E54:E57)</f>
        <v>125</v>
      </c>
      <c r="F53" s="63"/>
      <c r="G53" s="62">
        <f>SUM(G54:G57)</f>
        <v>0</v>
      </c>
      <c r="H53" s="75" t="str">
        <f>IF(G53&gt;E53,"Mindestpunktzahl erreicht","Mindestpunktzahl verfehlt")</f>
        <v>Mindestpunktzahl verfehlt</v>
      </c>
    </row>
    <row r="54" spans="1:8" hidden="1" outlineLevel="1" x14ac:dyDescent="0.2">
      <c r="A54" s="19"/>
      <c r="B54" s="12" t="s">
        <v>191</v>
      </c>
      <c r="C54" s="13" t="s">
        <v>45</v>
      </c>
      <c r="D54" s="20">
        <v>7</v>
      </c>
      <c r="E54" s="20">
        <f>D54*5</f>
        <v>35</v>
      </c>
      <c r="F54" s="21"/>
      <c r="G54" s="30">
        <f>$D54*F54</f>
        <v>0</v>
      </c>
      <c r="H54" s="42"/>
    </row>
    <row r="55" spans="1:8" hidden="1" outlineLevel="1" x14ac:dyDescent="0.2">
      <c r="A55" s="19"/>
      <c r="B55" s="12" t="s">
        <v>192</v>
      </c>
      <c r="C55" s="13" t="s">
        <v>46</v>
      </c>
      <c r="D55" s="20">
        <v>5</v>
      </c>
      <c r="E55" s="20">
        <f>D55*5</f>
        <v>25</v>
      </c>
      <c r="F55" s="21"/>
      <c r="G55" s="30">
        <f>$D55*F55</f>
        <v>0</v>
      </c>
      <c r="H55" s="42"/>
    </row>
    <row r="56" spans="1:8" hidden="1" outlineLevel="1" x14ac:dyDescent="0.2">
      <c r="A56" s="19"/>
      <c r="B56" s="12" t="s">
        <v>193</v>
      </c>
      <c r="C56" s="13" t="s">
        <v>47</v>
      </c>
      <c r="D56" s="20">
        <v>8</v>
      </c>
      <c r="E56" s="20">
        <f>D56*5</f>
        <v>40</v>
      </c>
      <c r="F56" s="21"/>
      <c r="G56" s="30">
        <f>$D56*F56</f>
        <v>0</v>
      </c>
      <c r="H56" s="42"/>
    </row>
    <row r="57" spans="1:8" hidden="1" outlineLevel="1" x14ac:dyDescent="0.2">
      <c r="A57" s="19"/>
      <c r="B57" s="12" t="s">
        <v>194</v>
      </c>
      <c r="C57" s="13" t="s">
        <v>48</v>
      </c>
      <c r="D57" s="20">
        <v>5</v>
      </c>
      <c r="E57" s="20">
        <f>D57*5</f>
        <v>25</v>
      </c>
      <c r="F57" s="21"/>
      <c r="G57" s="30">
        <f>$D57*F57</f>
        <v>0</v>
      </c>
      <c r="H57" s="42"/>
    </row>
    <row r="58" spans="1:8" s="2" customFormat="1" collapsed="1" x14ac:dyDescent="0.2">
      <c r="A58" s="53" t="s">
        <v>161</v>
      </c>
      <c r="B58" s="60" t="s">
        <v>4</v>
      </c>
      <c r="C58" s="55"/>
      <c r="D58" s="56">
        <f>SUM(D59:D61)</f>
        <v>15</v>
      </c>
      <c r="E58" s="56">
        <f>SUM(E59:E61)</f>
        <v>75</v>
      </c>
      <c r="F58" s="57"/>
      <c r="G58" s="62">
        <f>SUM(G59:G61)</f>
        <v>0</v>
      </c>
      <c r="H58" s="75" t="str">
        <f>IF(G58&gt;E58,"Mindestpunktzahl erreicht","Mindestpunktzahl verfehlt")</f>
        <v>Mindestpunktzahl verfehlt</v>
      </c>
    </row>
    <row r="59" spans="1:8" hidden="1" outlineLevel="1" x14ac:dyDescent="0.2">
      <c r="A59" s="19"/>
      <c r="B59" s="26" t="s">
        <v>195</v>
      </c>
      <c r="C59" s="13" t="s">
        <v>290</v>
      </c>
      <c r="D59" s="76">
        <v>7</v>
      </c>
      <c r="E59" s="20">
        <f>D59*5</f>
        <v>35</v>
      </c>
      <c r="F59" s="21"/>
      <c r="G59" s="30">
        <f>$D59*F59</f>
        <v>0</v>
      </c>
      <c r="H59" s="42"/>
    </row>
    <row r="60" spans="1:8" hidden="1" outlineLevel="1" x14ac:dyDescent="0.2">
      <c r="A60" s="18"/>
      <c r="B60" s="26" t="s">
        <v>196</v>
      </c>
      <c r="C60" s="13" t="s">
        <v>49</v>
      </c>
      <c r="D60" s="20">
        <v>4</v>
      </c>
      <c r="E60" s="20">
        <f>D60*5</f>
        <v>20</v>
      </c>
      <c r="F60" s="21"/>
      <c r="G60" s="30">
        <f>$D60*F60</f>
        <v>0</v>
      </c>
      <c r="H60" s="42"/>
    </row>
    <row r="61" spans="1:8" hidden="1" outlineLevel="1" x14ac:dyDescent="0.2">
      <c r="A61" s="18"/>
      <c r="B61" s="26" t="s">
        <v>197</v>
      </c>
      <c r="C61" s="13" t="s">
        <v>50</v>
      </c>
      <c r="D61" s="20">
        <v>4</v>
      </c>
      <c r="E61" s="20">
        <f>D61*5</f>
        <v>20</v>
      </c>
      <c r="F61" s="21"/>
      <c r="G61" s="30">
        <f>$D61*F61</f>
        <v>0</v>
      </c>
      <c r="H61" s="42"/>
    </row>
    <row r="62" spans="1:8" s="2" customFormat="1" collapsed="1" x14ac:dyDescent="0.2">
      <c r="A62" s="53" t="s">
        <v>162</v>
      </c>
      <c r="B62" s="60" t="s">
        <v>5</v>
      </c>
      <c r="C62" s="55"/>
      <c r="D62" s="56">
        <f>SUM(D63:D68)</f>
        <v>30</v>
      </c>
      <c r="E62" s="56">
        <f>SUM(E63:E68)</f>
        <v>150</v>
      </c>
      <c r="F62" s="57"/>
      <c r="G62" s="62">
        <f>SUM(G63:G68)</f>
        <v>0</v>
      </c>
      <c r="H62" s="75" t="str">
        <f>IF(G62&gt;E62,"Mindestpunktzahl erreicht","Mindestpunktzahl verfehlt")</f>
        <v>Mindestpunktzahl verfehlt</v>
      </c>
    </row>
    <row r="63" spans="1:8" hidden="1" outlineLevel="1" x14ac:dyDescent="0.2">
      <c r="A63" s="18"/>
      <c r="B63" s="26" t="s">
        <v>251</v>
      </c>
      <c r="C63" s="27" t="s">
        <v>51</v>
      </c>
      <c r="D63" s="20">
        <v>8</v>
      </c>
      <c r="E63" s="20">
        <f t="shared" ref="E63:E68" si="8">D63*5</f>
        <v>40</v>
      </c>
      <c r="F63" s="21"/>
      <c r="G63" s="30">
        <f t="shared" ref="G63:G68" si="9">$D63*F63</f>
        <v>0</v>
      </c>
      <c r="H63" s="42"/>
    </row>
    <row r="64" spans="1:8" hidden="1" outlineLevel="1" x14ac:dyDescent="0.2">
      <c r="A64" s="18"/>
      <c r="B64" s="26" t="s">
        <v>252</v>
      </c>
      <c r="C64" s="27" t="s">
        <v>52</v>
      </c>
      <c r="D64" s="20">
        <v>4</v>
      </c>
      <c r="E64" s="20">
        <f t="shared" si="8"/>
        <v>20</v>
      </c>
      <c r="F64" s="21"/>
      <c r="G64" s="30">
        <f t="shared" si="9"/>
        <v>0</v>
      </c>
      <c r="H64" s="42"/>
    </row>
    <row r="65" spans="1:8" hidden="1" outlineLevel="1" x14ac:dyDescent="0.2">
      <c r="A65" s="18"/>
      <c r="B65" s="26" t="s">
        <v>253</v>
      </c>
      <c r="C65" s="27" t="s">
        <v>53</v>
      </c>
      <c r="D65" s="20">
        <v>5</v>
      </c>
      <c r="E65" s="20">
        <f t="shared" si="8"/>
        <v>25</v>
      </c>
      <c r="F65" s="21"/>
      <c r="G65" s="30">
        <f t="shared" si="9"/>
        <v>0</v>
      </c>
      <c r="H65" s="42"/>
    </row>
    <row r="66" spans="1:8" hidden="1" outlineLevel="1" x14ac:dyDescent="0.2">
      <c r="A66" s="18"/>
      <c r="B66" s="26" t="s">
        <v>254</v>
      </c>
      <c r="C66" s="27" t="s">
        <v>133</v>
      </c>
      <c r="D66" s="20">
        <v>5</v>
      </c>
      <c r="E66" s="20">
        <f t="shared" si="8"/>
        <v>25</v>
      </c>
      <c r="F66" s="21"/>
      <c r="G66" s="30">
        <f t="shared" si="9"/>
        <v>0</v>
      </c>
      <c r="H66" s="42"/>
    </row>
    <row r="67" spans="1:8" hidden="1" outlineLevel="1" x14ac:dyDescent="0.2">
      <c r="A67" s="18"/>
      <c r="B67" s="26" t="s">
        <v>255</v>
      </c>
      <c r="C67" s="27" t="s">
        <v>54</v>
      </c>
      <c r="D67" s="20">
        <v>4</v>
      </c>
      <c r="E67" s="20">
        <f t="shared" si="8"/>
        <v>20</v>
      </c>
      <c r="F67" s="21"/>
      <c r="G67" s="30">
        <f t="shared" si="9"/>
        <v>0</v>
      </c>
      <c r="H67" s="42"/>
    </row>
    <row r="68" spans="1:8" hidden="1" outlineLevel="1" x14ac:dyDescent="0.2">
      <c r="A68" s="18"/>
      <c r="B68" s="26" t="s">
        <v>256</v>
      </c>
      <c r="C68" s="27" t="s">
        <v>55</v>
      </c>
      <c r="D68" s="20">
        <v>4</v>
      </c>
      <c r="E68" s="20">
        <f t="shared" si="8"/>
        <v>20</v>
      </c>
      <c r="F68" s="21"/>
      <c r="G68" s="30">
        <f t="shared" si="9"/>
        <v>0</v>
      </c>
      <c r="H68" s="42"/>
    </row>
    <row r="69" spans="1:8" s="2" customFormat="1" collapsed="1" x14ac:dyDescent="0.2">
      <c r="A69" s="53" t="s">
        <v>163</v>
      </c>
      <c r="B69" s="60" t="s">
        <v>6</v>
      </c>
      <c r="C69" s="55"/>
      <c r="D69" s="56">
        <f>SUM(D70:D75)</f>
        <v>40</v>
      </c>
      <c r="E69" s="56">
        <f>SUM(E70:E75)</f>
        <v>200</v>
      </c>
      <c r="F69" s="57"/>
      <c r="G69" s="62">
        <f>SUM(G70:G75)</f>
        <v>0</v>
      </c>
      <c r="H69" s="75" t="str">
        <f>IF(G69&gt;E69,"Mindestpunktzahl erreicht","Mindestpunktzahl verfehlt")</f>
        <v>Mindestpunktzahl verfehlt</v>
      </c>
    </row>
    <row r="70" spans="1:8" hidden="1" outlineLevel="1" x14ac:dyDescent="0.2">
      <c r="A70" s="18"/>
      <c r="B70" s="26" t="s">
        <v>198</v>
      </c>
      <c r="C70" s="27" t="s">
        <v>56</v>
      </c>
      <c r="D70" s="20">
        <v>10</v>
      </c>
      <c r="E70" s="20">
        <f t="shared" ref="E70:E75" si="10">D70*5</f>
        <v>50</v>
      </c>
      <c r="F70" s="21"/>
      <c r="G70" s="30">
        <f t="shared" ref="G70:G75" si="11">$D70*F70</f>
        <v>0</v>
      </c>
      <c r="H70" s="42"/>
    </row>
    <row r="71" spans="1:8" hidden="1" outlineLevel="1" x14ac:dyDescent="0.2">
      <c r="A71" s="18"/>
      <c r="B71" s="26" t="s">
        <v>199</v>
      </c>
      <c r="C71" s="27" t="s">
        <v>57</v>
      </c>
      <c r="D71" s="20">
        <v>8</v>
      </c>
      <c r="E71" s="20">
        <f t="shared" si="10"/>
        <v>40</v>
      </c>
      <c r="F71" s="21"/>
      <c r="G71" s="30">
        <f t="shared" si="11"/>
        <v>0</v>
      </c>
      <c r="H71" s="42"/>
    </row>
    <row r="72" spans="1:8" hidden="1" outlineLevel="1" x14ac:dyDescent="0.2">
      <c r="A72" s="18"/>
      <c r="B72" s="26" t="s">
        <v>200</v>
      </c>
      <c r="C72" s="27" t="s">
        <v>58</v>
      </c>
      <c r="D72" s="20">
        <v>7</v>
      </c>
      <c r="E72" s="20">
        <f t="shared" si="10"/>
        <v>35</v>
      </c>
      <c r="F72" s="21"/>
      <c r="G72" s="30">
        <f t="shared" si="11"/>
        <v>0</v>
      </c>
      <c r="H72" s="42"/>
    </row>
    <row r="73" spans="1:8" hidden="1" outlineLevel="1" x14ac:dyDescent="0.2">
      <c r="A73" s="18"/>
      <c r="B73" s="26" t="s">
        <v>201</v>
      </c>
      <c r="C73" s="27" t="s">
        <v>59</v>
      </c>
      <c r="D73" s="20">
        <v>5</v>
      </c>
      <c r="E73" s="20">
        <f t="shared" si="10"/>
        <v>25</v>
      </c>
      <c r="F73" s="21"/>
      <c r="G73" s="30">
        <f t="shared" si="11"/>
        <v>0</v>
      </c>
      <c r="H73" s="42"/>
    </row>
    <row r="74" spans="1:8" hidden="1" outlineLevel="1" x14ac:dyDescent="0.2">
      <c r="A74" s="18"/>
      <c r="B74" s="26" t="s">
        <v>202</v>
      </c>
      <c r="C74" s="27" t="s">
        <v>60</v>
      </c>
      <c r="D74" s="20">
        <v>5</v>
      </c>
      <c r="E74" s="20">
        <f t="shared" si="10"/>
        <v>25</v>
      </c>
      <c r="F74" s="21"/>
      <c r="G74" s="30">
        <f t="shared" si="11"/>
        <v>0</v>
      </c>
      <c r="H74" s="42"/>
    </row>
    <row r="75" spans="1:8" hidden="1" outlineLevel="1" x14ac:dyDescent="0.2">
      <c r="A75" s="18"/>
      <c r="B75" s="26" t="s">
        <v>203</v>
      </c>
      <c r="C75" s="27" t="s">
        <v>61</v>
      </c>
      <c r="D75" s="20">
        <v>5</v>
      </c>
      <c r="E75" s="20">
        <f t="shared" si="10"/>
        <v>25</v>
      </c>
      <c r="F75" s="21"/>
      <c r="G75" s="30">
        <f t="shared" si="11"/>
        <v>0</v>
      </c>
      <c r="H75" s="42"/>
    </row>
    <row r="76" spans="1:8" s="2" customFormat="1" collapsed="1" x14ac:dyDescent="0.2">
      <c r="A76" s="53" t="s">
        <v>164</v>
      </c>
      <c r="B76" s="60" t="s">
        <v>333</v>
      </c>
      <c r="C76" s="55"/>
      <c r="D76" s="56">
        <f>SUM(D77:D82)</f>
        <v>40</v>
      </c>
      <c r="E76" s="56">
        <f>SUM(E77:E82)</f>
        <v>200</v>
      </c>
      <c r="F76" s="57"/>
      <c r="G76" s="62">
        <f>SUM(G77:G82)</f>
        <v>0</v>
      </c>
      <c r="H76" s="75" t="str">
        <f>IF(G76&gt;E76,"Mindestpunktzahl erreicht","Mindestpunktzahl verfehlt")</f>
        <v>Mindestpunktzahl verfehlt</v>
      </c>
    </row>
    <row r="77" spans="1:8" hidden="1" outlineLevel="1" x14ac:dyDescent="0.2">
      <c r="A77" s="18"/>
      <c r="B77" s="13" t="s">
        <v>204</v>
      </c>
      <c r="C77" s="13" t="s">
        <v>63</v>
      </c>
      <c r="D77" s="20">
        <v>8</v>
      </c>
      <c r="E77" s="20">
        <f t="shared" ref="E77:E82" si="12">D77*5</f>
        <v>40</v>
      </c>
      <c r="F77" s="21"/>
      <c r="G77" s="30">
        <f>$D77*F77</f>
        <v>0</v>
      </c>
      <c r="H77" s="42"/>
    </row>
    <row r="78" spans="1:8" hidden="1" outlineLevel="1" x14ac:dyDescent="0.2">
      <c r="A78" s="18"/>
      <c r="B78" s="13" t="s">
        <v>205</v>
      </c>
      <c r="C78" s="13" t="s">
        <v>64</v>
      </c>
      <c r="D78" s="22">
        <v>8</v>
      </c>
      <c r="E78" s="20">
        <f t="shared" si="12"/>
        <v>40</v>
      </c>
      <c r="F78" s="21"/>
      <c r="G78" s="30">
        <f>$D78*F78</f>
        <v>0</v>
      </c>
      <c r="H78" s="42"/>
    </row>
    <row r="79" spans="1:8" hidden="1" outlineLevel="1" x14ac:dyDescent="0.2">
      <c r="A79" s="18"/>
      <c r="B79" s="13" t="s">
        <v>206</v>
      </c>
      <c r="C79" s="13" t="s">
        <v>65</v>
      </c>
      <c r="D79" s="22">
        <v>5</v>
      </c>
      <c r="E79" s="20">
        <f t="shared" si="12"/>
        <v>25</v>
      </c>
      <c r="F79" s="21"/>
      <c r="G79" s="30">
        <f>$D79*F79</f>
        <v>0</v>
      </c>
      <c r="H79" s="42"/>
    </row>
    <row r="80" spans="1:8" hidden="1" outlineLevel="1" x14ac:dyDescent="0.2">
      <c r="A80" s="18"/>
      <c r="B80" s="13" t="s">
        <v>207</v>
      </c>
      <c r="C80" s="13" t="s">
        <v>66</v>
      </c>
      <c r="D80" s="22">
        <v>5</v>
      </c>
      <c r="E80" s="20">
        <f t="shared" si="12"/>
        <v>25</v>
      </c>
      <c r="F80" s="21"/>
      <c r="G80" s="30">
        <f>$D80*F80</f>
        <v>0</v>
      </c>
      <c r="H80" s="42"/>
    </row>
    <row r="81" spans="1:8" hidden="1" outlineLevel="1" x14ac:dyDescent="0.2">
      <c r="A81" s="18"/>
      <c r="B81" s="13" t="s">
        <v>208</v>
      </c>
      <c r="C81" s="71" t="s">
        <v>67</v>
      </c>
      <c r="D81" s="22">
        <v>8</v>
      </c>
      <c r="E81" s="20">
        <f t="shared" si="12"/>
        <v>40</v>
      </c>
      <c r="F81" s="21"/>
      <c r="G81" s="30">
        <v>0</v>
      </c>
      <c r="H81" s="42"/>
    </row>
    <row r="82" spans="1:8" hidden="1" outlineLevel="1" x14ac:dyDescent="0.2">
      <c r="A82" s="18"/>
      <c r="B82" s="13" t="s">
        <v>62</v>
      </c>
      <c r="C82" s="72" t="s">
        <v>68</v>
      </c>
      <c r="D82" s="22">
        <v>6</v>
      </c>
      <c r="E82" s="20">
        <f t="shared" si="12"/>
        <v>30</v>
      </c>
      <c r="F82" s="21"/>
      <c r="G82" s="30">
        <f>$D82*F82</f>
        <v>0</v>
      </c>
      <c r="H82" s="42"/>
    </row>
    <row r="83" spans="1:8" s="2" customFormat="1" collapsed="1" x14ac:dyDescent="0.2">
      <c r="A83" s="53" t="s">
        <v>334</v>
      </c>
      <c r="B83" s="60" t="s">
        <v>335</v>
      </c>
      <c r="C83" s="55"/>
      <c r="D83" s="56">
        <f>SUM(D84:D90)</f>
        <v>50</v>
      </c>
      <c r="E83" s="56">
        <f>SUM(E84:E90)</f>
        <v>250</v>
      </c>
      <c r="F83" s="57"/>
      <c r="G83" s="62">
        <f>SUM(G84:G90)</f>
        <v>0</v>
      </c>
      <c r="H83" s="75" t="str">
        <f>IF(G83&gt;E83,"Mindestpunktzahl erreicht","Mindestpunktzahl verfehlt")</f>
        <v>Mindestpunktzahl verfehlt</v>
      </c>
    </row>
    <row r="84" spans="1:8" hidden="1" outlineLevel="1" x14ac:dyDescent="0.2">
      <c r="A84" s="18"/>
      <c r="B84" s="32" t="s">
        <v>69</v>
      </c>
      <c r="C84" s="13" t="s">
        <v>90</v>
      </c>
      <c r="D84" s="20">
        <v>10</v>
      </c>
      <c r="E84" s="20">
        <f t="shared" ref="E84:E90" si="13">D84*5</f>
        <v>50</v>
      </c>
      <c r="F84" s="21"/>
      <c r="G84" s="30">
        <f t="shared" ref="G84:G90" si="14">$D84*F84</f>
        <v>0</v>
      </c>
      <c r="H84" s="42"/>
    </row>
    <row r="85" spans="1:8" hidden="1" outlineLevel="1" x14ac:dyDescent="0.2">
      <c r="A85" s="18"/>
      <c r="B85" s="32" t="s">
        <v>70</v>
      </c>
      <c r="C85" s="13" t="s">
        <v>76</v>
      </c>
      <c r="D85" s="20">
        <v>5</v>
      </c>
      <c r="E85" s="20">
        <f t="shared" si="13"/>
        <v>25</v>
      </c>
      <c r="F85" s="21"/>
      <c r="G85" s="30">
        <f t="shared" si="14"/>
        <v>0</v>
      </c>
      <c r="H85" s="42"/>
    </row>
    <row r="86" spans="1:8" hidden="1" outlineLevel="1" x14ac:dyDescent="0.2">
      <c r="A86" s="18"/>
      <c r="B86" s="32" t="s">
        <v>71</v>
      </c>
      <c r="C86" s="13" t="s">
        <v>77</v>
      </c>
      <c r="D86" s="20">
        <v>8</v>
      </c>
      <c r="E86" s="20">
        <f t="shared" si="13"/>
        <v>40</v>
      </c>
      <c r="F86" s="21"/>
      <c r="G86" s="30">
        <f t="shared" si="14"/>
        <v>0</v>
      </c>
      <c r="H86" s="42"/>
    </row>
    <row r="87" spans="1:8" hidden="1" outlineLevel="1" x14ac:dyDescent="0.2">
      <c r="A87" s="18"/>
      <c r="B87" s="32" t="s">
        <v>72</v>
      </c>
      <c r="C87" s="13" t="s">
        <v>78</v>
      </c>
      <c r="D87" s="20">
        <v>10</v>
      </c>
      <c r="E87" s="20">
        <f t="shared" si="13"/>
        <v>50</v>
      </c>
      <c r="F87" s="21"/>
      <c r="G87" s="30">
        <f t="shared" si="14"/>
        <v>0</v>
      </c>
      <c r="H87" s="42"/>
    </row>
    <row r="88" spans="1:8" hidden="1" outlineLevel="1" x14ac:dyDescent="0.2">
      <c r="A88" s="18"/>
      <c r="B88" s="32" t="s">
        <v>73</v>
      </c>
      <c r="C88" s="13" t="s">
        <v>79</v>
      </c>
      <c r="D88" s="20">
        <v>5</v>
      </c>
      <c r="E88" s="20">
        <f t="shared" si="13"/>
        <v>25</v>
      </c>
      <c r="F88" s="21"/>
      <c r="G88" s="30">
        <f t="shared" si="14"/>
        <v>0</v>
      </c>
      <c r="H88" s="42"/>
    </row>
    <row r="89" spans="1:8" hidden="1" outlineLevel="1" x14ac:dyDescent="0.2">
      <c r="A89" s="18"/>
      <c r="B89" s="13" t="s">
        <v>74</v>
      </c>
      <c r="C89" s="13" t="s">
        <v>80</v>
      </c>
      <c r="D89" s="20">
        <v>5</v>
      </c>
      <c r="E89" s="20">
        <f t="shared" si="13"/>
        <v>25</v>
      </c>
      <c r="F89" s="21"/>
      <c r="G89" s="30">
        <f t="shared" si="14"/>
        <v>0</v>
      </c>
      <c r="H89" s="42"/>
    </row>
    <row r="90" spans="1:8" hidden="1" outlineLevel="1" x14ac:dyDescent="0.2">
      <c r="A90" s="18"/>
      <c r="B90" s="13" t="s">
        <v>75</v>
      </c>
      <c r="C90" s="13" t="s">
        <v>81</v>
      </c>
      <c r="D90" s="20">
        <v>7</v>
      </c>
      <c r="E90" s="20">
        <f t="shared" si="13"/>
        <v>35</v>
      </c>
      <c r="F90" s="21"/>
      <c r="G90" s="30">
        <f t="shared" si="14"/>
        <v>0</v>
      </c>
      <c r="H90" s="42"/>
    </row>
    <row r="91" spans="1:8" s="2" customFormat="1" collapsed="1" x14ac:dyDescent="0.2">
      <c r="A91" s="53" t="s">
        <v>209</v>
      </c>
      <c r="B91" s="60" t="s">
        <v>336</v>
      </c>
      <c r="C91" s="55"/>
      <c r="D91" s="56">
        <f>SUM(D92:D95)</f>
        <v>40</v>
      </c>
      <c r="E91" s="56">
        <f>SUM(E92:E95)</f>
        <v>200</v>
      </c>
      <c r="F91" s="57"/>
      <c r="G91" s="62">
        <f>SUM(G92:G95)</f>
        <v>0</v>
      </c>
      <c r="H91" s="75" t="str">
        <f>IF(G91&gt;E91,"Mindestpunktzahl erreicht","Mindestpunktzahl verfehlt")</f>
        <v>Mindestpunktzahl verfehlt</v>
      </c>
    </row>
    <row r="92" spans="1:8" hidden="1" outlineLevel="1" x14ac:dyDescent="0.2">
      <c r="A92" s="18"/>
      <c r="B92" s="32" t="s">
        <v>210</v>
      </c>
      <c r="C92" s="13" t="s">
        <v>83</v>
      </c>
      <c r="D92" s="20">
        <v>12</v>
      </c>
      <c r="E92" s="20">
        <f>D92*5</f>
        <v>60</v>
      </c>
      <c r="F92" s="21"/>
      <c r="G92" s="30">
        <f>$D92*F92</f>
        <v>0</v>
      </c>
      <c r="H92" s="42"/>
    </row>
    <row r="93" spans="1:8" hidden="1" outlineLevel="1" x14ac:dyDescent="0.2">
      <c r="A93" s="18"/>
      <c r="B93" s="32" t="s">
        <v>211</v>
      </c>
      <c r="C93" s="13" t="s">
        <v>84</v>
      </c>
      <c r="D93" s="20">
        <v>10</v>
      </c>
      <c r="E93" s="20">
        <f>D93*5</f>
        <v>50</v>
      </c>
      <c r="F93" s="21"/>
      <c r="G93" s="30">
        <f>$D93*F93</f>
        <v>0</v>
      </c>
      <c r="H93" s="42"/>
    </row>
    <row r="94" spans="1:8" hidden="1" outlineLevel="1" x14ac:dyDescent="0.2">
      <c r="A94" s="18"/>
      <c r="B94" s="13" t="s">
        <v>212</v>
      </c>
      <c r="C94" s="13" t="s">
        <v>85</v>
      </c>
      <c r="D94" s="20">
        <v>10</v>
      </c>
      <c r="E94" s="20">
        <f>D94*5</f>
        <v>50</v>
      </c>
      <c r="F94" s="21"/>
      <c r="G94" s="30">
        <f>$D94*F94</f>
        <v>0</v>
      </c>
      <c r="H94" s="42"/>
    </row>
    <row r="95" spans="1:8" hidden="1" outlineLevel="1" x14ac:dyDescent="0.2">
      <c r="A95" s="18"/>
      <c r="B95" s="13" t="s">
        <v>82</v>
      </c>
      <c r="C95" s="13" t="s">
        <v>265</v>
      </c>
      <c r="D95" s="20">
        <v>8</v>
      </c>
      <c r="E95" s="20">
        <f>D95*5</f>
        <v>40</v>
      </c>
      <c r="F95" s="21"/>
      <c r="G95" s="30">
        <f>$D95*F95</f>
        <v>0</v>
      </c>
      <c r="H95" s="42"/>
    </row>
    <row r="96" spans="1:8" collapsed="1" x14ac:dyDescent="0.2">
      <c r="A96" s="65" t="s">
        <v>213</v>
      </c>
      <c r="B96" s="59" t="s">
        <v>337</v>
      </c>
      <c r="C96" s="55"/>
      <c r="D96" s="56">
        <f>SUM(D100:D102)</f>
        <v>35</v>
      </c>
      <c r="E96" s="56">
        <f>SUM(E100:E102)</f>
        <v>175</v>
      </c>
      <c r="F96" s="58"/>
      <c r="G96" s="62">
        <f>SUM(G100:G102)</f>
        <v>0</v>
      </c>
      <c r="H96" s="75" t="str">
        <f>IF(G96&gt;E96,"Mindestpunktzahl erreicht","Mindestpunktzahl verfehlt")</f>
        <v>Mindestpunktzahl verfehlt</v>
      </c>
    </row>
    <row r="97" spans="1:8" hidden="1" outlineLevel="1" x14ac:dyDescent="0.2">
      <c r="A97" s="18"/>
      <c r="B97" s="13" t="s">
        <v>214</v>
      </c>
      <c r="C97" s="12" t="s">
        <v>266</v>
      </c>
      <c r="D97" s="73" t="s">
        <v>171</v>
      </c>
      <c r="E97" s="20"/>
      <c r="F97" s="21"/>
      <c r="G97" s="30"/>
      <c r="H97" s="42"/>
    </row>
    <row r="98" spans="1:8" hidden="1" outlineLevel="1" x14ac:dyDescent="0.2">
      <c r="A98" s="18"/>
      <c r="B98" s="13" t="s">
        <v>215</v>
      </c>
      <c r="C98" s="31" t="s">
        <v>267</v>
      </c>
      <c r="D98" s="73" t="s">
        <v>171</v>
      </c>
      <c r="E98" s="25"/>
      <c r="F98" s="21"/>
      <c r="G98" s="30"/>
      <c r="H98" s="42"/>
    </row>
    <row r="99" spans="1:8" hidden="1" outlineLevel="1" x14ac:dyDescent="0.2">
      <c r="A99" s="18"/>
      <c r="B99" s="13" t="s">
        <v>216</v>
      </c>
      <c r="C99" s="24" t="s">
        <v>268</v>
      </c>
      <c r="D99" s="73" t="s">
        <v>171</v>
      </c>
      <c r="E99" s="25"/>
      <c r="F99" s="21"/>
      <c r="G99" s="30"/>
      <c r="H99" s="42"/>
    </row>
    <row r="100" spans="1:8" hidden="1" outlineLevel="1" x14ac:dyDescent="0.2">
      <c r="A100" s="18"/>
      <c r="B100" s="13" t="s">
        <v>217</v>
      </c>
      <c r="C100" s="24" t="s">
        <v>269</v>
      </c>
      <c r="D100" s="20">
        <v>15</v>
      </c>
      <c r="E100" s="20">
        <f>D100*5</f>
        <v>75</v>
      </c>
      <c r="F100" s="21"/>
      <c r="G100" s="30">
        <f>$D100*F100</f>
        <v>0</v>
      </c>
      <c r="H100" s="42"/>
    </row>
    <row r="101" spans="1:8" hidden="1" outlineLevel="1" x14ac:dyDescent="0.2">
      <c r="A101" s="18"/>
      <c r="B101" s="13" t="s">
        <v>218</v>
      </c>
      <c r="C101" s="24" t="s">
        <v>91</v>
      </c>
      <c r="D101" s="76">
        <v>10</v>
      </c>
      <c r="E101" s="20">
        <f>D101*5</f>
        <v>50</v>
      </c>
      <c r="F101" s="21"/>
      <c r="G101" s="30">
        <f>$D101*F101</f>
        <v>0</v>
      </c>
      <c r="H101" s="42"/>
    </row>
    <row r="102" spans="1:8" hidden="1" outlineLevel="1" x14ac:dyDescent="0.2">
      <c r="A102" s="18"/>
      <c r="B102" s="13" t="s">
        <v>219</v>
      </c>
      <c r="C102" s="24" t="s">
        <v>270</v>
      </c>
      <c r="D102" s="76">
        <v>10</v>
      </c>
      <c r="E102" s="20">
        <f>D102*5</f>
        <v>50</v>
      </c>
      <c r="F102" s="21"/>
      <c r="G102" s="30">
        <f>$D102*F102</f>
        <v>0</v>
      </c>
      <c r="H102" s="42"/>
    </row>
    <row r="103" spans="1:8" s="2" customFormat="1" collapsed="1" x14ac:dyDescent="0.2">
      <c r="A103" s="65" t="s">
        <v>220</v>
      </c>
      <c r="B103" s="66" t="s">
        <v>338</v>
      </c>
      <c r="C103" s="55"/>
      <c r="D103" s="56">
        <f>SUM(D105:D108)</f>
        <v>45</v>
      </c>
      <c r="E103" s="56">
        <f>SUM(E105:E108)</f>
        <v>225</v>
      </c>
      <c r="F103" s="58"/>
      <c r="G103" s="62">
        <f>SUM(G105:G108)</f>
        <v>0</v>
      </c>
      <c r="H103" s="75" t="str">
        <f>IF(G103&gt;E103,"Mindestpunktzahl erreicht","Mindestpunktzahl verfehlt")</f>
        <v>Mindestpunktzahl verfehlt</v>
      </c>
    </row>
    <row r="104" spans="1:8" hidden="1" outlineLevel="1" x14ac:dyDescent="0.2">
      <c r="A104" s="18"/>
      <c r="B104" s="13" t="s">
        <v>221</v>
      </c>
      <c r="C104" s="12" t="s">
        <v>271</v>
      </c>
      <c r="D104" s="73" t="s">
        <v>171</v>
      </c>
      <c r="E104" s="20"/>
      <c r="F104" s="21"/>
      <c r="G104" s="30"/>
      <c r="H104" s="42"/>
    </row>
    <row r="105" spans="1:8" hidden="1" outlineLevel="1" x14ac:dyDescent="0.2">
      <c r="A105" s="18"/>
      <c r="B105" s="13" t="s">
        <v>222</v>
      </c>
      <c r="C105" s="31" t="s">
        <v>272</v>
      </c>
      <c r="D105" s="20">
        <v>10</v>
      </c>
      <c r="E105" s="20">
        <f>D105*5</f>
        <v>50</v>
      </c>
      <c r="F105" s="21"/>
      <c r="G105" s="30">
        <f>$D105*F105</f>
        <v>0</v>
      </c>
      <c r="H105" s="42"/>
    </row>
    <row r="106" spans="1:8" hidden="1" outlineLevel="1" x14ac:dyDescent="0.2">
      <c r="A106" s="18"/>
      <c r="B106" s="13" t="s">
        <v>223</v>
      </c>
      <c r="C106" s="24" t="s">
        <v>273</v>
      </c>
      <c r="D106" s="20">
        <v>10</v>
      </c>
      <c r="E106" s="20">
        <f>D106*5</f>
        <v>50</v>
      </c>
      <c r="F106" s="21"/>
      <c r="G106" s="30">
        <f>$D106*F106</f>
        <v>0</v>
      </c>
      <c r="H106" s="42"/>
    </row>
    <row r="107" spans="1:8" hidden="1" outlineLevel="1" x14ac:dyDescent="0.2">
      <c r="A107" s="18"/>
      <c r="B107" s="13" t="s">
        <v>224</v>
      </c>
      <c r="C107" s="24" t="s">
        <v>274</v>
      </c>
      <c r="D107" s="20">
        <v>5</v>
      </c>
      <c r="E107" s="20">
        <f>D107*5</f>
        <v>25</v>
      </c>
      <c r="F107" s="21"/>
      <c r="G107" s="30">
        <f>$D107*F107</f>
        <v>0</v>
      </c>
      <c r="H107" s="42"/>
    </row>
    <row r="108" spans="1:8" hidden="1" outlineLevel="1" x14ac:dyDescent="0.2">
      <c r="A108" s="18"/>
      <c r="B108" s="13" t="s">
        <v>225</v>
      </c>
      <c r="C108" s="24" t="s">
        <v>275</v>
      </c>
      <c r="D108" s="20">
        <v>20</v>
      </c>
      <c r="E108" s="20">
        <f>D108*5</f>
        <v>100</v>
      </c>
      <c r="F108" s="21"/>
      <c r="G108" s="30">
        <f>$D108*F108</f>
        <v>0</v>
      </c>
      <c r="H108" s="42"/>
    </row>
    <row r="109" spans="1:8" collapsed="1" x14ac:dyDescent="0.2">
      <c r="A109" s="65" t="s">
        <v>226</v>
      </c>
      <c r="B109" s="66" t="s">
        <v>339</v>
      </c>
      <c r="C109" s="55"/>
      <c r="D109" s="56">
        <f>SUM(D110:D113)</f>
        <v>20</v>
      </c>
      <c r="E109" s="56">
        <f>SUM(E110:E113)</f>
        <v>100</v>
      </c>
      <c r="F109" s="58"/>
      <c r="G109" s="62">
        <f>SUM(G110:G113)</f>
        <v>0</v>
      </c>
      <c r="H109" s="75" t="str">
        <f>IF(G109&gt;E109,"Mindestpunktzahl erreicht","Mindestpunktzahl verfehlt")</f>
        <v>Mindestpunktzahl verfehlt</v>
      </c>
    </row>
    <row r="110" spans="1:8" hidden="1" outlineLevel="1" x14ac:dyDescent="0.2">
      <c r="A110" s="18"/>
      <c r="B110" s="13" t="s">
        <v>227</v>
      </c>
      <c r="C110" s="24" t="s">
        <v>276</v>
      </c>
      <c r="D110" s="20">
        <v>4</v>
      </c>
      <c r="E110" s="20">
        <f>D110*5</f>
        <v>20</v>
      </c>
      <c r="F110" s="21"/>
      <c r="G110" s="30">
        <f>$D110*F110</f>
        <v>0</v>
      </c>
      <c r="H110" s="42"/>
    </row>
    <row r="111" spans="1:8" hidden="1" outlineLevel="1" x14ac:dyDescent="0.2">
      <c r="A111" s="18"/>
      <c r="B111" s="13" t="s">
        <v>228</v>
      </c>
      <c r="C111" s="24" t="s">
        <v>277</v>
      </c>
      <c r="D111" s="20">
        <v>8</v>
      </c>
      <c r="E111" s="20">
        <f>D111*5</f>
        <v>40</v>
      </c>
      <c r="F111" s="21"/>
      <c r="G111" s="30">
        <f>$D111*F111</f>
        <v>0</v>
      </c>
      <c r="H111" s="42"/>
    </row>
    <row r="112" spans="1:8" hidden="1" outlineLevel="1" x14ac:dyDescent="0.2">
      <c r="A112" s="18"/>
      <c r="B112" s="13" t="s">
        <v>229</v>
      </c>
      <c r="C112" s="24" t="s">
        <v>278</v>
      </c>
      <c r="D112" s="20">
        <v>5</v>
      </c>
      <c r="E112" s="20">
        <f>D112*5</f>
        <v>25</v>
      </c>
      <c r="F112" s="21"/>
      <c r="G112" s="30">
        <f>$D112*F112</f>
        <v>0</v>
      </c>
      <c r="H112" s="42"/>
    </row>
    <row r="113" spans="1:8" hidden="1" outlineLevel="1" x14ac:dyDescent="0.2">
      <c r="A113" s="18"/>
      <c r="B113" s="13" t="s">
        <v>230</v>
      </c>
      <c r="C113" s="24" t="s">
        <v>279</v>
      </c>
      <c r="D113" s="20">
        <v>3</v>
      </c>
      <c r="E113" s="20">
        <f>D113*5</f>
        <v>15</v>
      </c>
      <c r="F113" s="21"/>
      <c r="G113" s="30">
        <f>$D113*F113</f>
        <v>0</v>
      </c>
      <c r="H113" s="42"/>
    </row>
    <row r="114" spans="1:8" s="2" customFormat="1" collapsed="1" x14ac:dyDescent="0.2">
      <c r="A114" s="65" t="s">
        <v>231</v>
      </c>
      <c r="B114" s="66" t="s">
        <v>340</v>
      </c>
      <c r="C114" s="55"/>
      <c r="D114" s="56">
        <f>SUM(D115:D121)</f>
        <v>50</v>
      </c>
      <c r="E114" s="56">
        <f>SUM(E115:E121)</f>
        <v>250</v>
      </c>
      <c r="F114" s="57"/>
      <c r="G114" s="62">
        <f>SUM(G115:G121)</f>
        <v>0</v>
      </c>
      <c r="H114" s="75" t="str">
        <f>IF(G114&gt;E114,"Mindestpunktzahl erreicht","Mindestpunktzahl verfehlt")</f>
        <v>Mindestpunktzahl verfehlt</v>
      </c>
    </row>
    <row r="115" spans="1:8" hidden="1" outlineLevel="1" x14ac:dyDescent="0.2">
      <c r="A115" s="18"/>
      <c r="B115" s="32" t="s">
        <v>232</v>
      </c>
      <c r="C115" s="13" t="s">
        <v>283</v>
      </c>
      <c r="D115" s="20">
        <v>6</v>
      </c>
      <c r="E115" s="20">
        <f t="shared" ref="E115:E121" si="15">D115*5</f>
        <v>30</v>
      </c>
      <c r="F115" s="21"/>
      <c r="G115" s="30">
        <f t="shared" ref="G115:G121" si="16">$D115*F115</f>
        <v>0</v>
      </c>
      <c r="H115" s="42"/>
    </row>
    <row r="116" spans="1:8" hidden="1" outlineLevel="1" x14ac:dyDescent="0.2">
      <c r="A116" s="18"/>
      <c r="B116" s="32" t="s">
        <v>233</v>
      </c>
      <c r="C116" s="13" t="s">
        <v>284</v>
      </c>
      <c r="D116" s="22">
        <v>4</v>
      </c>
      <c r="E116" s="20">
        <f t="shared" si="15"/>
        <v>20</v>
      </c>
      <c r="F116" s="21"/>
      <c r="G116" s="30">
        <f t="shared" si="16"/>
        <v>0</v>
      </c>
      <c r="H116" s="42"/>
    </row>
    <row r="117" spans="1:8" hidden="1" outlineLevel="1" x14ac:dyDescent="0.2">
      <c r="A117" s="18"/>
      <c r="B117" s="32" t="s">
        <v>234</v>
      </c>
      <c r="C117" s="13" t="s">
        <v>285</v>
      </c>
      <c r="D117" s="22">
        <v>4</v>
      </c>
      <c r="E117" s="20">
        <f t="shared" si="15"/>
        <v>20</v>
      </c>
      <c r="F117" s="21"/>
      <c r="G117" s="30">
        <f t="shared" si="16"/>
        <v>0</v>
      </c>
      <c r="H117" s="42"/>
    </row>
    <row r="118" spans="1:8" hidden="1" outlineLevel="1" x14ac:dyDescent="0.2">
      <c r="A118" s="18"/>
      <c r="B118" s="32" t="s">
        <v>235</v>
      </c>
      <c r="C118" s="13" t="s">
        <v>390</v>
      </c>
      <c r="D118" s="22">
        <v>10</v>
      </c>
      <c r="E118" s="20">
        <f t="shared" si="15"/>
        <v>50</v>
      </c>
      <c r="F118" s="21"/>
      <c r="G118" s="30">
        <f t="shared" si="16"/>
        <v>0</v>
      </c>
      <c r="H118" s="42"/>
    </row>
    <row r="119" spans="1:8" hidden="1" outlineLevel="1" x14ac:dyDescent="0.2">
      <c r="A119" s="18"/>
      <c r="B119" s="32" t="s">
        <v>280</v>
      </c>
      <c r="C119" s="13" t="s">
        <v>391</v>
      </c>
      <c r="D119" s="22">
        <v>4</v>
      </c>
      <c r="E119" s="20">
        <f t="shared" si="15"/>
        <v>20</v>
      </c>
      <c r="F119" s="21"/>
      <c r="G119" s="30">
        <f t="shared" si="16"/>
        <v>0</v>
      </c>
      <c r="H119" s="42"/>
    </row>
    <row r="120" spans="1:8" hidden="1" outlineLevel="1" x14ac:dyDescent="0.2">
      <c r="A120" s="18"/>
      <c r="B120" s="32" t="s">
        <v>281</v>
      </c>
      <c r="C120" s="13" t="s">
        <v>392</v>
      </c>
      <c r="D120" s="22">
        <v>10</v>
      </c>
      <c r="E120" s="20">
        <f t="shared" si="15"/>
        <v>50</v>
      </c>
      <c r="F120" s="21"/>
      <c r="G120" s="30">
        <f t="shared" si="16"/>
        <v>0</v>
      </c>
      <c r="H120" s="42"/>
    </row>
    <row r="121" spans="1:8" hidden="1" outlineLevel="1" x14ac:dyDescent="0.2">
      <c r="A121" s="18"/>
      <c r="B121" s="32" t="s">
        <v>282</v>
      </c>
      <c r="C121" s="13" t="s">
        <v>393</v>
      </c>
      <c r="D121" s="22">
        <v>12</v>
      </c>
      <c r="E121" s="20">
        <f t="shared" si="15"/>
        <v>60</v>
      </c>
      <c r="F121" s="21"/>
      <c r="G121" s="30">
        <f t="shared" si="16"/>
        <v>0</v>
      </c>
      <c r="H121" s="42"/>
    </row>
    <row r="122" spans="1:8" s="2" customFormat="1" collapsed="1" x14ac:dyDescent="0.2">
      <c r="A122" s="65" t="s">
        <v>236</v>
      </c>
      <c r="B122" s="59" t="s">
        <v>341</v>
      </c>
      <c r="C122" s="67"/>
      <c r="D122" s="56">
        <f>SUM(D123:D129)</f>
        <v>50</v>
      </c>
      <c r="E122" s="56">
        <f>SUM(E123:E129)</f>
        <v>250</v>
      </c>
      <c r="F122" s="57"/>
      <c r="G122" s="62">
        <f>SUM(G123:G129)</f>
        <v>0</v>
      </c>
      <c r="H122" s="75" t="str">
        <f>IF(G122&gt;E122,"Mindestpunktzahl erreicht","Mindestpunktzahl verfehlt")</f>
        <v>Mindestpunktzahl verfehlt</v>
      </c>
    </row>
    <row r="123" spans="1:8" hidden="1" outlineLevel="1" x14ac:dyDescent="0.2">
      <c r="A123" s="18"/>
      <c r="B123" s="32" t="s">
        <v>237</v>
      </c>
      <c r="C123" s="13" t="s">
        <v>397</v>
      </c>
      <c r="D123" s="20">
        <v>8</v>
      </c>
      <c r="E123" s="20">
        <f t="shared" ref="E123:E129" si="17">D123*5</f>
        <v>40</v>
      </c>
      <c r="F123" s="21"/>
      <c r="G123" s="30">
        <f t="shared" ref="G123:G129" si="18">$D123*F123</f>
        <v>0</v>
      </c>
      <c r="H123" s="42"/>
    </row>
    <row r="124" spans="1:8" hidden="1" outlineLevel="1" x14ac:dyDescent="0.2">
      <c r="A124" s="18"/>
      <c r="B124" s="32" t="s">
        <v>238</v>
      </c>
      <c r="C124" s="13" t="s">
        <v>398</v>
      </c>
      <c r="D124" s="20">
        <v>8</v>
      </c>
      <c r="E124" s="20">
        <f t="shared" si="17"/>
        <v>40</v>
      </c>
      <c r="F124" s="21"/>
      <c r="G124" s="30">
        <f t="shared" si="18"/>
        <v>0</v>
      </c>
      <c r="H124" s="42"/>
    </row>
    <row r="125" spans="1:8" hidden="1" outlineLevel="1" x14ac:dyDescent="0.2">
      <c r="A125" s="18"/>
      <c r="B125" s="32" t="s">
        <v>239</v>
      </c>
      <c r="C125" s="13" t="s">
        <v>399</v>
      </c>
      <c r="D125" s="20">
        <v>8</v>
      </c>
      <c r="E125" s="20">
        <f t="shared" si="17"/>
        <v>40</v>
      </c>
      <c r="F125" s="21"/>
      <c r="G125" s="30">
        <f t="shared" si="18"/>
        <v>0</v>
      </c>
      <c r="H125" s="42"/>
    </row>
    <row r="126" spans="1:8" hidden="1" outlineLevel="1" x14ac:dyDescent="0.2">
      <c r="A126" s="18"/>
      <c r="B126" s="32" t="s">
        <v>240</v>
      </c>
      <c r="C126" s="13" t="s">
        <v>400</v>
      </c>
      <c r="D126" s="20">
        <v>6</v>
      </c>
      <c r="E126" s="20">
        <f t="shared" si="17"/>
        <v>30</v>
      </c>
      <c r="F126" s="21"/>
      <c r="G126" s="30">
        <f t="shared" si="18"/>
        <v>0</v>
      </c>
      <c r="H126" s="42"/>
    </row>
    <row r="127" spans="1:8" hidden="1" outlineLevel="1" x14ac:dyDescent="0.2">
      <c r="A127" s="18"/>
      <c r="B127" s="32" t="s">
        <v>394</v>
      </c>
      <c r="C127" s="13" t="s">
        <v>401</v>
      </c>
      <c r="D127" s="20">
        <v>6</v>
      </c>
      <c r="E127" s="20">
        <f t="shared" si="17"/>
        <v>30</v>
      </c>
      <c r="F127" s="21"/>
      <c r="G127" s="30">
        <f t="shared" si="18"/>
        <v>0</v>
      </c>
      <c r="H127" s="42"/>
    </row>
    <row r="128" spans="1:8" hidden="1" outlineLevel="1" x14ac:dyDescent="0.2">
      <c r="A128" s="18"/>
      <c r="B128" s="32" t="s">
        <v>395</v>
      </c>
      <c r="C128" s="13" t="s">
        <v>402</v>
      </c>
      <c r="D128" s="20">
        <v>6</v>
      </c>
      <c r="E128" s="20">
        <f t="shared" si="17"/>
        <v>30</v>
      </c>
      <c r="F128" s="21"/>
      <c r="G128" s="30">
        <f t="shared" si="18"/>
        <v>0</v>
      </c>
      <c r="H128" s="42"/>
    </row>
    <row r="129" spans="1:8" hidden="1" outlineLevel="1" x14ac:dyDescent="0.2">
      <c r="A129" s="18"/>
      <c r="B129" s="32" t="s">
        <v>396</v>
      </c>
      <c r="C129" s="13" t="s">
        <v>403</v>
      </c>
      <c r="D129" s="20">
        <v>8</v>
      </c>
      <c r="E129" s="20">
        <f t="shared" si="17"/>
        <v>40</v>
      </c>
      <c r="F129" s="21"/>
      <c r="G129" s="30">
        <f t="shared" si="18"/>
        <v>0</v>
      </c>
      <c r="H129" s="42"/>
    </row>
    <row r="130" spans="1:8" s="2" customFormat="1" collapsed="1" x14ac:dyDescent="0.2">
      <c r="A130" s="65" t="s">
        <v>241</v>
      </c>
      <c r="B130" s="59" t="s">
        <v>342</v>
      </c>
      <c r="C130" s="68"/>
      <c r="D130" s="69">
        <f>SUM(D131:D136)</f>
        <v>40</v>
      </c>
      <c r="E130" s="69">
        <f>SUM(E131:E136)</f>
        <v>200</v>
      </c>
      <c r="F130" s="57"/>
      <c r="G130" s="62">
        <f>SUM(G131:G136)</f>
        <v>0</v>
      </c>
      <c r="H130" s="75" t="str">
        <f>IF(G130&gt;E130,"Mindestpunktzahl erreicht","Mindestpunktzahl verfehlt")</f>
        <v>Mindestpunktzahl verfehlt</v>
      </c>
    </row>
    <row r="131" spans="1:8" hidden="1" outlineLevel="1" x14ac:dyDescent="0.2">
      <c r="A131" s="18"/>
      <c r="B131" s="32" t="s">
        <v>242</v>
      </c>
      <c r="C131" s="13" t="s">
        <v>406</v>
      </c>
      <c r="D131" s="20">
        <v>8</v>
      </c>
      <c r="E131" s="20">
        <f t="shared" ref="E131:E136" si="19">D131*5</f>
        <v>40</v>
      </c>
      <c r="F131" s="21"/>
      <c r="G131" s="30">
        <f t="shared" ref="G131:G136" si="20">$D131*F131</f>
        <v>0</v>
      </c>
      <c r="H131" s="42"/>
    </row>
    <row r="132" spans="1:8" hidden="1" outlineLevel="1" x14ac:dyDescent="0.2">
      <c r="A132" s="18"/>
      <c r="B132" s="32" t="s">
        <v>243</v>
      </c>
      <c r="C132" s="13" t="s">
        <v>407</v>
      </c>
      <c r="D132" s="20">
        <v>5</v>
      </c>
      <c r="E132" s="20">
        <f t="shared" si="19"/>
        <v>25</v>
      </c>
      <c r="F132" s="21"/>
      <c r="G132" s="30">
        <f t="shared" si="20"/>
        <v>0</v>
      </c>
      <c r="H132" s="42"/>
    </row>
    <row r="133" spans="1:8" hidden="1" outlineLevel="1" x14ac:dyDescent="0.2">
      <c r="A133" s="18"/>
      <c r="B133" s="32" t="s">
        <v>244</v>
      </c>
      <c r="C133" s="13" t="s">
        <v>408</v>
      </c>
      <c r="D133" s="20">
        <v>5</v>
      </c>
      <c r="E133" s="20">
        <f t="shared" si="19"/>
        <v>25</v>
      </c>
      <c r="F133" s="21"/>
      <c r="G133" s="30">
        <f t="shared" si="20"/>
        <v>0</v>
      </c>
      <c r="H133" s="42"/>
    </row>
    <row r="134" spans="1:8" hidden="1" outlineLevel="1" x14ac:dyDescent="0.2">
      <c r="A134" s="18"/>
      <c r="B134" s="32" t="s">
        <v>245</v>
      </c>
      <c r="C134" s="13" t="s">
        <v>409</v>
      </c>
      <c r="D134" s="20">
        <v>5</v>
      </c>
      <c r="E134" s="20">
        <f t="shared" si="19"/>
        <v>25</v>
      </c>
      <c r="F134" s="21"/>
      <c r="G134" s="30">
        <f t="shared" si="20"/>
        <v>0</v>
      </c>
      <c r="H134" s="42"/>
    </row>
    <row r="135" spans="1:8" hidden="1" outlineLevel="1" x14ac:dyDescent="0.2">
      <c r="A135" s="18"/>
      <c r="B135" s="32" t="s">
        <v>404</v>
      </c>
      <c r="C135" s="13" t="s">
        <v>410</v>
      </c>
      <c r="D135" s="20">
        <v>10</v>
      </c>
      <c r="E135" s="20">
        <f t="shared" si="19"/>
        <v>50</v>
      </c>
      <c r="F135" s="21"/>
      <c r="G135" s="30">
        <f t="shared" si="20"/>
        <v>0</v>
      </c>
      <c r="H135" s="42"/>
    </row>
    <row r="136" spans="1:8" hidden="1" outlineLevel="1" x14ac:dyDescent="0.2">
      <c r="A136" s="18"/>
      <c r="B136" s="34" t="s">
        <v>405</v>
      </c>
      <c r="C136" s="13" t="s">
        <v>411</v>
      </c>
      <c r="D136" s="20">
        <v>7</v>
      </c>
      <c r="E136" s="20">
        <f t="shared" si="19"/>
        <v>35</v>
      </c>
      <c r="F136" s="21"/>
      <c r="G136" s="30">
        <f t="shared" si="20"/>
        <v>0</v>
      </c>
      <c r="H136" s="43"/>
    </row>
    <row r="137" spans="1:8" s="2" customFormat="1" collapsed="1" x14ac:dyDescent="0.2">
      <c r="A137" s="65" t="s">
        <v>15</v>
      </c>
      <c r="B137" s="59" t="s">
        <v>16</v>
      </c>
      <c r="C137" s="68"/>
      <c r="D137" s="69">
        <f>SUM(D138:D140)</f>
        <v>25</v>
      </c>
      <c r="E137" s="69">
        <f>SUM(E138:E140)</f>
        <v>125</v>
      </c>
      <c r="F137" s="57"/>
      <c r="G137" s="62">
        <f>SUM(G138:G140)</f>
        <v>0</v>
      </c>
      <c r="H137" s="75" t="str">
        <f>IF(G137&gt;E137,"Mindestpunktzahl erreicht","Mindestpunktzahl verfehlt")</f>
        <v>Mindestpunktzahl verfehlt</v>
      </c>
    </row>
    <row r="138" spans="1:8" hidden="1" outlineLevel="1" x14ac:dyDescent="0.2">
      <c r="A138" s="18"/>
      <c r="B138" s="32" t="s">
        <v>18</v>
      </c>
      <c r="C138" s="13" t="s">
        <v>412</v>
      </c>
      <c r="D138" s="20">
        <v>5</v>
      </c>
      <c r="E138" s="20">
        <f>D138*5</f>
        <v>25</v>
      </c>
      <c r="F138" s="21"/>
      <c r="G138" s="30">
        <f>$D138*F138</f>
        <v>0</v>
      </c>
      <c r="H138" s="42"/>
    </row>
    <row r="139" spans="1:8" hidden="1" outlineLevel="1" x14ac:dyDescent="0.2">
      <c r="A139" s="18"/>
      <c r="B139" s="32" t="s">
        <v>19</v>
      </c>
      <c r="C139" s="13" t="s">
        <v>413</v>
      </c>
      <c r="D139" s="20">
        <v>8</v>
      </c>
      <c r="E139" s="20">
        <f>D139*5</f>
        <v>40</v>
      </c>
      <c r="F139" s="21"/>
      <c r="G139" s="30">
        <f>$D139*F139</f>
        <v>0</v>
      </c>
      <c r="H139" s="42"/>
    </row>
    <row r="140" spans="1:8" hidden="1" outlineLevel="1" x14ac:dyDescent="0.2">
      <c r="A140" s="18"/>
      <c r="B140" s="32" t="s">
        <v>20</v>
      </c>
      <c r="C140" s="13" t="s">
        <v>414</v>
      </c>
      <c r="D140" s="20">
        <v>12</v>
      </c>
      <c r="E140" s="20">
        <f>D140*5</f>
        <v>60</v>
      </c>
      <c r="F140" s="21"/>
      <c r="G140" s="30">
        <f>$D140*F140</f>
        <v>0</v>
      </c>
      <c r="H140" s="42"/>
    </row>
    <row r="141" spans="1:8" s="2" customFormat="1" collapsed="1" x14ac:dyDescent="0.2">
      <c r="A141" s="65" t="s">
        <v>17</v>
      </c>
      <c r="B141" s="59" t="s">
        <v>257</v>
      </c>
      <c r="C141" s="68"/>
      <c r="D141" s="69">
        <f>SUM(D142:D144)</f>
        <v>15</v>
      </c>
      <c r="E141" s="69">
        <f>SUM(E142:E144)</f>
        <v>75</v>
      </c>
      <c r="F141" s="57"/>
      <c r="G141" s="62">
        <f>SUM(G142:G144)</f>
        <v>0</v>
      </c>
      <c r="H141" s="75" t="str">
        <f>IF(G141&gt;E141,"Mindestpunktzahl erreicht","Mindestpunktzahl verfehlt")</f>
        <v>Mindestpunktzahl verfehlt</v>
      </c>
    </row>
    <row r="142" spans="1:8" hidden="1" outlineLevel="1" x14ac:dyDescent="0.2">
      <c r="A142" s="18"/>
      <c r="B142" s="32" t="s">
        <v>21</v>
      </c>
      <c r="C142" s="13" t="s">
        <v>415</v>
      </c>
      <c r="D142" s="20">
        <v>5</v>
      </c>
      <c r="E142" s="20">
        <f>D142*5</f>
        <v>25</v>
      </c>
      <c r="F142" s="21"/>
      <c r="G142" s="30">
        <f>$D142*F142</f>
        <v>0</v>
      </c>
      <c r="H142" s="42"/>
    </row>
    <row r="143" spans="1:8" hidden="1" outlineLevel="1" x14ac:dyDescent="0.2">
      <c r="A143" s="18"/>
      <c r="B143" s="32" t="s">
        <v>22</v>
      </c>
      <c r="C143" s="13" t="s">
        <v>416</v>
      </c>
      <c r="D143" s="20">
        <v>5</v>
      </c>
      <c r="E143" s="20">
        <f>D143*5</f>
        <v>25</v>
      </c>
      <c r="F143" s="21"/>
      <c r="G143" s="30">
        <f>$D143*F143</f>
        <v>0</v>
      </c>
      <c r="H143" s="42"/>
    </row>
    <row r="144" spans="1:8" hidden="1" outlineLevel="1" x14ac:dyDescent="0.2">
      <c r="A144" s="18"/>
      <c r="B144" s="32" t="s">
        <v>23</v>
      </c>
      <c r="C144" s="13" t="s">
        <v>417</v>
      </c>
      <c r="D144" s="20">
        <v>5</v>
      </c>
      <c r="E144" s="20">
        <f>D144*5</f>
        <v>25</v>
      </c>
      <c r="F144" s="21"/>
      <c r="G144" s="30">
        <f>$D144*F144</f>
        <v>0</v>
      </c>
      <c r="H144" s="42"/>
    </row>
    <row r="145" spans="1:8" s="2" customFormat="1" collapsed="1" x14ac:dyDescent="0.2">
      <c r="A145" s="65" t="s">
        <v>24</v>
      </c>
      <c r="B145" s="59" t="s">
        <v>35</v>
      </c>
      <c r="C145" s="68"/>
      <c r="D145" s="69">
        <f>SUM(D146:D150)</f>
        <v>60</v>
      </c>
      <c r="E145" s="69">
        <f>SUM(E146:E150)</f>
        <v>300</v>
      </c>
      <c r="F145" s="57"/>
      <c r="G145" s="62">
        <f>SUM(G146:G150)</f>
        <v>0</v>
      </c>
      <c r="H145" s="75" t="str">
        <f>IF(G145&gt;E145,"Mindestpunktzahl erreicht","Mindestpunktzahl verfehlt")</f>
        <v>Mindestpunktzahl verfehlt</v>
      </c>
    </row>
    <row r="146" spans="1:8" hidden="1" outlineLevel="1" x14ac:dyDescent="0.2">
      <c r="A146" s="18"/>
      <c r="B146" s="32" t="s">
        <v>26</v>
      </c>
      <c r="C146" s="13" t="s">
        <v>419</v>
      </c>
      <c r="D146" s="20">
        <v>14</v>
      </c>
      <c r="E146" s="20">
        <f>D146*5</f>
        <v>70</v>
      </c>
      <c r="F146" s="21"/>
      <c r="G146" s="30">
        <f>$D146*F146</f>
        <v>0</v>
      </c>
      <c r="H146" s="42"/>
    </row>
    <row r="147" spans="1:8" hidden="1" outlineLevel="1" x14ac:dyDescent="0.2">
      <c r="A147" s="18"/>
      <c r="B147" s="32" t="s">
        <v>27</v>
      </c>
      <c r="C147" s="13" t="s">
        <v>92</v>
      </c>
      <c r="D147" s="20">
        <v>8</v>
      </c>
      <c r="E147" s="20">
        <f>D147*5</f>
        <v>40</v>
      </c>
      <c r="F147" s="21"/>
      <c r="G147" s="30">
        <f>$D147*F147</f>
        <v>0</v>
      </c>
      <c r="H147" s="42"/>
    </row>
    <row r="148" spans="1:8" hidden="1" outlineLevel="1" x14ac:dyDescent="0.2">
      <c r="A148" s="18"/>
      <c r="B148" s="32" t="s">
        <v>28</v>
      </c>
      <c r="C148" s="13" t="s">
        <v>420</v>
      </c>
      <c r="D148" s="20">
        <v>8</v>
      </c>
      <c r="E148" s="20">
        <f>D148*5</f>
        <v>40</v>
      </c>
      <c r="F148" s="21"/>
      <c r="G148" s="30">
        <f>$D148*F148</f>
        <v>0</v>
      </c>
      <c r="H148" s="42"/>
    </row>
    <row r="149" spans="1:8" hidden="1" outlineLevel="1" x14ac:dyDescent="0.2">
      <c r="A149" s="18"/>
      <c r="B149" s="32" t="s">
        <v>29</v>
      </c>
      <c r="C149" s="13" t="s">
        <v>421</v>
      </c>
      <c r="D149" s="20">
        <v>25</v>
      </c>
      <c r="E149" s="20">
        <f>D149*5</f>
        <v>125</v>
      </c>
      <c r="F149" s="21"/>
      <c r="G149" s="30">
        <f>$D149*F149</f>
        <v>0</v>
      </c>
      <c r="H149" s="42"/>
    </row>
    <row r="150" spans="1:8" hidden="1" outlineLevel="1" x14ac:dyDescent="0.2">
      <c r="A150" s="18"/>
      <c r="B150" s="34" t="s">
        <v>418</v>
      </c>
      <c r="C150" s="13" t="s">
        <v>422</v>
      </c>
      <c r="D150" s="20">
        <v>5</v>
      </c>
      <c r="E150" s="20">
        <f>D150*5</f>
        <v>25</v>
      </c>
      <c r="F150" s="21"/>
      <c r="G150" s="30">
        <f>$D150*F150</f>
        <v>0</v>
      </c>
      <c r="H150" s="43"/>
    </row>
    <row r="151" spans="1:8" s="2" customFormat="1" ht="13.5" collapsed="1" thickBot="1" x14ac:dyDescent="0.25">
      <c r="A151" s="65" t="s">
        <v>25</v>
      </c>
      <c r="B151" s="59" t="s">
        <v>34</v>
      </c>
      <c r="C151" s="68"/>
      <c r="D151" s="69">
        <f>SUM(D154:D156)+D152+D158</f>
        <v>30</v>
      </c>
      <c r="E151" s="69">
        <f>SUM(E154:E156)+E152+E158</f>
        <v>150</v>
      </c>
      <c r="F151" s="57"/>
      <c r="G151" s="62">
        <f>SUM(G154:G156)+G152+G158</f>
        <v>0</v>
      </c>
      <c r="H151" s="75" t="str">
        <f>IF(G151&gt;E151,"Mindestpunktzahl erreicht","Mindestpunktzahl verfehlt")</f>
        <v>Mindestpunktzahl verfehlt</v>
      </c>
    </row>
    <row r="152" spans="1:8" hidden="1" outlineLevel="1" x14ac:dyDescent="0.2">
      <c r="A152" s="18"/>
      <c r="B152" s="32" t="s">
        <v>30</v>
      </c>
      <c r="C152" s="13" t="s">
        <v>423</v>
      </c>
      <c r="D152" s="20">
        <v>3</v>
      </c>
      <c r="E152" s="20">
        <f>D152*5</f>
        <v>15</v>
      </c>
      <c r="F152" s="21"/>
      <c r="G152" s="30">
        <f>$D152*F152</f>
        <v>0</v>
      </c>
      <c r="H152" s="42"/>
    </row>
    <row r="153" spans="1:8" hidden="1" outlineLevel="1" x14ac:dyDescent="0.2">
      <c r="A153" s="18"/>
      <c r="B153" s="32" t="s">
        <v>31</v>
      </c>
      <c r="C153" s="13" t="s">
        <v>88</v>
      </c>
      <c r="D153" s="73" t="s">
        <v>171</v>
      </c>
      <c r="E153" s="20"/>
      <c r="F153" s="21"/>
      <c r="G153" s="30"/>
      <c r="H153" s="42"/>
    </row>
    <row r="154" spans="1:8" hidden="1" outlineLevel="1" x14ac:dyDescent="0.2">
      <c r="A154" s="18"/>
      <c r="B154" s="32" t="s">
        <v>32</v>
      </c>
      <c r="C154" s="13" t="s">
        <v>89</v>
      </c>
      <c r="D154" s="20">
        <v>8</v>
      </c>
      <c r="E154" s="20">
        <f>D154*5</f>
        <v>40</v>
      </c>
      <c r="F154" s="21"/>
      <c r="G154" s="30">
        <f>$D154*F154</f>
        <v>0</v>
      </c>
      <c r="H154" s="42"/>
    </row>
    <row r="155" spans="1:8" hidden="1" outlineLevel="1" x14ac:dyDescent="0.2">
      <c r="A155" s="18"/>
      <c r="B155" s="32" t="s">
        <v>33</v>
      </c>
      <c r="C155" s="13" t="s">
        <v>286</v>
      </c>
      <c r="D155" s="20">
        <v>8</v>
      </c>
      <c r="E155" s="20">
        <f>D155*5</f>
        <v>40</v>
      </c>
      <c r="F155" s="21"/>
      <c r="G155" s="30">
        <f>$D155*F155</f>
        <v>0</v>
      </c>
      <c r="H155" s="42"/>
    </row>
    <row r="156" spans="1:8" hidden="1" outlineLevel="1" x14ac:dyDescent="0.2">
      <c r="A156" s="18"/>
      <c r="B156" s="32" t="s">
        <v>424</v>
      </c>
      <c r="C156" s="13" t="s">
        <v>287</v>
      </c>
      <c r="D156" s="20">
        <v>8</v>
      </c>
      <c r="E156" s="20">
        <f>D156*5</f>
        <v>40</v>
      </c>
      <c r="F156" s="21"/>
      <c r="G156" s="30">
        <f>$D156*F156</f>
        <v>0</v>
      </c>
      <c r="H156" s="42"/>
    </row>
    <row r="157" spans="1:8" hidden="1" outlineLevel="1" x14ac:dyDescent="0.2">
      <c r="A157" s="18"/>
      <c r="B157" s="32" t="s">
        <v>86</v>
      </c>
      <c r="C157" s="13" t="s">
        <v>288</v>
      </c>
      <c r="D157" s="73" t="s">
        <v>171</v>
      </c>
      <c r="E157" s="20"/>
      <c r="F157" s="21"/>
      <c r="G157" s="30"/>
      <c r="H157" s="42"/>
    </row>
    <row r="158" spans="1:8" ht="13.5" hidden="1" outlineLevel="1" thickBot="1" x14ac:dyDescent="0.25">
      <c r="A158" s="18"/>
      <c r="B158" s="34" t="s">
        <v>87</v>
      </c>
      <c r="C158" s="13" t="s">
        <v>289</v>
      </c>
      <c r="D158" s="20">
        <v>3</v>
      </c>
      <c r="E158" s="20">
        <f>D158*5</f>
        <v>15</v>
      </c>
      <c r="F158" s="21"/>
      <c r="G158" s="30">
        <f>$D158*F158</f>
        <v>0</v>
      </c>
      <c r="H158" s="43"/>
    </row>
    <row r="159" spans="1:8" s="17" customFormat="1" ht="16.5" collapsed="1" thickBot="1" x14ac:dyDescent="0.3">
      <c r="A159" s="14" t="s">
        <v>160</v>
      </c>
      <c r="B159" s="35"/>
      <c r="C159" s="15"/>
      <c r="D159" s="16">
        <f>D151+D145+D141+D137+D130+D122+D114+D109+D103+D96+D91+D83+D76+D69+D62+D58+D53+D45+D38+D31+D26+D19+D14+D7</f>
        <v>1000</v>
      </c>
      <c r="E159" s="16">
        <f>SUM(E151+E145+E141+E137+E130+E122+E114+E109+E103+E96+E91+E83+E76+E69+E62+E58+E53+E45+E38+E31+E26+E19+E14+E7)</f>
        <v>5000</v>
      </c>
      <c r="F159" s="23"/>
      <c r="G159" s="41">
        <f>SUM(G151+G145+G141+G137+G130+G122+G114+G109+G103+G96+G91+G83+G76+G69+G62+G58+G53+G45+G38+G31+G26+G19+G14+G7)</f>
        <v>476</v>
      </c>
      <c r="H159" s="44"/>
    </row>
    <row r="160" spans="1:8" ht="16.149999999999999" customHeight="1" x14ac:dyDescent="0.25">
      <c r="B160" s="33"/>
    </row>
    <row r="161" spans="3:5" ht="13.5" customHeight="1" x14ac:dyDescent="0.2">
      <c r="C161" t="s">
        <v>8</v>
      </c>
      <c r="D161" s="28"/>
      <c r="E161" s="28"/>
    </row>
  </sheetData>
  <phoneticPr fontId="0" type="noConversion"/>
  <printOptions horizontalCentered="1"/>
  <pageMargins left="0.6" right="0.70866141732283472" top="0.75" bottom="0.55118110236220474" header="0.5" footer="0.19685039370078741"/>
  <pageSetup paperSize="9" scale="70" fitToHeight="6" orientation="landscape" horizontalDpi="300" r:id="rId1"/>
  <headerFooter alignWithMargins="0">
    <oddHeader>&amp;CJUSTIZ 2003: Computer Based Training</oddHeader>
    <oddFooter>&amp;L&amp;8INFORA GmbH&amp;CStand: 09. Juli 2001&amp;R&amp;8Seite &amp;P von &amp;N</oddFooter>
  </headerFooter>
  <rowBreaks count="1" manualBreakCount="1">
    <brk id="7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H161"/>
  <sheetViews>
    <sheetView zoomScale="75" zoomScaleNormal="75" workbookViewId="0">
      <selection activeCell="A3" sqref="A3"/>
    </sheetView>
  </sheetViews>
  <sheetFormatPr baseColWidth="10" defaultRowHeight="12.75" outlineLevelRow="1" x14ac:dyDescent="0.2"/>
  <cols>
    <col min="1" max="1" width="6.5703125" customWidth="1"/>
    <col min="2" max="2" width="6.85546875" customWidth="1"/>
    <col min="3" max="3" width="45" bestFit="1" customWidth="1"/>
    <col min="4" max="4" width="13.5703125" style="4" customWidth="1"/>
    <col min="5" max="6" width="11.85546875" customWidth="1"/>
    <col min="7" max="7" width="12.85546875" customWidth="1"/>
    <col min="8" max="8" width="70.85546875" customWidth="1"/>
  </cols>
  <sheetData>
    <row r="1" spans="1:8" ht="21" customHeight="1" x14ac:dyDescent="0.3">
      <c r="A1" s="11" t="s">
        <v>36</v>
      </c>
      <c r="B1" s="3"/>
      <c r="F1" s="6"/>
    </row>
    <row r="2" spans="1:8" ht="20.65" customHeight="1" x14ac:dyDescent="0.3">
      <c r="A2" s="11" t="s">
        <v>37</v>
      </c>
      <c r="B2" s="3"/>
      <c r="F2" s="6"/>
    </row>
    <row r="3" spans="1:8" ht="20.65" customHeight="1" x14ac:dyDescent="0.3">
      <c r="A3" s="11"/>
      <c r="B3" s="3"/>
      <c r="F3" s="6"/>
    </row>
    <row r="4" spans="1:8" ht="20.65" customHeight="1" x14ac:dyDescent="0.3">
      <c r="A4" s="11" t="s">
        <v>95</v>
      </c>
      <c r="B4" s="3"/>
      <c r="F4" s="6"/>
    </row>
    <row r="5" spans="1:8" ht="33" customHeight="1" thickBot="1" x14ac:dyDescent="0.3">
      <c r="A5" s="5" t="s">
        <v>172</v>
      </c>
      <c r="D5" s="7"/>
      <c r="E5" s="8"/>
      <c r="F5" s="45"/>
      <c r="G5" s="46"/>
    </row>
    <row r="6" spans="1:8" s="1" customFormat="1" ht="32.25" customHeight="1" thickBot="1" x14ac:dyDescent="0.25">
      <c r="A6" s="9" t="s">
        <v>141</v>
      </c>
      <c r="B6" s="10"/>
      <c r="C6" s="36"/>
      <c r="D6" s="37" t="s">
        <v>142</v>
      </c>
      <c r="E6" s="38" t="s">
        <v>143</v>
      </c>
      <c r="F6" s="37" t="s">
        <v>246</v>
      </c>
      <c r="G6" s="39" t="s">
        <v>140</v>
      </c>
      <c r="H6" s="47" t="s">
        <v>291</v>
      </c>
    </row>
    <row r="7" spans="1:8" s="2" customFormat="1" x14ac:dyDescent="0.2">
      <c r="A7" s="48" t="s">
        <v>144</v>
      </c>
      <c r="B7" s="49" t="s">
        <v>258</v>
      </c>
      <c r="C7" s="50"/>
      <c r="D7" s="51">
        <f>SUM(D8:D13)</f>
        <v>20</v>
      </c>
      <c r="E7" s="51">
        <f>SUM(E8:E13)</f>
        <v>100</v>
      </c>
      <c r="F7" s="52"/>
      <c r="G7" s="62">
        <f>SUM(G8:G13)</f>
        <v>0</v>
      </c>
      <c r="H7" s="74" t="str">
        <f>IF(G7&gt;E7,"Mindestpunktzahl erreicht","Mindestpunktzahl verfehlt")</f>
        <v>Mindestpunktzahl verfehlt</v>
      </c>
    </row>
    <row r="8" spans="1:8" hidden="1" outlineLevel="1" x14ac:dyDescent="0.2">
      <c r="A8" s="18"/>
      <c r="B8" s="12" t="s">
        <v>145</v>
      </c>
      <c r="C8" s="12" t="s">
        <v>259</v>
      </c>
      <c r="D8" s="20">
        <v>2</v>
      </c>
      <c r="E8" s="20">
        <f t="shared" ref="E8:E13" si="0">D8*5</f>
        <v>10</v>
      </c>
      <c r="F8" s="21"/>
      <c r="G8" s="30">
        <f t="shared" ref="G8:G13" si="1">$D8*F8</f>
        <v>0</v>
      </c>
      <c r="H8" s="80" t="s">
        <v>368</v>
      </c>
    </row>
    <row r="9" spans="1:8" hidden="1" outlineLevel="1" x14ac:dyDescent="0.2">
      <c r="A9" s="18"/>
      <c r="B9" s="12" t="s">
        <v>146</v>
      </c>
      <c r="C9" s="12" t="s">
        <v>260</v>
      </c>
      <c r="D9" s="20">
        <v>3</v>
      </c>
      <c r="E9" s="20">
        <f t="shared" si="0"/>
        <v>15</v>
      </c>
      <c r="F9" s="21"/>
      <c r="G9" s="30">
        <f t="shared" si="1"/>
        <v>0</v>
      </c>
      <c r="H9" s="80" t="s">
        <v>368</v>
      </c>
    </row>
    <row r="10" spans="1:8" hidden="1" outlineLevel="1" x14ac:dyDescent="0.2">
      <c r="A10" s="18"/>
      <c r="B10" s="12" t="s">
        <v>147</v>
      </c>
      <c r="C10" s="12" t="s">
        <v>261</v>
      </c>
      <c r="D10" s="20">
        <v>3</v>
      </c>
      <c r="E10" s="20">
        <f t="shared" si="0"/>
        <v>15</v>
      </c>
      <c r="F10" s="21"/>
      <c r="G10" s="30">
        <f t="shared" si="1"/>
        <v>0</v>
      </c>
      <c r="H10" s="80" t="s">
        <v>368</v>
      </c>
    </row>
    <row r="11" spans="1:8" hidden="1" outlineLevel="1" x14ac:dyDescent="0.2">
      <c r="A11" s="18"/>
      <c r="B11" s="12" t="s">
        <v>148</v>
      </c>
      <c r="C11" s="12" t="s">
        <v>262</v>
      </c>
      <c r="D11" s="20">
        <v>5</v>
      </c>
      <c r="E11" s="20">
        <f t="shared" si="0"/>
        <v>25</v>
      </c>
      <c r="F11" s="21"/>
      <c r="G11" s="30">
        <f t="shared" si="1"/>
        <v>0</v>
      </c>
      <c r="H11" s="80" t="s">
        <v>368</v>
      </c>
    </row>
    <row r="12" spans="1:8" hidden="1" outlineLevel="1" x14ac:dyDescent="0.2">
      <c r="A12" s="18"/>
      <c r="B12" s="12" t="s">
        <v>149</v>
      </c>
      <c r="C12" s="12" t="s">
        <v>293</v>
      </c>
      <c r="D12" s="20">
        <v>5</v>
      </c>
      <c r="E12" s="20">
        <f t="shared" si="0"/>
        <v>25</v>
      </c>
      <c r="F12" s="21"/>
      <c r="G12" s="30">
        <f t="shared" si="1"/>
        <v>0</v>
      </c>
      <c r="H12" s="80" t="s">
        <v>369</v>
      </c>
    </row>
    <row r="13" spans="1:8" hidden="1" outlineLevel="1" x14ac:dyDescent="0.2">
      <c r="A13" s="18"/>
      <c r="B13" s="12" t="s">
        <v>292</v>
      </c>
      <c r="C13" s="12" t="s">
        <v>263</v>
      </c>
      <c r="D13" s="20">
        <v>2</v>
      </c>
      <c r="E13" s="20">
        <f t="shared" si="0"/>
        <v>10</v>
      </c>
      <c r="F13" s="21"/>
      <c r="G13" s="30">
        <f t="shared" si="1"/>
        <v>0</v>
      </c>
      <c r="H13" s="80" t="s">
        <v>366</v>
      </c>
    </row>
    <row r="14" spans="1:8" s="2" customFormat="1" collapsed="1" x14ac:dyDescent="0.2">
      <c r="A14" s="53" t="s">
        <v>150</v>
      </c>
      <c r="B14" s="54" t="s">
        <v>264</v>
      </c>
      <c r="C14" s="55"/>
      <c r="D14" s="56">
        <f>SUM(D15:D18)</f>
        <v>70</v>
      </c>
      <c r="E14" s="56">
        <f>SUM(E15:E18)</f>
        <v>350</v>
      </c>
      <c r="F14" s="57"/>
      <c r="G14" s="62">
        <f>SUM(G15:G18)</f>
        <v>0</v>
      </c>
      <c r="H14" s="75" t="str">
        <f>IF(G14&gt;E14,"Mindestpunktzahl erreicht","Mindestpunktzahl verfehlt")</f>
        <v>Mindestpunktzahl verfehlt</v>
      </c>
    </row>
    <row r="15" spans="1:8" hidden="1" outlineLevel="1" x14ac:dyDescent="0.2">
      <c r="A15" s="18"/>
      <c r="B15" s="12" t="s">
        <v>151</v>
      </c>
      <c r="C15" s="13" t="s">
        <v>343</v>
      </c>
      <c r="D15" s="20">
        <v>24</v>
      </c>
      <c r="E15" s="20">
        <f>D15*5</f>
        <v>120</v>
      </c>
      <c r="F15" s="21"/>
      <c r="G15" s="30">
        <f>$D15*F15</f>
        <v>0</v>
      </c>
      <c r="H15" s="80" t="s">
        <v>370</v>
      </c>
    </row>
    <row r="16" spans="1:8" hidden="1" outlineLevel="1" x14ac:dyDescent="0.2">
      <c r="A16" s="18"/>
      <c r="B16" s="12" t="s">
        <v>152</v>
      </c>
      <c r="C16" s="13" t="s">
        <v>344</v>
      </c>
      <c r="D16" s="20">
        <v>20</v>
      </c>
      <c r="E16" s="20">
        <f>D16*5</f>
        <v>100</v>
      </c>
      <c r="F16" s="21"/>
      <c r="G16" s="30">
        <f>$D16*F16</f>
        <v>0</v>
      </c>
      <c r="H16" s="80" t="s">
        <v>368</v>
      </c>
    </row>
    <row r="17" spans="1:8" hidden="1" outlineLevel="1" x14ac:dyDescent="0.2">
      <c r="A17" s="18"/>
      <c r="B17" s="12" t="s">
        <v>173</v>
      </c>
      <c r="C17" s="13" t="s">
        <v>294</v>
      </c>
      <c r="D17" s="20">
        <v>6</v>
      </c>
      <c r="E17" s="20">
        <f>D17*5</f>
        <v>30</v>
      </c>
      <c r="F17" s="21"/>
      <c r="G17" s="30">
        <f>$D17*F17</f>
        <v>0</v>
      </c>
      <c r="H17" s="80" t="s">
        <v>371</v>
      </c>
    </row>
    <row r="18" spans="1:8" hidden="1" outlineLevel="1" x14ac:dyDescent="0.2">
      <c r="A18" s="18"/>
      <c r="B18" s="12" t="s">
        <v>174</v>
      </c>
      <c r="C18" s="13" t="s">
        <v>345</v>
      </c>
      <c r="D18" s="20">
        <v>20</v>
      </c>
      <c r="E18" s="20">
        <f>D18*5</f>
        <v>100</v>
      </c>
      <c r="F18" s="21"/>
      <c r="G18" s="30">
        <f>$D18*F18</f>
        <v>0</v>
      </c>
      <c r="H18" s="80" t="s">
        <v>372</v>
      </c>
    </row>
    <row r="19" spans="1:8" s="2" customFormat="1" collapsed="1" x14ac:dyDescent="0.2">
      <c r="A19" s="53" t="s">
        <v>153</v>
      </c>
      <c r="B19" s="54" t="s">
        <v>346</v>
      </c>
      <c r="C19" s="55"/>
      <c r="D19" s="56">
        <f>SUM(D20:D25)</f>
        <v>55</v>
      </c>
      <c r="E19" s="56">
        <f>SUM(E20:E25)</f>
        <v>275</v>
      </c>
      <c r="F19" s="58"/>
      <c r="G19" s="62">
        <f>SUM(G20:G25)</f>
        <v>0</v>
      </c>
      <c r="H19" s="75" t="str">
        <f>IF(G19&gt;E19,"Mindestpunktzahl erreicht","Mindestpunktzahl verfehlt")</f>
        <v>Mindestpunktzahl verfehlt</v>
      </c>
    </row>
    <row r="20" spans="1:8" hidden="1" outlineLevel="1" x14ac:dyDescent="0.2">
      <c r="A20" s="19"/>
      <c r="B20" s="12" t="s">
        <v>154</v>
      </c>
      <c r="C20" s="13" t="s">
        <v>347</v>
      </c>
      <c r="D20" s="20">
        <v>18</v>
      </c>
      <c r="E20" s="20">
        <f t="shared" ref="E20:E25" si="2">D20*5</f>
        <v>90</v>
      </c>
      <c r="F20" s="29"/>
      <c r="G20" s="30">
        <f t="shared" ref="G20:G25" si="3">$D20*F20</f>
        <v>0</v>
      </c>
      <c r="H20" s="80" t="s">
        <v>376</v>
      </c>
    </row>
    <row r="21" spans="1:8" hidden="1" outlineLevel="1" x14ac:dyDescent="0.2">
      <c r="A21" s="19"/>
      <c r="B21" s="12" t="s">
        <v>247</v>
      </c>
      <c r="C21" s="13" t="s">
        <v>425</v>
      </c>
      <c r="D21" s="20">
        <v>10</v>
      </c>
      <c r="E21" s="20">
        <f t="shared" si="2"/>
        <v>50</v>
      </c>
      <c r="F21" s="29"/>
      <c r="G21" s="30">
        <f t="shared" si="3"/>
        <v>0</v>
      </c>
      <c r="H21" s="80" t="s">
        <v>378</v>
      </c>
    </row>
    <row r="22" spans="1:8" hidden="1" outlineLevel="1" x14ac:dyDescent="0.2">
      <c r="A22" s="19"/>
      <c r="B22" s="12" t="s">
        <v>248</v>
      </c>
      <c r="C22" s="13" t="s">
        <v>426</v>
      </c>
      <c r="D22" s="20">
        <v>7</v>
      </c>
      <c r="E22" s="20">
        <f t="shared" si="2"/>
        <v>35</v>
      </c>
      <c r="F22" s="29"/>
      <c r="G22" s="30">
        <f t="shared" si="3"/>
        <v>0</v>
      </c>
      <c r="H22" s="80" t="s">
        <v>378</v>
      </c>
    </row>
    <row r="23" spans="1:8" hidden="1" outlineLevel="1" x14ac:dyDescent="0.2">
      <c r="A23" s="19"/>
      <c r="B23" s="12" t="s">
        <v>249</v>
      </c>
      <c r="C23" s="13" t="s">
        <v>427</v>
      </c>
      <c r="D23" s="20">
        <v>10</v>
      </c>
      <c r="E23" s="20">
        <f t="shared" si="2"/>
        <v>50</v>
      </c>
      <c r="F23" s="29"/>
      <c r="G23" s="30">
        <f t="shared" si="3"/>
        <v>0</v>
      </c>
      <c r="H23" s="80" t="s">
        <v>9</v>
      </c>
    </row>
    <row r="24" spans="1:8" hidden="1" outlineLevel="1" x14ac:dyDescent="0.2">
      <c r="A24" s="19"/>
      <c r="B24" s="12" t="s">
        <v>428</v>
      </c>
      <c r="C24" s="13" t="s">
        <v>429</v>
      </c>
      <c r="D24" s="20">
        <v>5</v>
      </c>
      <c r="E24" s="20">
        <f t="shared" si="2"/>
        <v>25</v>
      </c>
      <c r="F24" s="29"/>
      <c r="G24" s="30">
        <f t="shared" si="3"/>
        <v>0</v>
      </c>
      <c r="H24" s="80" t="s">
        <v>384</v>
      </c>
    </row>
    <row r="25" spans="1:8" hidden="1" outlineLevel="1" x14ac:dyDescent="0.2">
      <c r="A25" s="19"/>
      <c r="B25" s="12" t="s">
        <v>430</v>
      </c>
      <c r="C25" s="13" t="s">
        <v>431</v>
      </c>
      <c r="D25" s="20">
        <v>5</v>
      </c>
      <c r="E25" s="20">
        <f t="shared" si="2"/>
        <v>25</v>
      </c>
      <c r="F25" s="29"/>
      <c r="G25" s="30">
        <f t="shared" si="3"/>
        <v>0</v>
      </c>
      <c r="H25" s="80" t="s">
        <v>10</v>
      </c>
    </row>
    <row r="26" spans="1:8" collapsed="1" x14ac:dyDescent="0.2">
      <c r="A26" s="70" t="s">
        <v>155</v>
      </c>
      <c r="B26" s="60" t="s">
        <v>432</v>
      </c>
      <c r="C26" s="61"/>
      <c r="D26" s="62">
        <f>SUM(D27:D30)</f>
        <v>35</v>
      </c>
      <c r="E26" s="62">
        <f>SUM(E27:E30)</f>
        <v>175</v>
      </c>
      <c r="F26" s="58"/>
      <c r="G26" s="62">
        <f>SUM(G27:G30)</f>
        <v>0</v>
      </c>
      <c r="H26" s="75" t="str">
        <f>IF(G26&gt;E26,"Mindestpunktzahl erreicht","Mindestpunktzahl verfehlt")</f>
        <v>Mindestpunktzahl verfehlt</v>
      </c>
    </row>
    <row r="27" spans="1:8" hidden="1" outlineLevel="1" x14ac:dyDescent="0.2">
      <c r="A27" s="19"/>
      <c r="B27" s="12" t="s">
        <v>175</v>
      </c>
      <c r="C27" s="13" t="s">
        <v>433</v>
      </c>
      <c r="D27" s="20">
        <v>5</v>
      </c>
      <c r="E27" s="20">
        <f>D27*5</f>
        <v>25</v>
      </c>
      <c r="F27" s="21"/>
      <c r="G27" s="40">
        <f>$D27*F27</f>
        <v>0</v>
      </c>
      <c r="H27" s="80"/>
    </row>
    <row r="28" spans="1:8" hidden="1" outlineLevel="1" x14ac:dyDescent="0.2">
      <c r="A28" s="19"/>
      <c r="B28" s="12" t="s">
        <v>176</v>
      </c>
      <c r="C28" s="13" t="s">
        <v>435</v>
      </c>
      <c r="D28" s="20">
        <v>10</v>
      </c>
      <c r="E28" s="20">
        <f>D28*5</f>
        <v>50</v>
      </c>
      <c r="F28" s="21"/>
      <c r="G28" s="40">
        <f>$D28*F28</f>
        <v>0</v>
      </c>
      <c r="H28" s="80"/>
    </row>
    <row r="29" spans="1:8" hidden="1" outlineLevel="1" x14ac:dyDescent="0.2">
      <c r="A29" s="19"/>
      <c r="B29" s="12" t="s">
        <v>177</v>
      </c>
      <c r="C29" s="13" t="s">
        <v>434</v>
      </c>
      <c r="D29" s="20">
        <v>10</v>
      </c>
      <c r="E29" s="20">
        <f>D29*5</f>
        <v>50</v>
      </c>
      <c r="F29" s="21"/>
      <c r="G29" s="40">
        <f>$D29*F29</f>
        <v>0</v>
      </c>
      <c r="H29" s="80"/>
    </row>
    <row r="30" spans="1:8" hidden="1" outlineLevel="1" x14ac:dyDescent="0.2">
      <c r="A30" s="19"/>
      <c r="B30" s="12" t="s">
        <v>250</v>
      </c>
      <c r="C30" s="13" t="s">
        <v>436</v>
      </c>
      <c r="D30" s="20">
        <v>10</v>
      </c>
      <c r="E30" s="20">
        <f>D30*5</f>
        <v>50</v>
      </c>
      <c r="F30" s="21"/>
      <c r="G30" s="40">
        <f>$D30*F30</f>
        <v>0</v>
      </c>
      <c r="H30" s="80"/>
    </row>
    <row r="31" spans="1:8" s="2" customFormat="1" collapsed="1" x14ac:dyDescent="0.2">
      <c r="A31" s="53" t="s">
        <v>156</v>
      </c>
      <c r="B31" s="54" t="s">
        <v>437</v>
      </c>
      <c r="C31" s="55"/>
      <c r="D31" s="56">
        <f>SUM(D32:D37)</f>
        <v>75</v>
      </c>
      <c r="E31" s="56">
        <f>SUM(E32:E37)</f>
        <v>375</v>
      </c>
      <c r="F31" s="57"/>
      <c r="G31" s="62">
        <f>SUM(G32:G37)</f>
        <v>0</v>
      </c>
      <c r="H31" s="75" t="str">
        <f>IF(G31&gt;E31,"Mindestpunktzahl erreicht","Mindestpunktzahl verfehlt")</f>
        <v>Mindestpunktzahl verfehlt</v>
      </c>
    </row>
    <row r="32" spans="1:8" hidden="1" outlineLevel="1" x14ac:dyDescent="0.2">
      <c r="A32" s="19"/>
      <c r="B32" s="13" t="s">
        <v>166</v>
      </c>
      <c r="C32" s="13" t="s">
        <v>438</v>
      </c>
      <c r="D32" s="20">
        <v>15</v>
      </c>
      <c r="E32" s="20">
        <f t="shared" ref="E32:E37" si="4">D32*5</f>
        <v>75</v>
      </c>
      <c r="F32" s="21"/>
      <c r="G32" s="30">
        <f t="shared" ref="G32:G37" si="5">$D32*F32</f>
        <v>0</v>
      </c>
      <c r="H32" s="80"/>
    </row>
    <row r="33" spans="1:8" hidden="1" outlineLevel="1" x14ac:dyDescent="0.2">
      <c r="A33" s="19"/>
      <c r="B33" s="13" t="s">
        <v>165</v>
      </c>
      <c r="C33" s="13" t="s">
        <v>439</v>
      </c>
      <c r="D33" s="20">
        <v>10</v>
      </c>
      <c r="E33" s="20">
        <f t="shared" si="4"/>
        <v>50</v>
      </c>
      <c r="F33" s="21"/>
      <c r="G33" s="30">
        <f t="shared" si="5"/>
        <v>0</v>
      </c>
      <c r="H33" s="80"/>
    </row>
    <row r="34" spans="1:8" hidden="1" outlineLevel="1" x14ac:dyDescent="0.2">
      <c r="A34" s="19"/>
      <c r="B34" s="13" t="s">
        <v>167</v>
      </c>
      <c r="C34" s="13" t="s">
        <v>440</v>
      </c>
      <c r="D34" s="20">
        <v>20</v>
      </c>
      <c r="E34" s="20">
        <f t="shared" si="4"/>
        <v>100</v>
      </c>
      <c r="F34" s="21"/>
      <c r="G34" s="30">
        <f t="shared" si="5"/>
        <v>0</v>
      </c>
      <c r="H34" s="80"/>
    </row>
    <row r="35" spans="1:8" hidden="1" outlineLevel="1" x14ac:dyDescent="0.2">
      <c r="A35" s="19"/>
      <c r="B35" s="13" t="s">
        <v>168</v>
      </c>
      <c r="C35" s="13" t="s">
        <v>441</v>
      </c>
      <c r="D35" s="20">
        <v>10</v>
      </c>
      <c r="E35" s="20">
        <f t="shared" si="4"/>
        <v>50</v>
      </c>
      <c r="F35" s="21"/>
      <c r="G35" s="30">
        <f t="shared" si="5"/>
        <v>0</v>
      </c>
      <c r="H35" s="80"/>
    </row>
    <row r="36" spans="1:8" hidden="1" outlineLevel="1" x14ac:dyDescent="0.2">
      <c r="A36" s="19"/>
      <c r="B36" s="13" t="s">
        <v>169</v>
      </c>
      <c r="C36" s="13" t="s">
        <v>442</v>
      </c>
      <c r="D36" s="20">
        <v>10</v>
      </c>
      <c r="E36" s="20">
        <f t="shared" si="4"/>
        <v>50</v>
      </c>
      <c r="F36" s="21"/>
      <c r="G36" s="30">
        <f t="shared" si="5"/>
        <v>0</v>
      </c>
      <c r="H36" s="80"/>
    </row>
    <row r="37" spans="1:8" hidden="1" outlineLevel="1" x14ac:dyDescent="0.2">
      <c r="A37" s="19"/>
      <c r="B37" s="13" t="s">
        <v>170</v>
      </c>
      <c r="C37" s="13" t="s">
        <v>443</v>
      </c>
      <c r="D37" s="20">
        <v>10</v>
      </c>
      <c r="E37" s="20">
        <f t="shared" si="4"/>
        <v>50</v>
      </c>
      <c r="F37" s="21"/>
      <c r="G37" s="30">
        <f t="shared" si="5"/>
        <v>0</v>
      </c>
      <c r="H37" s="80"/>
    </row>
    <row r="38" spans="1:8" s="2" customFormat="1" collapsed="1" x14ac:dyDescent="0.2">
      <c r="A38" s="53" t="s">
        <v>157</v>
      </c>
      <c r="B38" s="54" t="s">
        <v>444</v>
      </c>
      <c r="C38" s="55"/>
      <c r="D38" s="56">
        <f>SUM(D41:D44)+D39</f>
        <v>65</v>
      </c>
      <c r="E38" s="56">
        <f>SUM(E41:E44)+E39</f>
        <v>325</v>
      </c>
      <c r="F38" s="58"/>
      <c r="G38" s="62">
        <f>SUM(G41:G44)+G39</f>
        <v>0</v>
      </c>
      <c r="H38" s="75" t="str">
        <f>IF(G38&gt;E38,"Mindestpunktzahl erreicht","Mindestpunktzahl verfehlt")</f>
        <v>Mindestpunktzahl verfehlt</v>
      </c>
    </row>
    <row r="39" spans="1:8" hidden="1" outlineLevel="1" x14ac:dyDescent="0.2">
      <c r="A39" s="19"/>
      <c r="B39" s="12" t="s">
        <v>178</v>
      </c>
      <c r="C39" s="13" t="s">
        <v>445</v>
      </c>
      <c r="D39" s="20">
        <v>20</v>
      </c>
      <c r="E39" s="20">
        <f>D39*5</f>
        <v>100</v>
      </c>
      <c r="F39" s="21"/>
      <c r="G39" s="30">
        <f>$D39*F39</f>
        <v>0</v>
      </c>
      <c r="H39" s="80"/>
    </row>
    <row r="40" spans="1:8" hidden="1" outlineLevel="1" x14ac:dyDescent="0.2">
      <c r="A40" s="19"/>
      <c r="B40" s="12" t="s">
        <v>179</v>
      </c>
      <c r="C40" s="13" t="s">
        <v>446</v>
      </c>
      <c r="D40" s="64" t="s">
        <v>171</v>
      </c>
      <c r="E40" s="20"/>
      <c r="F40" s="21"/>
      <c r="G40" s="30"/>
      <c r="H40" s="80"/>
    </row>
    <row r="41" spans="1:8" hidden="1" outlineLevel="1" x14ac:dyDescent="0.2">
      <c r="A41" s="19"/>
      <c r="B41" s="12" t="s">
        <v>180</v>
      </c>
      <c r="C41" s="13" t="s">
        <v>447</v>
      </c>
      <c r="D41" s="20">
        <v>5</v>
      </c>
      <c r="E41" s="20">
        <f>D41*5</f>
        <v>25</v>
      </c>
      <c r="F41" s="21"/>
      <c r="G41" s="30">
        <f>$D41*F41</f>
        <v>0</v>
      </c>
      <c r="H41" s="80"/>
    </row>
    <row r="42" spans="1:8" hidden="1" outlineLevel="1" x14ac:dyDescent="0.2">
      <c r="A42" s="19"/>
      <c r="B42" s="12" t="s">
        <v>181</v>
      </c>
      <c r="C42" s="13" t="s">
        <v>448</v>
      </c>
      <c r="D42" s="20">
        <v>15</v>
      </c>
      <c r="E42" s="20">
        <f>D42*5</f>
        <v>75</v>
      </c>
      <c r="F42" s="21"/>
      <c r="G42" s="30">
        <f>$D42*F42</f>
        <v>0</v>
      </c>
      <c r="H42" s="80"/>
    </row>
    <row r="43" spans="1:8" hidden="1" outlineLevel="1" x14ac:dyDescent="0.2">
      <c r="A43" s="19"/>
      <c r="B43" s="12" t="s">
        <v>182</v>
      </c>
      <c r="C43" s="12" t="s">
        <v>0</v>
      </c>
      <c r="D43" s="20">
        <v>15</v>
      </c>
      <c r="E43" s="20">
        <f>D43*5</f>
        <v>75</v>
      </c>
      <c r="F43" s="21"/>
      <c r="G43" s="30">
        <f>$D43*F43</f>
        <v>0</v>
      </c>
      <c r="H43" s="80"/>
    </row>
    <row r="44" spans="1:8" hidden="1" outlineLevel="1" x14ac:dyDescent="0.2">
      <c r="A44" s="19"/>
      <c r="B44" s="12" t="s">
        <v>183</v>
      </c>
      <c r="C44" s="13" t="s">
        <v>1</v>
      </c>
      <c r="D44" s="20">
        <v>10</v>
      </c>
      <c r="E44" s="20">
        <f>D44*5</f>
        <v>50</v>
      </c>
      <c r="F44" s="21"/>
      <c r="G44" s="30">
        <f>$D44*F44</f>
        <v>0</v>
      </c>
      <c r="H44" s="80"/>
    </row>
    <row r="45" spans="1:8" collapsed="1" x14ac:dyDescent="0.2">
      <c r="A45" s="53" t="s">
        <v>158</v>
      </c>
      <c r="B45" s="54" t="s">
        <v>2</v>
      </c>
      <c r="C45" s="55"/>
      <c r="D45" s="62">
        <f>SUM(D46:D52)</f>
        <v>70</v>
      </c>
      <c r="E45" s="62">
        <f>SUM(E46:E52)</f>
        <v>350</v>
      </c>
      <c r="F45" s="63"/>
      <c r="G45" s="62">
        <f>SUM(G46:G52)</f>
        <v>0</v>
      </c>
      <c r="H45" s="75" t="str">
        <f>IF(G45&gt;E45,"Mindestpunktzahl erreicht","Mindestpunktzahl verfehlt")</f>
        <v>Mindestpunktzahl verfehlt</v>
      </c>
    </row>
    <row r="46" spans="1:8" hidden="1" outlineLevel="1" x14ac:dyDescent="0.2">
      <c r="A46" s="19"/>
      <c r="B46" s="12" t="s">
        <v>184</v>
      </c>
      <c r="C46" s="13" t="s">
        <v>38</v>
      </c>
      <c r="D46" s="20">
        <v>8</v>
      </c>
      <c r="E46" s="20">
        <f t="shared" ref="E46:E52" si="6">D46*5</f>
        <v>40</v>
      </c>
      <c r="F46" s="21"/>
      <c r="G46" s="30">
        <f t="shared" ref="G46:G52" si="7">$D46*F46</f>
        <v>0</v>
      </c>
      <c r="H46" s="42"/>
    </row>
    <row r="47" spans="1:8" hidden="1" outlineLevel="1" x14ac:dyDescent="0.2">
      <c r="A47" s="19"/>
      <c r="B47" s="12" t="s">
        <v>185</v>
      </c>
      <c r="C47" s="13" t="s">
        <v>39</v>
      </c>
      <c r="D47" s="20">
        <v>14</v>
      </c>
      <c r="E47" s="20">
        <f t="shared" si="6"/>
        <v>70</v>
      </c>
      <c r="F47" s="21"/>
      <c r="G47" s="30">
        <f t="shared" si="7"/>
        <v>0</v>
      </c>
      <c r="H47" s="42"/>
    </row>
    <row r="48" spans="1:8" hidden="1" outlineLevel="1" x14ac:dyDescent="0.2">
      <c r="A48" s="19"/>
      <c r="B48" s="12" t="s">
        <v>186</v>
      </c>
      <c r="C48" s="13" t="s">
        <v>40</v>
      </c>
      <c r="D48" s="20">
        <v>12</v>
      </c>
      <c r="E48" s="20">
        <f t="shared" si="6"/>
        <v>60</v>
      </c>
      <c r="F48" s="21"/>
      <c r="G48" s="30">
        <f t="shared" si="7"/>
        <v>0</v>
      </c>
      <c r="H48" s="42"/>
    </row>
    <row r="49" spans="1:8" hidden="1" outlineLevel="1" x14ac:dyDescent="0.2">
      <c r="A49" s="19"/>
      <c r="B49" s="12" t="s">
        <v>187</v>
      </c>
      <c r="C49" s="13" t="s">
        <v>41</v>
      </c>
      <c r="D49" s="20">
        <v>8</v>
      </c>
      <c r="E49" s="20">
        <f t="shared" si="6"/>
        <v>40</v>
      </c>
      <c r="F49" s="21"/>
      <c r="G49" s="30">
        <f t="shared" si="7"/>
        <v>0</v>
      </c>
      <c r="H49" s="42"/>
    </row>
    <row r="50" spans="1:8" hidden="1" outlineLevel="1" x14ac:dyDescent="0.2">
      <c r="A50" s="19"/>
      <c r="B50" s="12" t="s">
        <v>188</v>
      </c>
      <c r="C50" s="13" t="s">
        <v>42</v>
      </c>
      <c r="D50" s="20">
        <v>8</v>
      </c>
      <c r="E50" s="20">
        <f t="shared" si="6"/>
        <v>40</v>
      </c>
      <c r="F50" s="21"/>
      <c r="G50" s="30">
        <f t="shared" si="7"/>
        <v>0</v>
      </c>
      <c r="H50" s="42"/>
    </row>
    <row r="51" spans="1:8" hidden="1" outlineLevel="1" x14ac:dyDescent="0.2">
      <c r="A51" s="19"/>
      <c r="B51" s="12" t="s">
        <v>189</v>
      </c>
      <c r="C51" s="13" t="s">
        <v>43</v>
      </c>
      <c r="D51" s="76">
        <v>8</v>
      </c>
      <c r="E51" s="20">
        <f t="shared" si="6"/>
        <v>40</v>
      </c>
      <c r="F51" s="21"/>
      <c r="G51" s="30">
        <f t="shared" si="7"/>
        <v>0</v>
      </c>
      <c r="H51" s="42"/>
    </row>
    <row r="52" spans="1:8" hidden="1" outlineLevel="1" x14ac:dyDescent="0.2">
      <c r="A52" s="19"/>
      <c r="B52" s="12" t="s">
        <v>190</v>
      </c>
      <c r="C52" s="13" t="s">
        <v>44</v>
      </c>
      <c r="D52" s="20">
        <v>12</v>
      </c>
      <c r="E52" s="20">
        <f t="shared" si="6"/>
        <v>60</v>
      </c>
      <c r="F52" s="21"/>
      <c r="G52" s="30">
        <f t="shared" si="7"/>
        <v>0</v>
      </c>
      <c r="H52" s="42"/>
    </row>
    <row r="53" spans="1:8" collapsed="1" x14ac:dyDescent="0.2">
      <c r="A53" s="53" t="s">
        <v>159</v>
      </c>
      <c r="B53" s="54" t="s">
        <v>3</v>
      </c>
      <c r="C53" s="55"/>
      <c r="D53" s="62">
        <f>SUM(D54:D57)</f>
        <v>25</v>
      </c>
      <c r="E53" s="62">
        <f>SUM(E54:E57)</f>
        <v>125</v>
      </c>
      <c r="F53" s="63"/>
      <c r="G53" s="62">
        <f>SUM(G54:G57)</f>
        <v>78</v>
      </c>
      <c r="H53" s="77" t="str">
        <f>IF(G53&gt;E53,"Mindestpunktzahl erreicht","Mindestpunktzahl verfehlt")</f>
        <v>Mindestpunktzahl verfehlt</v>
      </c>
    </row>
    <row r="54" spans="1:8" hidden="1" outlineLevel="1" x14ac:dyDescent="0.2">
      <c r="A54" s="19"/>
      <c r="B54" s="12" t="s">
        <v>191</v>
      </c>
      <c r="C54" s="13" t="s">
        <v>45</v>
      </c>
      <c r="D54" s="20">
        <v>7</v>
      </c>
      <c r="E54" s="20">
        <f>D54*5</f>
        <v>35</v>
      </c>
      <c r="F54" s="21">
        <v>2</v>
      </c>
      <c r="G54" s="30">
        <f>$D54*F54</f>
        <v>14</v>
      </c>
      <c r="H54" s="42" t="s">
        <v>325</v>
      </c>
    </row>
    <row r="55" spans="1:8" hidden="1" outlineLevel="1" x14ac:dyDescent="0.2">
      <c r="A55" s="19"/>
      <c r="B55" s="12" t="s">
        <v>192</v>
      </c>
      <c r="C55" s="13" t="s">
        <v>46</v>
      </c>
      <c r="D55" s="20">
        <v>5</v>
      </c>
      <c r="E55" s="20">
        <f>D55*5</f>
        <v>25</v>
      </c>
      <c r="F55" s="21">
        <v>4</v>
      </c>
      <c r="G55" s="30">
        <f>$D55*F55</f>
        <v>20</v>
      </c>
      <c r="H55" s="42" t="s">
        <v>130</v>
      </c>
    </row>
    <row r="56" spans="1:8" hidden="1" outlineLevel="1" x14ac:dyDescent="0.2">
      <c r="A56" s="19"/>
      <c r="B56" s="12" t="s">
        <v>193</v>
      </c>
      <c r="C56" s="13" t="s">
        <v>47</v>
      </c>
      <c r="D56" s="20">
        <v>8</v>
      </c>
      <c r="E56" s="20">
        <f>D56*5</f>
        <v>40</v>
      </c>
      <c r="F56" s="21">
        <v>3</v>
      </c>
      <c r="G56" s="30">
        <f>$D56*F56</f>
        <v>24</v>
      </c>
      <c r="H56" s="42" t="s">
        <v>111</v>
      </c>
    </row>
    <row r="57" spans="1:8" hidden="1" outlineLevel="1" x14ac:dyDescent="0.2">
      <c r="A57" s="19"/>
      <c r="B57" s="12" t="s">
        <v>194</v>
      </c>
      <c r="C57" s="13" t="s">
        <v>48</v>
      </c>
      <c r="D57" s="20">
        <v>5</v>
      </c>
      <c r="E57" s="20">
        <f>D57*5</f>
        <v>25</v>
      </c>
      <c r="F57" s="21">
        <v>4</v>
      </c>
      <c r="G57" s="30">
        <f>$D57*F57</f>
        <v>20</v>
      </c>
      <c r="H57" s="42" t="s">
        <v>131</v>
      </c>
    </row>
    <row r="58" spans="1:8" s="2" customFormat="1" collapsed="1" x14ac:dyDescent="0.2">
      <c r="A58" s="53" t="s">
        <v>161</v>
      </c>
      <c r="B58" s="60" t="s">
        <v>4</v>
      </c>
      <c r="C58" s="55"/>
      <c r="D58" s="56">
        <f>SUM(D59:D61)</f>
        <v>15</v>
      </c>
      <c r="E58" s="56">
        <f>SUM(E59:E61)</f>
        <v>75</v>
      </c>
      <c r="F58" s="57"/>
      <c r="G58" s="62">
        <f>SUM(G59:G61)</f>
        <v>0</v>
      </c>
      <c r="H58" s="75" t="str">
        <f>IF(G58&gt;E58,"Mindestpunktzahl erreicht","Mindestpunktzahl verfehlt")</f>
        <v>Mindestpunktzahl verfehlt</v>
      </c>
    </row>
    <row r="59" spans="1:8" hidden="1" outlineLevel="1" x14ac:dyDescent="0.2">
      <c r="A59" s="19"/>
      <c r="B59" s="26" t="s">
        <v>195</v>
      </c>
      <c r="C59" s="13" t="s">
        <v>290</v>
      </c>
      <c r="D59" s="76">
        <v>7</v>
      </c>
      <c r="E59" s="20">
        <f>D59*5</f>
        <v>35</v>
      </c>
      <c r="F59" s="21"/>
      <c r="G59" s="30">
        <f>$D59*F59</f>
        <v>0</v>
      </c>
      <c r="H59" s="42"/>
    </row>
    <row r="60" spans="1:8" hidden="1" outlineLevel="1" x14ac:dyDescent="0.2">
      <c r="A60" s="18"/>
      <c r="B60" s="26" t="s">
        <v>196</v>
      </c>
      <c r="C60" s="13" t="s">
        <v>49</v>
      </c>
      <c r="D60" s="20">
        <v>4</v>
      </c>
      <c r="E60" s="20">
        <f>D60*5</f>
        <v>20</v>
      </c>
      <c r="F60" s="21"/>
      <c r="G60" s="30">
        <f>$D60*F60</f>
        <v>0</v>
      </c>
      <c r="H60" s="42"/>
    </row>
    <row r="61" spans="1:8" hidden="1" outlineLevel="1" x14ac:dyDescent="0.2">
      <c r="A61" s="18"/>
      <c r="B61" s="26" t="s">
        <v>197</v>
      </c>
      <c r="C61" s="13" t="s">
        <v>50</v>
      </c>
      <c r="D61" s="20">
        <v>4</v>
      </c>
      <c r="E61" s="20">
        <f>D61*5</f>
        <v>20</v>
      </c>
      <c r="F61" s="21"/>
      <c r="G61" s="30">
        <f>$D61*F61</f>
        <v>0</v>
      </c>
      <c r="H61" s="42"/>
    </row>
    <row r="62" spans="1:8" s="2" customFormat="1" collapsed="1" x14ac:dyDescent="0.2">
      <c r="A62" s="53" t="s">
        <v>162</v>
      </c>
      <c r="B62" s="60" t="s">
        <v>5</v>
      </c>
      <c r="C62" s="55"/>
      <c r="D62" s="56">
        <f>SUM(D63:D68)</f>
        <v>30</v>
      </c>
      <c r="E62" s="56">
        <f>SUM(E63:E68)</f>
        <v>150</v>
      </c>
      <c r="F62" s="57"/>
      <c r="G62" s="62">
        <f>SUM(G63:G68)</f>
        <v>0</v>
      </c>
      <c r="H62" s="75" t="str">
        <f>IF(G62&gt;E62,"Mindestpunktzahl erreicht","Mindestpunktzahl verfehlt")</f>
        <v>Mindestpunktzahl verfehlt</v>
      </c>
    </row>
    <row r="63" spans="1:8" hidden="1" outlineLevel="1" x14ac:dyDescent="0.2">
      <c r="A63" s="18"/>
      <c r="B63" s="26" t="s">
        <v>251</v>
      </c>
      <c r="C63" s="27" t="s">
        <v>51</v>
      </c>
      <c r="D63" s="20">
        <v>8</v>
      </c>
      <c r="E63" s="20">
        <f t="shared" ref="E63:E68" si="8">D63*5</f>
        <v>40</v>
      </c>
      <c r="F63" s="21"/>
      <c r="G63" s="30">
        <f t="shared" ref="G63:G68" si="9">$D63*F63</f>
        <v>0</v>
      </c>
      <c r="H63" s="42"/>
    </row>
    <row r="64" spans="1:8" hidden="1" outlineLevel="1" x14ac:dyDescent="0.2">
      <c r="A64" s="18"/>
      <c r="B64" s="26" t="s">
        <v>252</v>
      </c>
      <c r="C64" s="27" t="s">
        <v>52</v>
      </c>
      <c r="D64" s="20">
        <v>4</v>
      </c>
      <c r="E64" s="20">
        <f t="shared" si="8"/>
        <v>20</v>
      </c>
      <c r="F64" s="21"/>
      <c r="G64" s="30">
        <f t="shared" si="9"/>
        <v>0</v>
      </c>
      <c r="H64" s="42"/>
    </row>
    <row r="65" spans="1:8" hidden="1" outlineLevel="1" x14ac:dyDescent="0.2">
      <c r="A65" s="18"/>
      <c r="B65" s="26" t="s">
        <v>253</v>
      </c>
      <c r="C65" s="27" t="s">
        <v>53</v>
      </c>
      <c r="D65" s="20">
        <v>5</v>
      </c>
      <c r="E65" s="20">
        <f t="shared" si="8"/>
        <v>25</v>
      </c>
      <c r="F65" s="21"/>
      <c r="G65" s="30">
        <f t="shared" si="9"/>
        <v>0</v>
      </c>
      <c r="H65" s="42"/>
    </row>
    <row r="66" spans="1:8" hidden="1" outlineLevel="1" x14ac:dyDescent="0.2">
      <c r="A66" s="18"/>
      <c r="B66" s="26" t="s">
        <v>254</v>
      </c>
      <c r="C66" s="27" t="s">
        <v>133</v>
      </c>
      <c r="D66" s="20">
        <v>5</v>
      </c>
      <c r="E66" s="20">
        <f t="shared" si="8"/>
        <v>25</v>
      </c>
      <c r="F66" s="21"/>
      <c r="G66" s="30">
        <f t="shared" si="9"/>
        <v>0</v>
      </c>
      <c r="H66" s="42"/>
    </row>
    <row r="67" spans="1:8" hidden="1" outlineLevel="1" x14ac:dyDescent="0.2">
      <c r="A67" s="18"/>
      <c r="B67" s="26" t="s">
        <v>255</v>
      </c>
      <c r="C67" s="27" t="s">
        <v>54</v>
      </c>
      <c r="D67" s="20">
        <v>4</v>
      </c>
      <c r="E67" s="20">
        <f t="shared" si="8"/>
        <v>20</v>
      </c>
      <c r="F67" s="21"/>
      <c r="G67" s="30">
        <f t="shared" si="9"/>
        <v>0</v>
      </c>
      <c r="H67" s="42"/>
    </row>
    <row r="68" spans="1:8" hidden="1" outlineLevel="1" x14ac:dyDescent="0.2">
      <c r="A68" s="18"/>
      <c r="B68" s="26" t="s">
        <v>256</v>
      </c>
      <c r="C68" s="27" t="s">
        <v>55</v>
      </c>
      <c r="D68" s="20">
        <v>4</v>
      </c>
      <c r="E68" s="20">
        <f t="shared" si="8"/>
        <v>20</v>
      </c>
      <c r="F68" s="21"/>
      <c r="G68" s="30">
        <f t="shared" si="9"/>
        <v>0</v>
      </c>
      <c r="H68" s="42"/>
    </row>
    <row r="69" spans="1:8" s="2" customFormat="1" collapsed="1" x14ac:dyDescent="0.2">
      <c r="A69" s="53" t="s">
        <v>163</v>
      </c>
      <c r="B69" s="60" t="s">
        <v>6</v>
      </c>
      <c r="C69" s="55"/>
      <c r="D69" s="56">
        <f>SUM(D70:D75)</f>
        <v>40</v>
      </c>
      <c r="E69" s="56">
        <f>SUM(E70:E75)</f>
        <v>200</v>
      </c>
      <c r="F69" s="57"/>
      <c r="G69" s="62">
        <f>SUM(G70:G75)</f>
        <v>0</v>
      </c>
      <c r="H69" s="75" t="str">
        <f>IF(G69&gt;E69,"Mindestpunktzahl erreicht","Mindestpunktzahl verfehlt")</f>
        <v>Mindestpunktzahl verfehlt</v>
      </c>
    </row>
    <row r="70" spans="1:8" hidden="1" outlineLevel="1" x14ac:dyDescent="0.2">
      <c r="A70" s="18"/>
      <c r="B70" s="26" t="s">
        <v>198</v>
      </c>
      <c r="C70" s="27" t="s">
        <v>56</v>
      </c>
      <c r="D70" s="20">
        <v>10</v>
      </c>
      <c r="E70" s="20">
        <f t="shared" ref="E70:E75" si="10">D70*5</f>
        <v>50</v>
      </c>
      <c r="F70" s="21"/>
      <c r="G70" s="30">
        <f t="shared" ref="G70:G75" si="11">$D70*F70</f>
        <v>0</v>
      </c>
      <c r="H70" s="42"/>
    </row>
    <row r="71" spans="1:8" hidden="1" outlineLevel="1" x14ac:dyDescent="0.2">
      <c r="A71" s="18"/>
      <c r="B71" s="26" t="s">
        <v>199</v>
      </c>
      <c r="C71" s="27" t="s">
        <v>57</v>
      </c>
      <c r="D71" s="20">
        <v>8</v>
      </c>
      <c r="E71" s="20">
        <f t="shared" si="10"/>
        <v>40</v>
      </c>
      <c r="F71" s="21"/>
      <c r="G71" s="30">
        <f t="shared" si="11"/>
        <v>0</v>
      </c>
      <c r="H71" s="42"/>
    </row>
    <row r="72" spans="1:8" hidden="1" outlineLevel="1" x14ac:dyDescent="0.2">
      <c r="A72" s="18"/>
      <c r="B72" s="26" t="s">
        <v>200</v>
      </c>
      <c r="C72" s="27" t="s">
        <v>58</v>
      </c>
      <c r="D72" s="20">
        <v>7</v>
      </c>
      <c r="E72" s="20">
        <f t="shared" si="10"/>
        <v>35</v>
      </c>
      <c r="F72" s="21"/>
      <c r="G72" s="30">
        <f t="shared" si="11"/>
        <v>0</v>
      </c>
      <c r="H72" s="42"/>
    </row>
    <row r="73" spans="1:8" hidden="1" outlineLevel="1" x14ac:dyDescent="0.2">
      <c r="A73" s="18"/>
      <c r="B73" s="26" t="s">
        <v>201</v>
      </c>
      <c r="C73" s="27" t="s">
        <v>59</v>
      </c>
      <c r="D73" s="20">
        <v>5</v>
      </c>
      <c r="E73" s="20">
        <f t="shared" si="10"/>
        <v>25</v>
      </c>
      <c r="F73" s="21"/>
      <c r="G73" s="30">
        <f t="shared" si="11"/>
        <v>0</v>
      </c>
      <c r="H73" s="42"/>
    </row>
    <row r="74" spans="1:8" hidden="1" outlineLevel="1" x14ac:dyDescent="0.2">
      <c r="A74" s="18"/>
      <c r="B74" s="26" t="s">
        <v>202</v>
      </c>
      <c r="C74" s="27" t="s">
        <v>60</v>
      </c>
      <c r="D74" s="20">
        <v>5</v>
      </c>
      <c r="E74" s="20">
        <f t="shared" si="10"/>
        <v>25</v>
      </c>
      <c r="F74" s="21"/>
      <c r="G74" s="30">
        <f t="shared" si="11"/>
        <v>0</v>
      </c>
      <c r="H74" s="42"/>
    </row>
    <row r="75" spans="1:8" hidden="1" outlineLevel="1" x14ac:dyDescent="0.2">
      <c r="A75" s="18"/>
      <c r="B75" s="26" t="s">
        <v>203</v>
      </c>
      <c r="C75" s="27" t="s">
        <v>61</v>
      </c>
      <c r="D75" s="20">
        <v>5</v>
      </c>
      <c r="E75" s="20">
        <f t="shared" si="10"/>
        <v>25</v>
      </c>
      <c r="F75" s="21"/>
      <c r="G75" s="30">
        <f t="shared" si="11"/>
        <v>0</v>
      </c>
      <c r="H75" s="42"/>
    </row>
    <row r="76" spans="1:8" s="2" customFormat="1" collapsed="1" x14ac:dyDescent="0.2">
      <c r="A76" s="53" t="s">
        <v>164</v>
      </c>
      <c r="B76" s="60" t="s">
        <v>333</v>
      </c>
      <c r="C76" s="55"/>
      <c r="D76" s="56">
        <f>SUM(D77:D82)</f>
        <v>40</v>
      </c>
      <c r="E76" s="56">
        <f>SUM(E77:E82)</f>
        <v>200</v>
      </c>
      <c r="F76" s="57"/>
      <c r="G76" s="62">
        <f>SUM(G77:G82)</f>
        <v>0</v>
      </c>
      <c r="H76" s="75" t="str">
        <f>IF(G76&gt;E76,"Mindestpunktzahl erreicht","Mindestpunktzahl verfehlt")</f>
        <v>Mindestpunktzahl verfehlt</v>
      </c>
    </row>
    <row r="77" spans="1:8" hidden="1" outlineLevel="1" x14ac:dyDescent="0.2">
      <c r="A77" s="18"/>
      <c r="B77" s="13" t="s">
        <v>204</v>
      </c>
      <c r="C77" s="13" t="s">
        <v>63</v>
      </c>
      <c r="D77" s="20">
        <v>8</v>
      </c>
      <c r="E77" s="20">
        <f t="shared" ref="E77:E82" si="12">D77*5</f>
        <v>40</v>
      </c>
      <c r="F77" s="21"/>
      <c r="G77" s="30">
        <f>$D77*F77</f>
        <v>0</v>
      </c>
      <c r="H77" s="42"/>
    </row>
    <row r="78" spans="1:8" hidden="1" outlineLevel="1" x14ac:dyDescent="0.2">
      <c r="A78" s="18"/>
      <c r="B78" s="13" t="s">
        <v>205</v>
      </c>
      <c r="C78" s="13" t="s">
        <v>64</v>
      </c>
      <c r="D78" s="22">
        <v>8</v>
      </c>
      <c r="E78" s="20">
        <f t="shared" si="12"/>
        <v>40</v>
      </c>
      <c r="F78" s="21"/>
      <c r="G78" s="30">
        <f>$D78*F78</f>
        <v>0</v>
      </c>
      <c r="H78" s="42"/>
    </row>
    <row r="79" spans="1:8" hidden="1" outlineLevel="1" x14ac:dyDescent="0.2">
      <c r="A79" s="18"/>
      <c r="B79" s="13" t="s">
        <v>206</v>
      </c>
      <c r="C79" s="13" t="s">
        <v>65</v>
      </c>
      <c r="D79" s="22">
        <v>5</v>
      </c>
      <c r="E79" s="20">
        <f t="shared" si="12"/>
        <v>25</v>
      </c>
      <c r="F79" s="21"/>
      <c r="G79" s="30">
        <f>$D79*F79</f>
        <v>0</v>
      </c>
      <c r="H79" s="42"/>
    </row>
    <row r="80" spans="1:8" hidden="1" outlineLevel="1" x14ac:dyDescent="0.2">
      <c r="A80" s="18"/>
      <c r="B80" s="13" t="s">
        <v>207</v>
      </c>
      <c r="C80" s="13" t="s">
        <v>66</v>
      </c>
      <c r="D80" s="22">
        <v>5</v>
      </c>
      <c r="E80" s="20">
        <f t="shared" si="12"/>
        <v>25</v>
      </c>
      <c r="F80" s="21"/>
      <c r="G80" s="30">
        <f>$D80*F80</f>
        <v>0</v>
      </c>
      <c r="H80" s="42"/>
    </row>
    <row r="81" spans="1:8" hidden="1" outlineLevel="1" x14ac:dyDescent="0.2">
      <c r="A81" s="18"/>
      <c r="B81" s="13" t="s">
        <v>208</v>
      </c>
      <c r="C81" s="71" t="s">
        <v>67</v>
      </c>
      <c r="D81" s="22">
        <v>8</v>
      </c>
      <c r="E81" s="20">
        <f t="shared" si="12"/>
        <v>40</v>
      </c>
      <c r="F81" s="21"/>
      <c r="G81" s="30">
        <v>0</v>
      </c>
      <c r="H81" s="42"/>
    </row>
    <row r="82" spans="1:8" hidden="1" outlineLevel="1" x14ac:dyDescent="0.2">
      <c r="A82" s="18"/>
      <c r="B82" s="13" t="s">
        <v>62</v>
      </c>
      <c r="C82" s="72" t="s">
        <v>68</v>
      </c>
      <c r="D82" s="22">
        <v>6</v>
      </c>
      <c r="E82" s="20">
        <f t="shared" si="12"/>
        <v>30</v>
      </c>
      <c r="F82" s="21"/>
      <c r="G82" s="30">
        <f>$D82*F82</f>
        <v>0</v>
      </c>
      <c r="H82" s="42"/>
    </row>
    <row r="83" spans="1:8" s="2" customFormat="1" collapsed="1" x14ac:dyDescent="0.2">
      <c r="A83" s="53" t="s">
        <v>334</v>
      </c>
      <c r="B83" s="60" t="s">
        <v>335</v>
      </c>
      <c r="C83" s="55"/>
      <c r="D83" s="56">
        <f>SUM(D84:D90)</f>
        <v>50</v>
      </c>
      <c r="E83" s="56">
        <f>SUM(E84:E90)</f>
        <v>250</v>
      </c>
      <c r="F83" s="57"/>
      <c r="G83" s="62">
        <f>SUM(G84:G90)</f>
        <v>0</v>
      </c>
      <c r="H83" s="75" t="str">
        <f>IF(G83&gt;E83,"Mindestpunktzahl erreicht","Mindestpunktzahl verfehlt")</f>
        <v>Mindestpunktzahl verfehlt</v>
      </c>
    </row>
    <row r="84" spans="1:8" hidden="1" outlineLevel="1" x14ac:dyDescent="0.2">
      <c r="A84" s="18"/>
      <c r="B84" s="32" t="s">
        <v>69</v>
      </c>
      <c r="C84" s="13" t="s">
        <v>90</v>
      </c>
      <c r="D84" s="20">
        <v>10</v>
      </c>
      <c r="E84" s="20">
        <f t="shared" ref="E84:E90" si="13">D84*5</f>
        <v>50</v>
      </c>
      <c r="F84" s="21"/>
      <c r="G84" s="30">
        <f t="shared" ref="G84:G90" si="14">$D84*F84</f>
        <v>0</v>
      </c>
      <c r="H84" s="42"/>
    </row>
    <row r="85" spans="1:8" hidden="1" outlineLevel="1" x14ac:dyDescent="0.2">
      <c r="A85" s="18"/>
      <c r="B85" s="32" t="s">
        <v>70</v>
      </c>
      <c r="C85" s="13" t="s">
        <v>76</v>
      </c>
      <c r="D85" s="20">
        <v>5</v>
      </c>
      <c r="E85" s="20">
        <f t="shared" si="13"/>
        <v>25</v>
      </c>
      <c r="F85" s="21"/>
      <c r="G85" s="30">
        <f t="shared" si="14"/>
        <v>0</v>
      </c>
      <c r="H85" s="42"/>
    </row>
    <row r="86" spans="1:8" hidden="1" outlineLevel="1" x14ac:dyDescent="0.2">
      <c r="A86" s="18"/>
      <c r="B86" s="32" t="s">
        <v>71</v>
      </c>
      <c r="C86" s="13" t="s">
        <v>77</v>
      </c>
      <c r="D86" s="20">
        <v>8</v>
      </c>
      <c r="E86" s="20">
        <f t="shared" si="13"/>
        <v>40</v>
      </c>
      <c r="F86" s="21"/>
      <c r="G86" s="30">
        <f t="shared" si="14"/>
        <v>0</v>
      </c>
      <c r="H86" s="42"/>
    </row>
    <row r="87" spans="1:8" hidden="1" outlineLevel="1" x14ac:dyDescent="0.2">
      <c r="A87" s="18"/>
      <c r="B87" s="32" t="s">
        <v>72</v>
      </c>
      <c r="C87" s="13" t="s">
        <v>78</v>
      </c>
      <c r="D87" s="20">
        <v>10</v>
      </c>
      <c r="E87" s="20">
        <f t="shared" si="13"/>
        <v>50</v>
      </c>
      <c r="F87" s="21"/>
      <c r="G87" s="30">
        <f t="shared" si="14"/>
        <v>0</v>
      </c>
      <c r="H87" s="42"/>
    </row>
    <row r="88" spans="1:8" hidden="1" outlineLevel="1" x14ac:dyDescent="0.2">
      <c r="A88" s="18"/>
      <c r="B88" s="32" t="s">
        <v>73</v>
      </c>
      <c r="C88" s="13" t="s">
        <v>79</v>
      </c>
      <c r="D88" s="20">
        <v>5</v>
      </c>
      <c r="E88" s="20">
        <f t="shared" si="13"/>
        <v>25</v>
      </c>
      <c r="F88" s="21"/>
      <c r="G88" s="30">
        <f t="shared" si="14"/>
        <v>0</v>
      </c>
      <c r="H88" s="42"/>
    </row>
    <row r="89" spans="1:8" hidden="1" outlineLevel="1" x14ac:dyDescent="0.2">
      <c r="A89" s="18"/>
      <c r="B89" s="13" t="s">
        <v>74</v>
      </c>
      <c r="C89" s="13" t="s">
        <v>80</v>
      </c>
      <c r="D89" s="20">
        <v>5</v>
      </c>
      <c r="E89" s="20">
        <f t="shared" si="13"/>
        <v>25</v>
      </c>
      <c r="F89" s="21"/>
      <c r="G89" s="30">
        <f t="shared" si="14"/>
        <v>0</v>
      </c>
      <c r="H89" s="42"/>
    </row>
    <row r="90" spans="1:8" hidden="1" outlineLevel="1" x14ac:dyDescent="0.2">
      <c r="A90" s="18"/>
      <c r="B90" s="13" t="s">
        <v>75</v>
      </c>
      <c r="C90" s="13" t="s">
        <v>81</v>
      </c>
      <c r="D90" s="20">
        <v>7</v>
      </c>
      <c r="E90" s="20">
        <f t="shared" si="13"/>
        <v>35</v>
      </c>
      <c r="F90" s="21"/>
      <c r="G90" s="30">
        <f t="shared" si="14"/>
        <v>0</v>
      </c>
      <c r="H90" s="42"/>
    </row>
    <row r="91" spans="1:8" s="2" customFormat="1" collapsed="1" x14ac:dyDescent="0.2">
      <c r="A91" s="53" t="s">
        <v>209</v>
      </c>
      <c r="B91" s="60" t="s">
        <v>336</v>
      </c>
      <c r="C91" s="55"/>
      <c r="D91" s="56">
        <f>SUM(D92:D95)</f>
        <v>40</v>
      </c>
      <c r="E91" s="56">
        <f>SUM(E92:E95)</f>
        <v>200</v>
      </c>
      <c r="F91" s="57"/>
      <c r="G91" s="62">
        <f>SUM(G92:G95)</f>
        <v>0</v>
      </c>
      <c r="H91" s="75" t="str">
        <f>IF(G91&gt;E91,"Mindestpunktzahl erreicht","Mindestpunktzahl verfehlt")</f>
        <v>Mindestpunktzahl verfehlt</v>
      </c>
    </row>
    <row r="92" spans="1:8" hidden="1" outlineLevel="1" x14ac:dyDescent="0.2">
      <c r="A92" s="18"/>
      <c r="B92" s="32" t="s">
        <v>210</v>
      </c>
      <c r="C92" s="13" t="s">
        <v>83</v>
      </c>
      <c r="D92" s="20">
        <v>12</v>
      </c>
      <c r="E92" s="20">
        <f>D92*5</f>
        <v>60</v>
      </c>
      <c r="F92" s="21"/>
      <c r="G92" s="30">
        <f>$D92*F92</f>
        <v>0</v>
      </c>
      <c r="H92" s="42"/>
    </row>
    <row r="93" spans="1:8" hidden="1" outlineLevel="1" x14ac:dyDescent="0.2">
      <c r="A93" s="18"/>
      <c r="B93" s="32" t="s">
        <v>211</v>
      </c>
      <c r="C93" s="13" t="s">
        <v>84</v>
      </c>
      <c r="D93" s="20">
        <v>10</v>
      </c>
      <c r="E93" s="20">
        <f>D93*5</f>
        <v>50</v>
      </c>
      <c r="F93" s="21"/>
      <c r="G93" s="30">
        <f>$D93*F93</f>
        <v>0</v>
      </c>
      <c r="H93" s="42"/>
    </row>
    <row r="94" spans="1:8" hidden="1" outlineLevel="1" x14ac:dyDescent="0.2">
      <c r="A94" s="18"/>
      <c r="B94" s="13" t="s">
        <v>212</v>
      </c>
      <c r="C94" s="13" t="s">
        <v>85</v>
      </c>
      <c r="D94" s="20">
        <v>10</v>
      </c>
      <c r="E94" s="20">
        <f>D94*5</f>
        <v>50</v>
      </c>
      <c r="F94" s="21"/>
      <c r="G94" s="30">
        <f>$D94*F94</f>
        <v>0</v>
      </c>
      <c r="H94" s="42"/>
    </row>
    <row r="95" spans="1:8" hidden="1" outlineLevel="1" x14ac:dyDescent="0.2">
      <c r="A95" s="18"/>
      <c r="B95" s="13" t="s">
        <v>82</v>
      </c>
      <c r="C95" s="13" t="s">
        <v>265</v>
      </c>
      <c r="D95" s="20">
        <v>8</v>
      </c>
      <c r="E95" s="20">
        <f>D95*5</f>
        <v>40</v>
      </c>
      <c r="F95" s="21"/>
      <c r="G95" s="30">
        <f>$D95*F95</f>
        <v>0</v>
      </c>
      <c r="H95" s="42"/>
    </row>
    <row r="96" spans="1:8" collapsed="1" x14ac:dyDescent="0.2">
      <c r="A96" s="65" t="s">
        <v>213</v>
      </c>
      <c r="B96" s="59" t="s">
        <v>337</v>
      </c>
      <c r="C96" s="55"/>
      <c r="D96" s="56">
        <f>SUM(D100:D102)</f>
        <v>35</v>
      </c>
      <c r="E96" s="56">
        <f>SUM(E100:E102)</f>
        <v>175</v>
      </c>
      <c r="F96" s="58"/>
      <c r="G96" s="62">
        <f>SUM(G100:G102)</f>
        <v>0</v>
      </c>
      <c r="H96" s="75" t="str">
        <f>IF(G96&gt;E96,"Mindestpunktzahl erreicht","Mindestpunktzahl verfehlt")</f>
        <v>Mindestpunktzahl verfehlt</v>
      </c>
    </row>
    <row r="97" spans="1:8" hidden="1" outlineLevel="1" x14ac:dyDescent="0.2">
      <c r="A97" s="18"/>
      <c r="B97" s="13" t="s">
        <v>214</v>
      </c>
      <c r="C97" s="12" t="s">
        <v>266</v>
      </c>
      <c r="D97" s="73" t="s">
        <v>171</v>
      </c>
      <c r="E97" s="20"/>
      <c r="F97" s="21"/>
      <c r="G97" s="30"/>
      <c r="H97" s="42"/>
    </row>
    <row r="98" spans="1:8" hidden="1" outlineLevel="1" x14ac:dyDescent="0.2">
      <c r="A98" s="18"/>
      <c r="B98" s="13" t="s">
        <v>215</v>
      </c>
      <c r="C98" s="31" t="s">
        <v>267</v>
      </c>
      <c r="D98" s="73" t="s">
        <v>171</v>
      </c>
      <c r="E98" s="25"/>
      <c r="F98" s="21"/>
      <c r="G98" s="30"/>
      <c r="H98" s="42"/>
    </row>
    <row r="99" spans="1:8" hidden="1" outlineLevel="1" x14ac:dyDescent="0.2">
      <c r="A99" s="18"/>
      <c r="B99" s="13" t="s">
        <v>216</v>
      </c>
      <c r="C99" s="24" t="s">
        <v>268</v>
      </c>
      <c r="D99" s="73" t="s">
        <v>171</v>
      </c>
      <c r="E99" s="25"/>
      <c r="F99" s="21"/>
      <c r="G99" s="30"/>
      <c r="H99" s="42"/>
    </row>
    <row r="100" spans="1:8" hidden="1" outlineLevel="1" x14ac:dyDescent="0.2">
      <c r="A100" s="18"/>
      <c r="B100" s="13" t="s">
        <v>217</v>
      </c>
      <c r="C100" s="24" t="s">
        <v>269</v>
      </c>
      <c r="D100" s="20">
        <v>15</v>
      </c>
      <c r="E100" s="20">
        <f>D100*5</f>
        <v>75</v>
      </c>
      <c r="F100" s="21"/>
      <c r="G100" s="30">
        <f>$D100*F100</f>
        <v>0</v>
      </c>
      <c r="H100" s="42"/>
    </row>
    <row r="101" spans="1:8" hidden="1" outlineLevel="1" x14ac:dyDescent="0.2">
      <c r="A101" s="18"/>
      <c r="B101" s="13" t="s">
        <v>218</v>
      </c>
      <c r="C101" s="24" t="s">
        <v>91</v>
      </c>
      <c r="D101" s="76">
        <v>10</v>
      </c>
      <c r="E101" s="20">
        <f>D101*5</f>
        <v>50</v>
      </c>
      <c r="F101" s="21"/>
      <c r="G101" s="30">
        <f>$D101*F101</f>
        <v>0</v>
      </c>
      <c r="H101" s="42"/>
    </row>
    <row r="102" spans="1:8" hidden="1" outlineLevel="1" x14ac:dyDescent="0.2">
      <c r="A102" s="18"/>
      <c r="B102" s="13" t="s">
        <v>219</v>
      </c>
      <c r="C102" s="24" t="s">
        <v>270</v>
      </c>
      <c r="D102" s="76">
        <v>10</v>
      </c>
      <c r="E102" s="20">
        <f>D102*5</f>
        <v>50</v>
      </c>
      <c r="F102" s="21"/>
      <c r="G102" s="30">
        <f>$D102*F102</f>
        <v>0</v>
      </c>
      <c r="H102" s="42"/>
    </row>
    <row r="103" spans="1:8" s="2" customFormat="1" collapsed="1" x14ac:dyDescent="0.2">
      <c r="A103" s="65" t="s">
        <v>220</v>
      </c>
      <c r="B103" s="66" t="s">
        <v>338</v>
      </c>
      <c r="C103" s="55"/>
      <c r="D103" s="56">
        <f>SUM(D105:D108)</f>
        <v>45</v>
      </c>
      <c r="E103" s="56">
        <f>SUM(E105:E108)</f>
        <v>225</v>
      </c>
      <c r="F103" s="58"/>
      <c r="G103" s="62">
        <f>SUM(G105:G108)</f>
        <v>0</v>
      </c>
      <c r="H103" s="75" t="str">
        <f>IF(G103&gt;E103,"Mindestpunktzahl erreicht","Mindestpunktzahl verfehlt")</f>
        <v>Mindestpunktzahl verfehlt</v>
      </c>
    </row>
    <row r="104" spans="1:8" hidden="1" outlineLevel="1" x14ac:dyDescent="0.2">
      <c r="A104" s="18"/>
      <c r="B104" s="13" t="s">
        <v>221</v>
      </c>
      <c r="C104" s="12" t="s">
        <v>271</v>
      </c>
      <c r="D104" s="73" t="s">
        <v>171</v>
      </c>
      <c r="E104" s="20"/>
      <c r="F104" s="21"/>
      <c r="G104" s="30"/>
      <c r="H104" s="42"/>
    </row>
    <row r="105" spans="1:8" hidden="1" outlineLevel="1" x14ac:dyDescent="0.2">
      <c r="A105" s="18"/>
      <c r="B105" s="13" t="s">
        <v>222</v>
      </c>
      <c r="C105" s="31" t="s">
        <v>272</v>
      </c>
      <c r="D105" s="20">
        <v>10</v>
      </c>
      <c r="E105" s="20">
        <f>D105*5</f>
        <v>50</v>
      </c>
      <c r="F105" s="21"/>
      <c r="G105" s="30">
        <f>$D105*F105</f>
        <v>0</v>
      </c>
      <c r="H105" s="42"/>
    </row>
    <row r="106" spans="1:8" hidden="1" outlineLevel="1" x14ac:dyDescent="0.2">
      <c r="A106" s="18"/>
      <c r="B106" s="13" t="s">
        <v>223</v>
      </c>
      <c r="C106" s="24" t="s">
        <v>273</v>
      </c>
      <c r="D106" s="20">
        <v>10</v>
      </c>
      <c r="E106" s="20">
        <f>D106*5</f>
        <v>50</v>
      </c>
      <c r="F106" s="21"/>
      <c r="G106" s="30">
        <f>$D106*F106</f>
        <v>0</v>
      </c>
      <c r="H106" s="42"/>
    </row>
    <row r="107" spans="1:8" hidden="1" outlineLevel="1" x14ac:dyDescent="0.2">
      <c r="A107" s="18"/>
      <c r="B107" s="13" t="s">
        <v>224</v>
      </c>
      <c r="C107" s="24" t="s">
        <v>274</v>
      </c>
      <c r="D107" s="20">
        <v>5</v>
      </c>
      <c r="E107" s="20">
        <f>D107*5</f>
        <v>25</v>
      </c>
      <c r="F107" s="21"/>
      <c r="G107" s="30">
        <f>$D107*F107</f>
        <v>0</v>
      </c>
      <c r="H107" s="42"/>
    </row>
    <row r="108" spans="1:8" hidden="1" outlineLevel="1" x14ac:dyDescent="0.2">
      <c r="A108" s="18"/>
      <c r="B108" s="13" t="s">
        <v>225</v>
      </c>
      <c r="C108" s="24" t="s">
        <v>275</v>
      </c>
      <c r="D108" s="20">
        <v>20</v>
      </c>
      <c r="E108" s="20">
        <f>D108*5</f>
        <v>100</v>
      </c>
      <c r="F108" s="21"/>
      <c r="G108" s="30">
        <f>$D108*F108</f>
        <v>0</v>
      </c>
      <c r="H108" s="42"/>
    </row>
    <row r="109" spans="1:8" collapsed="1" x14ac:dyDescent="0.2">
      <c r="A109" s="65" t="s">
        <v>226</v>
      </c>
      <c r="B109" s="66" t="s">
        <v>339</v>
      </c>
      <c r="C109" s="55"/>
      <c r="D109" s="56">
        <f>SUM(D110:D113)</f>
        <v>20</v>
      </c>
      <c r="E109" s="56">
        <f>SUM(E110:E113)</f>
        <v>100</v>
      </c>
      <c r="F109" s="58"/>
      <c r="G109" s="62">
        <f>SUM(G110:G113)</f>
        <v>0</v>
      </c>
      <c r="H109" s="75" t="str">
        <f>IF(G109&gt;E109,"Mindestpunktzahl erreicht","Mindestpunktzahl verfehlt")</f>
        <v>Mindestpunktzahl verfehlt</v>
      </c>
    </row>
    <row r="110" spans="1:8" hidden="1" outlineLevel="1" x14ac:dyDescent="0.2">
      <c r="A110" s="18"/>
      <c r="B110" s="13" t="s">
        <v>227</v>
      </c>
      <c r="C110" s="24" t="s">
        <v>276</v>
      </c>
      <c r="D110" s="20">
        <v>4</v>
      </c>
      <c r="E110" s="20">
        <f>D110*5</f>
        <v>20</v>
      </c>
      <c r="F110" s="21"/>
      <c r="G110" s="30">
        <f>$D110*F110</f>
        <v>0</v>
      </c>
      <c r="H110" s="42"/>
    </row>
    <row r="111" spans="1:8" hidden="1" outlineLevel="1" x14ac:dyDescent="0.2">
      <c r="A111" s="18"/>
      <c r="B111" s="13" t="s">
        <v>228</v>
      </c>
      <c r="C111" s="24" t="s">
        <v>277</v>
      </c>
      <c r="D111" s="20">
        <v>8</v>
      </c>
      <c r="E111" s="20">
        <f>D111*5</f>
        <v>40</v>
      </c>
      <c r="F111" s="21"/>
      <c r="G111" s="30">
        <f>$D111*F111</f>
        <v>0</v>
      </c>
      <c r="H111" s="42"/>
    </row>
    <row r="112" spans="1:8" hidden="1" outlineLevel="1" x14ac:dyDescent="0.2">
      <c r="A112" s="18"/>
      <c r="B112" s="13" t="s">
        <v>229</v>
      </c>
      <c r="C112" s="24" t="s">
        <v>278</v>
      </c>
      <c r="D112" s="20">
        <v>5</v>
      </c>
      <c r="E112" s="20">
        <f>D112*5</f>
        <v>25</v>
      </c>
      <c r="F112" s="21"/>
      <c r="G112" s="30">
        <f>$D112*F112</f>
        <v>0</v>
      </c>
      <c r="H112" s="42"/>
    </row>
    <row r="113" spans="1:8" hidden="1" outlineLevel="1" x14ac:dyDescent="0.2">
      <c r="A113" s="18"/>
      <c r="B113" s="13" t="s">
        <v>230</v>
      </c>
      <c r="C113" s="24" t="s">
        <v>279</v>
      </c>
      <c r="D113" s="20">
        <v>3</v>
      </c>
      <c r="E113" s="20">
        <f>D113*5</f>
        <v>15</v>
      </c>
      <c r="F113" s="21"/>
      <c r="G113" s="30">
        <f>$D113*F113</f>
        <v>0</v>
      </c>
      <c r="H113" s="42"/>
    </row>
    <row r="114" spans="1:8" s="2" customFormat="1" collapsed="1" x14ac:dyDescent="0.2">
      <c r="A114" s="65" t="s">
        <v>231</v>
      </c>
      <c r="B114" s="66" t="s">
        <v>340</v>
      </c>
      <c r="C114" s="55"/>
      <c r="D114" s="56">
        <f>SUM(D115:D121)</f>
        <v>50</v>
      </c>
      <c r="E114" s="56">
        <f>SUM(E115:E121)</f>
        <v>250</v>
      </c>
      <c r="F114" s="57"/>
      <c r="G114" s="62">
        <f>SUM(G115:G121)</f>
        <v>0</v>
      </c>
      <c r="H114" s="75" t="str">
        <f>IF(G114&gt;E114,"Mindestpunktzahl erreicht","Mindestpunktzahl verfehlt")</f>
        <v>Mindestpunktzahl verfehlt</v>
      </c>
    </row>
    <row r="115" spans="1:8" hidden="1" outlineLevel="1" x14ac:dyDescent="0.2">
      <c r="A115" s="18"/>
      <c r="B115" s="32" t="s">
        <v>232</v>
      </c>
      <c r="C115" s="13" t="s">
        <v>283</v>
      </c>
      <c r="D115" s="20">
        <v>6</v>
      </c>
      <c r="E115" s="20">
        <f t="shared" ref="E115:E121" si="15">D115*5</f>
        <v>30</v>
      </c>
      <c r="F115" s="21"/>
      <c r="G115" s="30">
        <f t="shared" ref="G115:G121" si="16">$D115*F115</f>
        <v>0</v>
      </c>
      <c r="H115" s="42"/>
    </row>
    <row r="116" spans="1:8" hidden="1" outlineLevel="1" x14ac:dyDescent="0.2">
      <c r="A116" s="18"/>
      <c r="B116" s="32" t="s">
        <v>233</v>
      </c>
      <c r="C116" s="13" t="s">
        <v>284</v>
      </c>
      <c r="D116" s="22">
        <v>4</v>
      </c>
      <c r="E116" s="20">
        <f t="shared" si="15"/>
        <v>20</v>
      </c>
      <c r="F116" s="21"/>
      <c r="G116" s="30">
        <f t="shared" si="16"/>
        <v>0</v>
      </c>
      <c r="H116" s="42"/>
    </row>
    <row r="117" spans="1:8" hidden="1" outlineLevel="1" x14ac:dyDescent="0.2">
      <c r="A117" s="18"/>
      <c r="B117" s="32" t="s">
        <v>234</v>
      </c>
      <c r="C117" s="13" t="s">
        <v>285</v>
      </c>
      <c r="D117" s="22">
        <v>4</v>
      </c>
      <c r="E117" s="20">
        <f t="shared" si="15"/>
        <v>20</v>
      </c>
      <c r="F117" s="21"/>
      <c r="G117" s="30">
        <f t="shared" si="16"/>
        <v>0</v>
      </c>
      <c r="H117" s="42"/>
    </row>
    <row r="118" spans="1:8" hidden="1" outlineLevel="1" x14ac:dyDescent="0.2">
      <c r="A118" s="18"/>
      <c r="B118" s="32" t="s">
        <v>235</v>
      </c>
      <c r="C118" s="13" t="s">
        <v>390</v>
      </c>
      <c r="D118" s="22">
        <v>10</v>
      </c>
      <c r="E118" s="20">
        <f t="shared" si="15"/>
        <v>50</v>
      </c>
      <c r="F118" s="21"/>
      <c r="G118" s="30">
        <f t="shared" si="16"/>
        <v>0</v>
      </c>
      <c r="H118" s="42"/>
    </row>
    <row r="119" spans="1:8" hidden="1" outlineLevel="1" x14ac:dyDescent="0.2">
      <c r="A119" s="18"/>
      <c r="B119" s="32" t="s">
        <v>280</v>
      </c>
      <c r="C119" s="13" t="s">
        <v>391</v>
      </c>
      <c r="D119" s="22">
        <v>4</v>
      </c>
      <c r="E119" s="20">
        <f t="shared" si="15"/>
        <v>20</v>
      </c>
      <c r="F119" s="21"/>
      <c r="G119" s="30">
        <f t="shared" si="16"/>
        <v>0</v>
      </c>
      <c r="H119" s="42"/>
    </row>
    <row r="120" spans="1:8" hidden="1" outlineLevel="1" x14ac:dyDescent="0.2">
      <c r="A120" s="18"/>
      <c r="B120" s="32" t="s">
        <v>281</v>
      </c>
      <c r="C120" s="13" t="s">
        <v>392</v>
      </c>
      <c r="D120" s="22">
        <v>10</v>
      </c>
      <c r="E120" s="20">
        <f t="shared" si="15"/>
        <v>50</v>
      </c>
      <c r="F120" s="21"/>
      <c r="G120" s="30">
        <f t="shared" si="16"/>
        <v>0</v>
      </c>
      <c r="H120" s="42"/>
    </row>
    <row r="121" spans="1:8" hidden="1" outlineLevel="1" x14ac:dyDescent="0.2">
      <c r="A121" s="18"/>
      <c r="B121" s="32" t="s">
        <v>282</v>
      </c>
      <c r="C121" s="13" t="s">
        <v>393</v>
      </c>
      <c r="D121" s="22">
        <v>12</v>
      </c>
      <c r="E121" s="20">
        <f t="shared" si="15"/>
        <v>60</v>
      </c>
      <c r="F121" s="21"/>
      <c r="G121" s="30">
        <f t="shared" si="16"/>
        <v>0</v>
      </c>
      <c r="H121" s="42"/>
    </row>
    <row r="122" spans="1:8" s="2" customFormat="1" collapsed="1" x14ac:dyDescent="0.2">
      <c r="A122" s="65" t="s">
        <v>236</v>
      </c>
      <c r="B122" s="59" t="s">
        <v>341</v>
      </c>
      <c r="C122" s="67"/>
      <c r="D122" s="56">
        <f>SUM(D123:D129)</f>
        <v>50</v>
      </c>
      <c r="E122" s="56">
        <f>SUM(E123:E129)</f>
        <v>250</v>
      </c>
      <c r="F122" s="57"/>
      <c r="G122" s="62">
        <f>SUM(G123:G129)</f>
        <v>130</v>
      </c>
      <c r="H122" s="77" t="str">
        <f>IF(G122&gt;E122,"Mindestpunktzahl erreicht","Mindestpunktzahl verfehlt")</f>
        <v>Mindestpunktzahl verfehlt</v>
      </c>
    </row>
    <row r="123" spans="1:8" hidden="1" outlineLevel="1" x14ac:dyDescent="0.2">
      <c r="A123" s="18"/>
      <c r="B123" s="32" t="s">
        <v>237</v>
      </c>
      <c r="C123" s="13" t="s">
        <v>397</v>
      </c>
      <c r="D123" s="20">
        <v>8</v>
      </c>
      <c r="E123" s="20">
        <f t="shared" ref="E123:E129" si="17">D123*5</f>
        <v>40</v>
      </c>
      <c r="F123" s="21">
        <v>4</v>
      </c>
      <c r="G123" s="30">
        <f t="shared" ref="G123:G129" si="18">$D123*F123</f>
        <v>32</v>
      </c>
      <c r="H123" s="42" t="s">
        <v>322</v>
      </c>
    </row>
    <row r="124" spans="1:8" hidden="1" outlineLevel="1" x14ac:dyDescent="0.2">
      <c r="A124" s="18"/>
      <c r="B124" s="32" t="s">
        <v>238</v>
      </c>
      <c r="C124" s="13" t="s">
        <v>398</v>
      </c>
      <c r="D124" s="20">
        <v>8</v>
      </c>
      <c r="E124" s="20">
        <f t="shared" si="17"/>
        <v>40</v>
      </c>
      <c r="F124" s="21">
        <v>4</v>
      </c>
      <c r="G124" s="30">
        <f t="shared" si="18"/>
        <v>32</v>
      </c>
      <c r="H124" s="42" t="s">
        <v>122</v>
      </c>
    </row>
    <row r="125" spans="1:8" hidden="1" outlineLevel="1" x14ac:dyDescent="0.2">
      <c r="A125" s="18"/>
      <c r="B125" s="32" t="s">
        <v>239</v>
      </c>
      <c r="C125" s="13" t="s">
        <v>399</v>
      </c>
      <c r="D125" s="20">
        <v>8</v>
      </c>
      <c r="E125" s="20">
        <f t="shared" si="17"/>
        <v>40</v>
      </c>
      <c r="F125" s="21">
        <v>1</v>
      </c>
      <c r="G125" s="30">
        <f t="shared" si="18"/>
        <v>8</v>
      </c>
      <c r="H125" s="42" t="s">
        <v>123</v>
      </c>
    </row>
    <row r="126" spans="1:8" hidden="1" outlineLevel="1" x14ac:dyDescent="0.2">
      <c r="A126" s="18"/>
      <c r="B126" s="32" t="s">
        <v>240</v>
      </c>
      <c r="C126" s="13" t="s">
        <v>400</v>
      </c>
      <c r="D126" s="20">
        <v>6</v>
      </c>
      <c r="E126" s="20">
        <f t="shared" si="17"/>
        <v>30</v>
      </c>
      <c r="F126" s="21">
        <v>0</v>
      </c>
      <c r="G126" s="30">
        <f t="shared" si="18"/>
        <v>0</v>
      </c>
      <c r="H126" s="42" t="s">
        <v>126</v>
      </c>
    </row>
    <row r="127" spans="1:8" hidden="1" outlineLevel="1" x14ac:dyDescent="0.2">
      <c r="A127" s="18"/>
      <c r="B127" s="32" t="s">
        <v>394</v>
      </c>
      <c r="C127" s="13" t="s">
        <v>401</v>
      </c>
      <c r="D127" s="20">
        <v>6</v>
      </c>
      <c r="E127" s="20">
        <f t="shared" si="17"/>
        <v>30</v>
      </c>
      <c r="F127" s="21">
        <v>2</v>
      </c>
      <c r="G127" s="30">
        <f t="shared" si="18"/>
        <v>12</v>
      </c>
      <c r="H127" s="42" t="s">
        <v>323</v>
      </c>
    </row>
    <row r="128" spans="1:8" hidden="1" outlineLevel="1" x14ac:dyDescent="0.2">
      <c r="A128" s="18"/>
      <c r="B128" s="32" t="s">
        <v>395</v>
      </c>
      <c r="C128" s="13" t="s">
        <v>402</v>
      </c>
      <c r="D128" s="20">
        <v>6</v>
      </c>
      <c r="E128" s="20">
        <f t="shared" si="17"/>
        <v>30</v>
      </c>
      <c r="F128" s="21">
        <v>5</v>
      </c>
      <c r="G128" s="30">
        <f t="shared" si="18"/>
        <v>30</v>
      </c>
      <c r="H128" s="42" t="s">
        <v>324</v>
      </c>
    </row>
    <row r="129" spans="1:8" hidden="1" outlineLevel="1" x14ac:dyDescent="0.2">
      <c r="A129" s="18"/>
      <c r="B129" s="32" t="s">
        <v>396</v>
      </c>
      <c r="C129" s="13" t="s">
        <v>403</v>
      </c>
      <c r="D129" s="20">
        <v>8</v>
      </c>
      <c r="E129" s="20">
        <f t="shared" si="17"/>
        <v>40</v>
      </c>
      <c r="F129" s="21">
        <v>2</v>
      </c>
      <c r="G129" s="30">
        <f t="shared" si="18"/>
        <v>16</v>
      </c>
      <c r="H129" s="42" t="s">
        <v>128</v>
      </c>
    </row>
    <row r="130" spans="1:8" s="2" customFormat="1" collapsed="1" x14ac:dyDescent="0.2">
      <c r="A130" s="65" t="s">
        <v>241</v>
      </c>
      <c r="B130" s="59" t="s">
        <v>342</v>
      </c>
      <c r="C130" s="68"/>
      <c r="D130" s="69">
        <f>SUM(D131:D136)</f>
        <v>40</v>
      </c>
      <c r="E130" s="69">
        <f>SUM(E131:E136)</f>
        <v>200</v>
      </c>
      <c r="F130" s="57"/>
      <c r="G130" s="62">
        <f>SUM(G131:G136)</f>
        <v>0</v>
      </c>
      <c r="H130" s="75" t="str">
        <f>IF(G130&gt;E130,"Mindestpunktzahl erreicht","Mindestpunktzahl verfehlt")</f>
        <v>Mindestpunktzahl verfehlt</v>
      </c>
    </row>
    <row r="131" spans="1:8" hidden="1" outlineLevel="1" x14ac:dyDescent="0.2">
      <c r="A131" s="18"/>
      <c r="B131" s="32" t="s">
        <v>242</v>
      </c>
      <c r="C131" s="13" t="s">
        <v>406</v>
      </c>
      <c r="D131" s="20">
        <v>8</v>
      </c>
      <c r="E131" s="20">
        <f t="shared" ref="E131:E136" si="19">D131*5</f>
        <v>40</v>
      </c>
      <c r="F131" s="21"/>
      <c r="G131" s="30">
        <f t="shared" ref="G131:G136" si="20">$D131*F131</f>
        <v>0</v>
      </c>
      <c r="H131" s="42"/>
    </row>
    <row r="132" spans="1:8" hidden="1" outlineLevel="1" x14ac:dyDescent="0.2">
      <c r="A132" s="18"/>
      <c r="B132" s="32" t="s">
        <v>243</v>
      </c>
      <c r="C132" s="13" t="s">
        <v>407</v>
      </c>
      <c r="D132" s="20">
        <v>5</v>
      </c>
      <c r="E132" s="20">
        <f t="shared" si="19"/>
        <v>25</v>
      </c>
      <c r="F132" s="21"/>
      <c r="G132" s="30">
        <f t="shared" si="20"/>
        <v>0</v>
      </c>
      <c r="H132" s="42"/>
    </row>
    <row r="133" spans="1:8" hidden="1" outlineLevel="1" x14ac:dyDescent="0.2">
      <c r="A133" s="18"/>
      <c r="B133" s="32" t="s">
        <v>244</v>
      </c>
      <c r="C133" s="13" t="s">
        <v>408</v>
      </c>
      <c r="D133" s="20">
        <v>5</v>
      </c>
      <c r="E133" s="20">
        <f t="shared" si="19"/>
        <v>25</v>
      </c>
      <c r="F133" s="21"/>
      <c r="G133" s="30">
        <f t="shared" si="20"/>
        <v>0</v>
      </c>
      <c r="H133" s="42"/>
    </row>
    <row r="134" spans="1:8" hidden="1" outlineLevel="1" x14ac:dyDescent="0.2">
      <c r="A134" s="18"/>
      <c r="B134" s="32" t="s">
        <v>245</v>
      </c>
      <c r="C134" s="13" t="s">
        <v>409</v>
      </c>
      <c r="D134" s="20">
        <v>5</v>
      </c>
      <c r="E134" s="20">
        <f t="shared" si="19"/>
        <v>25</v>
      </c>
      <c r="F134" s="21"/>
      <c r="G134" s="30">
        <f t="shared" si="20"/>
        <v>0</v>
      </c>
      <c r="H134" s="42"/>
    </row>
    <row r="135" spans="1:8" hidden="1" outlineLevel="1" x14ac:dyDescent="0.2">
      <c r="A135" s="18"/>
      <c r="B135" s="32" t="s">
        <v>404</v>
      </c>
      <c r="C135" s="13" t="s">
        <v>410</v>
      </c>
      <c r="D135" s="20">
        <v>10</v>
      </c>
      <c r="E135" s="20">
        <f t="shared" si="19"/>
        <v>50</v>
      </c>
      <c r="F135" s="21"/>
      <c r="G135" s="30">
        <f t="shared" si="20"/>
        <v>0</v>
      </c>
      <c r="H135" s="42"/>
    </row>
    <row r="136" spans="1:8" hidden="1" outlineLevel="1" x14ac:dyDescent="0.2">
      <c r="A136" s="18"/>
      <c r="B136" s="34" t="s">
        <v>405</v>
      </c>
      <c r="C136" s="13" t="s">
        <v>411</v>
      </c>
      <c r="D136" s="20">
        <v>7</v>
      </c>
      <c r="E136" s="20">
        <f t="shared" si="19"/>
        <v>35</v>
      </c>
      <c r="F136" s="21"/>
      <c r="G136" s="30">
        <f t="shared" si="20"/>
        <v>0</v>
      </c>
      <c r="H136" s="43"/>
    </row>
    <row r="137" spans="1:8" s="2" customFormat="1" collapsed="1" x14ac:dyDescent="0.2">
      <c r="A137" s="65" t="s">
        <v>15</v>
      </c>
      <c r="B137" s="59" t="s">
        <v>16</v>
      </c>
      <c r="C137" s="68"/>
      <c r="D137" s="69">
        <f>SUM(D138:D140)</f>
        <v>25</v>
      </c>
      <c r="E137" s="69">
        <f>SUM(E138:E140)</f>
        <v>125</v>
      </c>
      <c r="F137" s="57"/>
      <c r="G137" s="62">
        <f>SUM(G138:G140)</f>
        <v>0</v>
      </c>
      <c r="H137" s="75" t="str">
        <f>IF(G137&gt;E137,"Mindestpunktzahl erreicht","Mindestpunktzahl verfehlt")</f>
        <v>Mindestpunktzahl verfehlt</v>
      </c>
    </row>
    <row r="138" spans="1:8" hidden="1" outlineLevel="1" x14ac:dyDescent="0.2">
      <c r="A138" s="18"/>
      <c r="B138" s="32" t="s">
        <v>18</v>
      </c>
      <c r="C138" s="13" t="s">
        <v>412</v>
      </c>
      <c r="D138" s="20">
        <v>5</v>
      </c>
      <c r="E138" s="20">
        <f>D138*5</f>
        <v>25</v>
      </c>
      <c r="F138" s="21"/>
      <c r="G138" s="30">
        <f>$D138*F138</f>
        <v>0</v>
      </c>
      <c r="H138" s="42"/>
    </row>
    <row r="139" spans="1:8" hidden="1" outlineLevel="1" x14ac:dyDescent="0.2">
      <c r="A139" s="18"/>
      <c r="B139" s="32" t="s">
        <v>19</v>
      </c>
      <c r="C139" s="13" t="s">
        <v>413</v>
      </c>
      <c r="D139" s="20">
        <v>8</v>
      </c>
      <c r="E139" s="20">
        <f>D139*5</f>
        <v>40</v>
      </c>
      <c r="F139" s="21"/>
      <c r="G139" s="30">
        <f>$D139*F139</f>
        <v>0</v>
      </c>
      <c r="H139" s="42"/>
    </row>
    <row r="140" spans="1:8" hidden="1" outlineLevel="1" x14ac:dyDescent="0.2">
      <c r="A140" s="18"/>
      <c r="B140" s="32" t="s">
        <v>20</v>
      </c>
      <c r="C140" s="13" t="s">
        <v>414</v>
      </c>
      <c r="D140" s="20">
        <v>12</v>
      </c>
      <c r="E140" s="20">
        <f>D140*5</f>
        <v>60</v>
      </c>
      <c r="F140" s="21"/>
      <c r="G140" s="30">
        <f>$D140*F140</f>
        <v>0</v>
      </c>
      <c r="H140" s="42"/>
    </row>
    <row r="141" spans="1:8" s="2" customFormat="1" collapsed="1" x14ac:dyDescent="0.2">
      <c r="A141" s="65" t="s">
        <v>17</v>
      </c>
      <c r="B141" s="59" t="s">
        <v>257</v>
      </c>
      <c r="C141" s="68"/>
      <c r="D141" s="69">
        <f>SUM(D142:D144)</f>
        <v>15</v>
      </c>
      <c r="E141" s="69">
        <f>SUM(E142:E144)</f>
        <v>75</v>
      </c>
      <c r="F141" s="57"/>
      <c r="G141" s="62">
        <f>SUM(G142:G144)</f>
        <v>0</v>
      </c>
      <c r="H141" s="75" t="str">
        <f>IF(G141&gt;E141,"Mindestpunktzahl erreicht","Mindestpunktzahl verfehlt")</f>
        <v>Mindestpunktzahl verfehlt</v>
      </c>
    </row>
    <row r="142" spans="1:8" hidden="1" outlineLevel="1" x14ac:dyDescent="0.2">
      <c r="A142" s="18"/>
      <c r="B142" s="32" t="s">
        <v>21</v>
      </c>
      <c r="C142" s="13" t="s">
        <v>415</v>
      </c>
      <c r="D142" s="20">
        <v>5</v>
      </c>
      <c r="E142" s="20">
        <f>D142*5</f>
        <v>25</v>
      </c>
      <c r="F142" s="21"/>
      <c r="G142" s="30">
        <f>$D142*F142</f>
        <v>0</v>
      </c>
      <c r="H142" s="42"/>
    </row>
    <row r="143" spans="1:8" hidden="1" outlineLevel="1" x14ac:dyDescent="0.2">
      <c r="A143" s="18"/>
      <c r="B143" s="32" t="s">
        <v>22</v>
      </c>
      <c r="C143" s="13" t="s">
        <v>416</v>
      </c>
      <c r="D143" s="20">
        <v>5</v>
      </c>
      <c r="E143" s="20">
        <f>D143*5</f>
        <v>25</v>
      </c>
      <c r="F143" s="21"/>
      <c r="G143" s="30">
        <f>$D143*F143</f>
        <v>0</v>
      </c>
      <c r="H143" s="42"/>
    </row>
    <row r="144" spans="1:8" hidden="1" outlineLevel="1" x14ac:dyDescent="0.2">
      <c r="A144" s="18"/>
      <c r="B144" s="32" t="s">
        <v>23</v>
      </c>
      <c r="C144" s="13" t="s">
        <v>417</v>
      </c>
      <c r="D144" s="20">
        <v>5</v>
      </c>
      <c r="E144" s="20">
        <f>D144*5</f>
        <v>25</v>
      </c>
      <c r="F144" s="21"/>
      <c r="G144" s="30">
        <f>$D144*F144</f>
        <v>0</v>
      </c>
      <c r="H144" s="42"/>
    </row>
    <row r="145" spans="1:8" s="2" customFormat="1" collapsed="1" x14ac:dyDescent="0.2">
      <c r="A145" s="65" t="s">
        <v>24</v>
      </c>
      <c r="B145" s="59" t="s">
        <v>35</v>
      </c>
      <c r="C145" s="68"/>
      <c r="D145" s="69">
        <f>SUM(D146:D150)</f>
        <v>60</v>
      </c>
      <c r="E145" s="69">
        <f>SUM(E146:E150)</f>
        <v>300</v>
      </c>
      <c r="F145" s="57"/>
      <c r="G145" s="62">
        <f>SUM(G146:G150)</f>
        <v>149</v>
      </c>
      <c r="H145" s="77" t="str">
        <f>IF(G145&gt;E145,"Mindestpunktzahl erreicht","Mindestpunktzahl verfehlt")</f>
        <v>Mindestpunktzahl verfehlt</v>
      </c>
    </row>
    <row r="146" spans="1:8" hidden="1" outlineLevel="1" x14ac:dyDescent="0.2">
      <c r="A146" s="18"/>
      <c r="B146" s="32" t="s">
        <v>26</v>
      </c>
      <c r="C146" s="13" t="s">
        <v>419</v>
      </c>
      <c r="D146" s="20">
        <v>14</v>
      </c>
      <c r="E146" s="20">
        <f>D146*5</f>
        <v>70</v>
      </c>
      <c r="F146" s="21">
        <v>2</v>
      </c>
      <c r="G146" s="30">
        <f>$D146*F146</f>
        <v>28</v>
      </c>
      <c r="H146" s="42" t="s">
        <v>326</v>
      </c>
    </row>
    <row r="147" spans="1:8" hidden="1" outlineLevel="1" x14ac:dyDescent="0.2">
      <c r="A147" s="18"/>
      <c r="B147" s="32" t="s">
        <v>27</v>
      </c>
      <c r="C147" s="13" t="s">
        <v>92</v>
      </c>
      <c r="D147" s="20">
        <v>8</v>
      </c>
      <c r="E147" s="20">
        <f>D147*5</f>
        <v>40</v>
      </c>
      <c r="F147" s="21">
        <v>3</v>
      </c>
      <c r="G147" s="30">
        <f>$D147*F147</f>
        <v>24</v>
      </c>
      <c r="H147" s="42" t="s">
        <v>327</v>
      </c>
    </row>
    <row r="148" spans="1:8" hidden="1" outlineLevel="1" x14ac:dyDescent="0.2">
      <c r="A148" s="18"/>
      <c r="B148" s="32" t="s">
        <v>28</v>
      </c>
      <c r="C148" s="13" t="s">
        <v>420</v>
      </c>
      <c r="D148" s="20">
        <v>8</v>
      </c>
      <c r="E148" s="20">
        <f>D148*5</f>
        <v>40</v>
      </c>
      <c r="F148" s="21">
        <v>4</v>
      </c>
      <c r="G148" s="30">
        <f>$D148*F148</f>
        <v>32</v>
      </c>
      <c r="H148" s="42" t="s">
        <v>328</v>
      </c>
    </row>
    <row r="149" spans="1:8" hidden="1" outlineLevel="1" x14ac:dyDescent="0.2">
      <c r="A149" s="18"/>
      <c r="B149" s="32" t="s">
        <v>29</v>
      </c>
      <c r="C149" s="13" t="s">
        <v>421</v>
      </c>
      <c r="D149" s="20">
        <v>25</v>
      </c>
      <c r="E149" s="20">
        <f>D149*5</f>
        <v>125</v>
      </c>
      <c r="F149" s="21">
        <v>2</v>
      </c>
      <c r="G149" s="30">
        <f>$D149*F149</f>
        <v>50</v>
      </c>
      <c r="H149" s="42" t="s">
        <v>330</v>
      </c>
    </row>
    <row r="150" spans="1:8" hidden="1" outlineLevel="1" x14ac:dyDescent="0.2">
      <c r="A150" s="18"/>
      <c r="B150" s="34" t="s">
        <v>418</v>
      </c>
      <c r="C150" s="13" t="s">
        <v>422</v>
      </c>
      <c r="D150" s="20">
        <v>5</v>
      </c>
      <c r="E150" s="20">
        <f>D150*5</f>
        <v>25</v>
      </c>
      <c r="F150" s="21">
        <v>3</v>
      </c>
      <c r="G150" s="30">
        <f>$D150*F150</f>
        <v>15</v>
      </c>
      <c r="H150" s="43" t="s">
        <v>329</v>
      </c>
    </row>
    <row r="151" spans="1:8" s="2" customFormat="1" ht="13.5" collapsed="1" thickBot="1" x14ac:dyDescent="0.25">
      <c r="A151" s="65" t="s">
        <v>25</v>
      </c>
      <c r="B151" s="59" t="s">
        <v>34</v>
      </c>
      <c r="C151" s="68"/>
      <c r="D151" s="69">
        <f>SUM(D154:D156)+D152+D158</f>
        <v>30</v>
      </c>
      <c r="E151" s="69">
        <f>SUM(E154:E156)+E152+E158</f>
        <v>150</v>
      </c>
      <c r="F151" s="57"/>
      <c r="G151" s="62">
        <f>SUM(G154:G156)+G152+G158</f>
        <v>0</v>
      </c>
      <c r="H151" s="75" t="str">
        <f>IF(G151&gt;E151,"Mindestpunktzahl erreicht","Mindestpunktzahl verfehlt")</f>
        <v>Mindestpunktzahl verfehlt</v>
      </c>
    </row>
    <row r="152" spans="1:8" hidden="1" outlineLevel="1" x14ac:dyDescent="0.2">
      <c r="A152" s="18"/>
      <c r="B152" s="32" t="s">
        <v>30</v>
      </c>
      <c r="C152" s="13" t="s">
        <v>423</v>
      </c>
      <c r="D152" s="20">
        <v>3</v>
      </c>
      <c r="E152" s="20">
        <f>D152*5</f>
        <v>15</v>
      </c>
      <c r="F152" s="21"/>
      <c r="G152" s="30">
        <f>$D152*F152</f>
        <v>0</v>
      </c>
      <c r="H152" s="42"/>
    </row>
    <row r="153" spans="1:8" hidden="1" outlineLevel="1" x14ac:dyDescent="0.2">
      <c r="A153" s="18"/>
      <c r="B153" s="32" t="s">
        <v>31</v>
      </c>
      <c r="C153" s="13" t="s">
        <v>88</v>
      </c>
      <c r="D153" s="73" t="s">
        <v>171</v>
      </c>
      <c r="E153" s="20"/>
      <c r="F153" s="21"/>
      <c r="G153" s="30"/>
      <c r="H153" s="42"/>
    </row>
    <row r="154" spans="1:8" hidden="1" outlineLevel="1" x14ac:dyDescent="0.2">
      <c r="A154" s="18"/>
      <c r="B154" s="32" t="s">
        <v>32</v>
      </c>
      <c r="C154" s="13" t="s">
        <v>89</v>
      </c>
      <c r="D154" s="20">
        <v>8</v>
      </c>
      <c r="E154" s="20">
        <f>D154*5</f>
        <v>40</v>
      </c>
      <c r="F154" s="21"/>
      <c r="G154" s="30">
        <f>$D154*F154</f>
        <v>0</v>
      </c>
      <c r="H154" s="42"/>
    </row>
    <row r="155" spans="1:8" hidden="1" outlineLevel="1" x14ac:dyDescent="0.2">
      <c r="A155" s="18"/>
      <c r="B155" s="32" t="s">
        <v>33</v>
      </c>
      <c r="C155" s="13" t="s">
        <v>286</v>
      </c>
      <c r="D155" s="20">
        <v>8</v>
      </c>
      <c r="E155" s="20">
        <f>D155*5</f>
        <v>40</v>
      </c>
      <c r="F155" s="21"/>
      <c r="G155" s="30">
        <f>$D155*F155</f>
        <v>0</v>
      </c>
      <c r="H155" s="42"/>
    </row>
    <row r="156" spans="1:8" hidden="1" outlineLevel="1" x14ac:dyDescent="0.2">
      <c r="A156" s="18"/>
      <c r="B156" s="32" t="s">
        <v>424</v>
      </c>
      <c r="C156" s="13" t="s">
        <v>287</v>
      </c>
      <c r="D156" s="20">
        <v>8</v>
      </c>
      <c r="E156" s="20">
        <f>D156*5</f>
        <v>40</v>
      </c>
      <c r="F156" s="21"/>
      <c r="G156" s="30">
        <f>$D156*F156</f>
        <v>0</v>
      </c>
      <c r="H156" s="42"/>
    </row>
    <row r="157" spans="1:8" hidden="1" outlineLevel="1" x14ac:dyDescent="0.2">
      <c r="A157" s="18"/>
      <c r="B157" s="32" t="s">
        <v>86</v>
      </c>
      <c r="C157" s="13" t="s">
        <v>288</v>
      </c>
      <c r="D157" s="73" t="s">
        <v>171</v>
      </c>
      <c r="E157" s="20"/>
      <c r="F157" s="21"/>
      <c r="G157" s="30"/>
      <c r="H157" s="42"/>
    </row>
    <row r="158" spans="1:8" ht="13.5" hidden="1" outlineLevel="1" thickBot="1" x14ac:dyDescent="0.25">
      <c r="A158" s="18"/>
      <c r="B158" s="34" t="s">
        <v>87</v>
      </c>
      <c r="C158" s="13" t="s">
        <v>289</v>
      </c>
      <c r="D158" s="20">
        <v>3</v>
      </c>
      <c r="E158" s="20">
        <f>D158*5</f>
        <v>15</v>
      </c>
      <c r="F158" s="21"/>
      <c r="G158" s="30">
        <f>$D158*F158</f>
        <v>0</v>
      </c>
      <c r="H158" s="43"/>
    </row>
    <row r="159" spans="1:8" s="17" customFormat="1" ht="16.5" collapsed="1" thickBot="1" x14ac:dyDescent="0.3">
      <c r="A159" s="14" t="s">
        <v>160</v>
      </c>
      <c r="B159" s="35"/>
      <c r="C159" s="15"/>
      <c r="D159" s="16">
        <f>D151+D145+D141+D137+D130+D122+D114+D109+D103+D96+D91+D83+D76+D69+D62+D58+D53+D45+D38+D31+D26+D19+D14+D7</f>
        <v>1000</v>
      </c>
      <c r="E159" s="16">
        <f>SUM(E151+E145+E141+E137+E130+E122+E114+E109+E103+E96+E91+E83+E76+E69+E62+E58+E53+E45+E38+E31+E26+E19+E14+E7)</f>
        <v>5000</v>
      </c>
      <c r="F159" s="23"/>
      <c r="G159" s="41">
        <f>SUM(G151+G145+G141+G137+G130+G122+G114+G109+G103+G96+G91+G83+G76+G69+G62+G58+G53+G45+G38+G31+G26+G19+G14+G7)</f>
        <v>357</v>
      </c>
      <c r="H159" s="44"/>
    </row>
    <row r="160" spans="1:8" ht="16.149999999999999" customHeight="1" x14ac:dyDescent="0.25">
      <c r="B160" s="33"/>
    </row>
    <row r="161" spans="3:5" ht="13.5" customHeight="1" x14ac:dyDescent="0.2">
      <c r="C161" t="s">
        <v>8</v>
      </c>
      <c r="D161" s="28"/>
      <c r="E161" s="28"/>
    </row>
  </sheetData>
  <phoneticPr fontId="0" type="noConversion"/>
  <printOptions horizontalCentered="1"/>
  <pageMargins left="0.6" right="0.70866141732283472" top="0.75" bottom="0.55118110236220474" header="0.5" footer="0.19685039370078741"/>
  <pageSetup paperSize="9" scale="70" fitToHeight="6" orientation="landscape" horizontalDpi="300" r:id="rId1"/>
  <headerFooter alignWithMargins="0">
    <oddHeader>&amp;CJUSTIZ 2003: Computer Based Training</oddHeader>
    <oddFooter>&amp;L&amp;8INFORA GmbH&amp;CStand: 09. Juli 2001&amp;R&amp;8Seite &amp;P von &amp;N</oddFooter>
  </headerFooter>
  <rowBreaks count="1" manualBreakCount="1">
    <brk id="7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H161"/>
  <sheetViews>
    <sheetView zoomScale="75" zoomScaleNormal="75" workbookViewId="0">
      <selection activeCell="A3" sqref="A3"/>
    </sheetView>
  </sheetViews>
  <sheetFormatPr baseColWidth="10" defaultRowHeight="12.75" outlineLevelRow="1" x14ac:dyDescent="0.2"/>
  <cols>
    <col min="1" max="1" width="6.5703125" customWidth="1"/>
    <col min="2" max="2" width="6.85546875" customWidth="1"/>
    <col min="3" max="3" width="45" bestFit="1" customWidth="1"/>
    <col min="4" max="4" width="13.5703125" style="4" customWidth="1"/>
    <col min="5" max="6" width="11.85546875" customWidth="1"/>
    <col min="7" max="7" width="12.85546875" customWidth="1"/>
    <col min="8" max="8" width="70.85546875" customWidth="1"/>
  </cols>
  <sheetData>
    <row r="1" spans="1:8" ht="21" customHeight="1" x14ac:dyDescent="0.3">
      <c r="A1" s="11" t="s">
        <v>36</v>
      </c>
      <c r="B1" s="3"/>
      <c r="F1" s="6"/>
    </row>
    <row r="2" spans="1:8" ht="20.65" customHeight="1" x14ac:dyDescent="0.3">
      <c r="A2" s="11" t="s">
        <v>37</v>
      </c>
      <c r="B2" s="3"/>
      <c r="F2" s="6"/>
    </row>
    <row r="3" spans="1:8" ht="20.65" customHeight="1" x14ac:dyDescent="0.3">
      <c r="A3" s="11"/>
      <c r="B3" s="3"/>
      <c r="F3" s="6"/>
    </row>
    <row r="4" spans="1:8" ht="20.65" customHeight="1" x14ac:dyDescent="0.3">
      <c r="A4" s="11" t="s">
        <v>96</v>
      </c>
      <c r="B4" s="3"/>
      <c r="F4" s="6"/>
    </row>
    <row r="5" spans="1:8" ht="33" customHeight="1" thickBot="1" x14ac:dyDescent="0.3">
      <c r="A5" s="5" t="s">
        <v>172</v>
      </c>
      <c r="D5" s="7"/>
      <c r="E5" s="8"/>
      <c r="F5" s="45"/>
      <c r="G5" s="46"/>
    </row>
    <row r="6" spans="1:8" s="1" customFormat="1" ht="32.25" customHeight="1" thickBot="1" x14ac:dyDescent="0.25">
      <c r="A6" s="9" t="s">
        <v>141</v>
      </c>
      <c r="B6" s="10"/>
      <c r="C6" s="36"/>
      <c r="D6" s="37" t="s">
        <v>142</v>
      </c>
      <c r="E6" s="38" t="s">
        <v>143</v>
      </c>
      <c r="F6" s="37" t="s">
        <v>246</v>
      </c>
      <c r="G6" s="39" t="s">
        <v>140</v>
      </c>
      <c r="H6" s="47" t="s">
        <v>291</v>
      </c>
    </row>
    <row r="7" spans="1:8" s="2" customFormat="1" x14ac:dyDescent="0.2">
      <c r="A7" s="48" t="s">
        <v>144</v>
      </c>
      <c r="B7" s="49" t="s">
        <v>258</v>
      </c>
      <c r="C7" s="50"/>
      <c r="D7" s="51">
        <f>SUM(D8:D13)</f>
        <v>20</v>
      </c>
      <c r="E7" s="51">
        <f>SUM(E8:E13)</f>
        <v>100</v>
      </c>
      <c r="F7" s="52"/>
      <c r="G7" s="62">
        <f>SUM(G8:G13)</f>
        <v>92</v>
      </c>
      <c r="H7" s="79" t="str">
        <f>IF(G7&gt;E7,"Mindestpunktzahl erreicht","Mindestpunktzahl verfehlt")</f>
        <v>Mindestpunktzahl verfehlt</v>
      </c>
    </row>
    <row r="8" spans="1:8" hidden="1" outlineLevel="1" x14ac:dyDescent="0.2">
      <c r="A8" s="18"/>
      <c r="B8" s="12" t="s">
        <v>145</v>
      </c>
      <c r="C8" s="12" t="s">
        <v>259</v>
      </c>
      <c r="D8" s="20">
        <v>2</v>
      </c>
      <c r="E8" s="20">
        <f t="shared" ref="E8:E13" si="0">D8*5</f>
        <v>10</v>
      </c>
      <c r="F8" s="21">
        <v>10</v>
      </c>
      <c r="G8" s="30">
        <f t="shared" ref="G8:G13" si="1">$D8*F8</f>
        <v>20</v>
      </c>
      <c r="H8" s="42" t="s">
        <v>368</v>
      </c>
    </row>
    <row r="9" spans="1:8" hidden="1" outlineLevel="1" x14ac:dyDescent="0.2">
      <c r="A9" s="18"/>
      <c r="B9" s="12" t="s">
        <v>146</v>
      </c>
      <c r="C9" s="12" t="s">
        <v>260</v>
      </c>
      <c r="D9" s="20">
        <v>3</v>
      </c>
      <c r="E9" s="20">
        <f t="shared" si="0"/>
        <v>15</v>
      </c>
      <c r="F9" s="21">
        <v>2</v>
      </c>
      <c r="G9" s="30">
        <f t="shared" si="1"/>
        <v>6</v>
      </c>
      <c r="H9" s="42" t="s">
        <v>314</v>
      </c>
    </row>
    <row r="10" spans="1:8" hidden="1" outlineLevel="1" x14ac:dyDescent="0.2">
      <c r="A10" s="18"/>
      <c r="B10" s="12" t="s">
        <v>147</v>
      </c>
      <c r="C10" s="12" t="s">
        <v>261</v>
      </c>
      <c r="D10" s="20">
        <v>3</v>
      </c>
      <c r="E10" s="20">
        <f t="shared" si="0"/>
        <v>15</v>
      </c>
      <c r="F10" s="21">
        <v>2</v>
      </c>
      <c r="G10" s="30">
        <f t="shared" si="1"/>
        <v>6</v>
      </c>
      <c r="H10" s="42" t="s">
        <v>373</v>
      </c>
    </row>
    <row r="11" spans="1:8" hidden="1" outlineLevel="1" x14ac:dyDescent="0.2">
      <c r="A11" s="18"/>
      <c r="B11" s="12" t="s">
        <v>148</v>
      </c>
      <c r="C11" s="12" t="s">
        <v>262</v>
      </c>
      <c r="D11" s="20">
        <v>5</v>
      </c>
      <c r="E11" s="20">
        <f t="shared" si="0"/>
        <v>25</v>
      </c>
      <c r="F11" s="21">
        <v>2</v>
      </c>
      <c r="G11" s="30">
        <f t="shared" si="1"/>
        <v>10</v>
      </c>
      <c r="H11" s="42" t="s">
        <v>374</v>
      </c>
    </row>
    <row r="12" spans="1:8" hidden="1" outlineLevel="1" x14ac:dyDescent="0.2">
      <c r="A12" s="18"/>
      <c r="B12" s="12" t="s">
        <v>149</v>
      </c>
      <c r="C12" s="12" t="s">
        <v>293</v>
      </c>
      <c r="D12" s="20">
        <v>5</v>
      </c>
      <c r="E12" s="20">
        <f t="shared" si="0"/>
        <v>25</v>
      </c>
      <c r="F12" s="21">
        <v>10</v>
      </c>
      <c r="G12" s="30">
        <f t="shared" si="1"/>
        <v>50</v>
      </c>
      <c r="H12" s="42" t="s">
        <v>368</v>
      </c>
    </row>
    <row r="13" spans="1:8" hidden="1" outlineLevel="1" x14ac:dyDescent="0.2">
      <c r="A13" s="18"/>
      <c r="B13" s="12" t="s">
        <v>292</v>
      </c>
      <c r="C13" s="12" t="s">
        <v>263</v>
      </c>
      <c r="D13" s="20">
        <v>2</v>
      </c>
      <c r="E13" s="20">
        <f t="shared" si="0"/>
        <v>10</v>
      </c>
      <c r="F13" s="21">
        <v>0</v>
      </c>
      <c r="G13" s="30">
        <f t="shared" si="1"/>
        <v>0</v>
      </c>
      <c r="H13" s="42" t="s">
        <v>366</v>
      </c>
    </row>
    <row r="14" spans="1:8" s="2" customFormat="1" collapsed="1" x14ac:dyDescent="0.2">
      <c r="A14" s="53" t="s">
        <v>150</v>
      </c>
      <c r="B14" s="54" t="s">
        <v>264</v>
      </c>
      <c r="C14" s="55"/>
      <c r="D14" s="56">
        <f>SUM(D15:D18)</f>
        <v>70</v>
      </c>
      <c r="E14" s="56">
        <f>SUM(E15:E18)</f>
        <v>350</v>
      </c>
      <c r="F14" s="57"/>
      <c r="G14" s="62">
        <f>SUM(G15:G18)</f>
        <v>0</v>
      </c>
      <c r="H14" s="75" t="str">
        <f>IF(G14&gt;E14,"Mindestpunktzahl erreicht","Mindestpunktzahl verfehlt")</f>
        <v>Mindestpunktzahl verfehlt</v>
      </c>
    </row>
    <row r="15" spans="1:8" hidden="1" outlineLevel="1" x14ac:dyDescent="0.2">
      <c r="A15" s="18"/>
      <c r="B15" s="12" t="s">
        <v>151</v>
      </c>
      <c r="C15" s="13" t="s">
        <v>343</v>
      </c>
      <c r="D15" s="20">
        <v>24</v>
      </c>
      <c r="E15" s="20">
        <f>D15*5</f>
        <v>120</v>
      </c>
      <c r="F15" s="21"/>
      <c r="G15" s="30">
        <f>$D15*F15</f>
        <v>0</v>
      </c>
      <c r="H15" s="80"/>
    </row>
    <row r="16" spans="1:8" hidden="1" outlineLevel="1" x14ac:dyDescent="0.2">
      <c r="A16" s="18"/>
      <c r="B16" s="12" t="s">
        <v>152</v>
      </c>
      <c r="C16" s="13" t="s">
        <v>344</v>
      </c>
      <c r="D16" s="20">
        <v>20</v>
      </c>
      <c r="E16" s="20">
        <f>D16*5</f>
        <v>100</v>
      </c>
      <c r="F16" s="21"/>
      <c r="G16" s="30">
        <f>$D16*F16</f>
        <v>0</v>
      </c>
      <c r="H16" s="80"/>
    </row>
    <row r="17" spans="1:8" hidden="1" outlineLevel="1" x14ac:dyDescent="0.2">
      <c r="A17" s="18"/>
      <c r="B17" s="12" t="s">
        <v>173</v>
      </c>
      <c r="C17" s="13" t="s">
        <v>294</v>
      </c>
      <c r="D17" s="20">
        <v>6</v>
      </c>
      <c r="E17" s="20">
        <f>D17*5</f>
        <v>30</v>
      </c>
      <c r="F17" s="21"/>
      <c r="G17" s="30">
        <f>$D17*F17</f>
        <v>0</v>
      </c>
      <c r="H17" s="80"/>
    </row>
    <row r="18" spans="1:8" hidden="1" outlineLevel="1" x14ac:dyDescent="0.2">
      <c r="A18" s="18"/>
      <c r="B18" s="12" t="s">
        <v>174</v>
      </c>
      <c r="C18" s="13" t="s">
        <v>345</v>
      </c>
      <c r="D18" s="20">
        <v>20</v>
      </c>
      <c r="E18" s="20">
        <f>D18*5</f>
        <v>100</v>
      </c>
      <c r="F18" s="21"/>
      <c r="G18" s="30">
        <f>$D18*F18</f>
        <v>0</v>
      </c>
      <c r="H18" s="80"/>
    </row>
    <row r="19" spans="1:8" s="2" customFormat="1" collapsed="1" x14ac:dyDescent="0.2">
      <c r="A19" s="53" t="s">
        <v>153</v>
      </c>
      <c r="B19" s="54" t="s">
        <v>346</v>
      </c>
      <c r="C19" s="55"/>
      <c r="D19" s="56">
        <f>SUM(D20:D25)</f>
        <v>55</v>
      </c>
      <c r="E19" s="56">
        <f>SUM(E20:E25)</f>
        <v>275</v>
      </c>
      <c r="F19" s="58"/>
      <c r="G19" s="62">
        <f>SUM(G20:G25)</f>
        <v>0</v>
      </c>
      <c r="H19" s="75" t="str">
        <f>IF(G19&gt;E19,"Mindestpunktzahl erreicht","Mindestpunktzahl verfehlt")</f>
        <v>Mindestpunktzahl verfehlt</v>
      </c>
    </row>
    <row r="20" spans="1:8" hidden="1" outlineLevel="1" x14ac:dyDescent="0.2">
      <c r="A20" s="19"/>
      <c r="B20" s="12" t="s">
        <v>154</v>
      </c>
      <c r="C20" s="13" t="s">
        <v>347</v>
      </c>
      <c r="D20" s="20">
        <v>18</v>
      </c>
      <c r="E20" s="20">
        <f t="shared" ref="E20:E25" si="2">D20*5</f>
        <v>90</v>
      </c>
      <c r="F20" s="29"/>
      <c r="G20" s="30">
        <f t="shared" ref="G20:G25" si="3">$D20*F20</f>
        <v>0</v>
      </c>
      <c r="H20" s="42"/>
    </row>
    <row r="21" spans="1:8" hidden="1" outlineLevel="1" x14ac:dyDescent="0.2">
      <c r="A21" s="19"/>
      <c r="B21" s="12" t="s">
        <v>247</v>
      </c>
      <c r="C21" s="13" t="s">
        <v>425</v>
      </c>
      <c r="D21" s="20">
        <v>10</v>
      </c>
      <c r="E21" s="20">
        <f t="shared" si="2"/>
        <v>50</v>
      </c>
      <c r="F21" s="29"/>
      <c r="G21" s="30">
        <f t="shared" si="3"/>
        <v>0</v>
      </c>
      <c r="H21" s="42"/>
    </row>
    <row r="22" spans="1:8" hidden="1" outlineLevel="1" x14ac:dyDescent="0.2">
      <c r="A22" s="19"/>
      <c r="B22" s="12" t="s">
        <v>248</v>
      </c>
      <c r="C22" s="13" t="s">
        <v>426</v>
      </c>
      <c r="D22" s="20">
        <v>7</v>
      </c>
      <c r="E22" s="20">
        <f t="shared" si="2"/>
        <v>35</v>
      </c>
      <c r="F22" s="29"/>
      <c r="G22" s="30">
        <f t="shared" si="3"/>
        <v>0</v>
      </c>
      <c r="H22" s="42"/>
    </row>
    <row r="23" spans="1:8" hidden="1" outlineLevel="1" x14ac:dyDescent="0.2">
      <c r="A23" s="19"/>
      <c r="B23" s="12" t="s">
        <v>249</v>
      </c>
      <c r="C23" s="13" t="s">
        <v>427</v>
      </c>
      <c r="D23" s="20">
        <v>10</v>
      </c>
      <c r="E23" s="20">
        <f t="shared" si="2"/>
        <v>50</v>
      </c>
      <c r="F23" s="29"/>
      <c r="G23" s="30">
        <f t="shared" si="3"/>
        <v>0</v>
      </c>
      <c r="H23" s="42"/>
    </row>
    <row r="24" spans="1:8" hidden="1" outlineLevel="1" x14ac:dyDescent="0.2">
      <c r="A24" s="19"/>
      <c r="B24" s="12" t="s">
        <v>428</v>
      </c>
      <c r="C24" s="13" t="s">
        <v>429</v>
      </c>
      <c r="D24" s="20">
        <v>5</v>
      </c>
      <c r="E24" s="20">
        <f t="shared" si="2"/>
        <v>25</v>
      </c>
      <c r="F24" s="29"/>
      <c r="G24" s="30">
        <f t="shared" si="3"/>
        <v>0</v>
      </c>
      <c r="H24" s="42"/>
    </row>
    <row r="25" spans="1:8" hidden="1" outlineLevel="1" x14ac:dyDescent="0.2">
      <c r="A25" s="19"/>
      <c r="B25" s="12" t="s">
        <v>430</v>
      </c>
      <c r="C25" s="13" t="s">
        <v>431</v>
      </c>
      <c r="D25" s="20">
        <v>5</v>
      </c>
      <c r="E25" s="20">
        <f t="shared" si="2"/>
        <v>25</v>
      </c>
      <c r="F25" s="29"/>
      <c r="G25" s="30">
        <f t="shared" si="3"/>
        <v>0</v>
      </c>
      <c r="H25" s="42"/>
    </row>
    <row r="26" spans="1:8" collapsed="1" x14ac:dyDescent="0.2">
      <c r="A26" s="70" t="s">
        <v>155</v>
      </c>
      <c r="B26" s="60" t="s">
        <v>432</v>
      </c>
      <c r="C26" s="61"/>
      <c r="D26" s="62">
        <f>SUM(D27:D30)</f>
        <v>35</v>
      </c>
      <c r="E26" s="62">
        <f>SUM(E27:E30)</f>
        <v>175</v>
      </c>
      <c r="F26" s="58"/>
      <c r="G26" s="62">
        <f>SUM(G27:G30)</f>
        <v>105</v>
      </c>
      <c r="H26" s="78" t="str">
        <f>IF(G26&gt;E26,"Mindestpunktzahl erreicht","Mindestpunktzahl verfehlt")</f>
        <v>Mindestpunktzahl verfehlt</v>
      </c>
    </row>
    <row r="27" spans="1:8" hidden="1" outlineLevel="1" x14ac:dyDescent="0.2">
      <c r="A27" s="19"/>
      <c r="B27" s="12" t="s">
        <v>175</v>
      </c>
      <c r="C27" s="13" t="s">
        <v>433</v>
      </c>
      <c r="D27" s="20">
        <v>5</v>
      </c>
      <c r="E27" s="20">
        <f>D27*5</f>
        <v>25</v>
      </c>
      <c r="F27" s="21">
        <v>5</v>
      </c>
      <c r="G27" s="40">
        <f>$D27*F27</f>
        <v>25</v>
      </c>
      <c r="H27" s="42" t="s">
        <v>386</v>
      </c>
    </row>
    <row r="28" spans="1:8" hidden="1" outlineLevel="1" x14ac:dyDescent="0.2">
      <c r="A28" s="19"/>
      <c r="B28" s="12" t="s">
        <v>176</v>
      </c>
      <c r="C28" s="13" t="s">
        <v>435</v>
      </c>
      <c r="D28" s="20">
        <v>10</v>
      </c>
      <c r="E28" s="20">
        <f>D28*5</f>
        <v>50</v>
      </c>
      <c r="F28" s="21">
        <v>5</v>
      </c>
      <c r="G28" s="40">
        <f>$D28*F28</f>
        <v>50</v>
      </c>
      <c r="H28" s="42" t="s">
        <v>296</v>
      </c>
    </row>
    <row r="29" spans="1:8" hidden="1" outlineLevel="1" x14ac:dyDescent="0.2">
      <c r="A29" s="19"/>
      <c r="B29" s="12" t="s">
        <v>177</v>
      </c>
      <c r="C29" s="13" t="s">
        <v>434</v>
      </c>
      <c r="D29" s="20">
        <v>10</v>
      </c>
      <c r="E29" s="20">
        <f>D29*5</f>
        <v>50</v>
      </c>
      <c r="F29" s="21">
        <v>3</v>
      </c>
      <c r="G29" s="40">
        <f>$D29*F29</f>
        <v>30</v>
      </c>
      <c r="H29" s="42" t="s">
        <v>295</v>
      </c>
    </row>
    <row r="30" spans="1:8" hidden="1" outlineLevel="1" x14ac:dyDescent="0.2">
      <c r="A30" s="19"/>
      <c r="B30" s="12" t="s">
        <v>250</v>
      </c>
      <c r="C30" s="13" t="s">
        <v>436</v>
      </c>
      <c r="D30" s="20">
        <v>10</v>
      </c>
      <c r="E30" s="20">
        <f>D30*5</f>
        <v>50</v>
      </c>
      <c r="F30" s="21">
        <v>0</v>
      </c>
      <c r="G30" s="40">
        <f>$D30*F30</f>
        <v>0</v>
      </c>
      <c r="H30" s="42" t="s">
        <v>389</v>
      </c>
    </row>
    <row r="31" spans="1:8" s="2" customFormat="1" collapsed="1" x14ac:dyDescent="0.2">
      <c r="A31" s="53" t="s">
        <v>156</v>
      </c>
      <c r="B31" s="54" t="s">
        <v>437</v>
      </c>
      <c r="C31" s="55"/>
      <c r="D31" s="56">
        <f>SUM(D32:D37)</f>
        <v>75</v>
      </c>
      <c r="E31" s="56">
        <f>SUM(E32:E37)</f>
        <v>375</v>
      </c>
      <c r="F31" s="57"/>
      <c r="G31" s="62">
        <f>SUM(G32:G37)</f>
        <v>340</v>
      </c>
      <c r="H31" s="77" t="str">
        <f>IF(G31&gt;E31,"Mindestpunktzahl erreicht","Mindestpunktzahl verfehlt")</f>
        <v>Mindestpunktzahl verfehlt</v>
      </c>
    </row>
    <row r="32" spans="1:8" hidden="1" outlineLevel="1" x14ac:dyDescent="0.2">
      <c r="A32" s="19"/>
      <c r="B32" s="13" t="s">
        <v>166</v>
      </c>
      <c r="C32" s="13" t="s">
        <v>438</v>
      </c>
      <c r="D32" s="20">
        <v>15</v>
      </c>
      <c r="E32" s="20">
        <f t="shared" ref="E32:E37" si="4">D32*5</f>
        <v>75</v>
      </c>
      <c r="F32" s="21">
        <v>4</v>
      </c>
      <c r="G32" s="30">
        <f t="shared" ref="G32:G37" si="5">$D32*F32</f>
        <v>60</v>
      </c>
      <c r="H32" s="42" t="s">
        <v>14</v>
      </c>
    </row>
    <row r="33" spans="1:8" hidden="1" outlineLevel="1" x14ac:dyDescent="0.2">
      <c r="A33" s="19"/>
      <c r="B33" s="13" t="s">
        <v>165</v>
      </c>
      <c r="C33" s="13" t="s">
        <v>439</v>
      </c>
      <c r="D33" s="20">
        <v>10</v>
      </c>
      <c r="E33" s="20">
        <f t="shared" si="4"/>
        <v>50</v>
      </c>
      <c r="F33" s="21">
        <v>4</v>
      </c>
      <c r="G33" s="30">
        <f t="shared" si="5"/>
        <v>40</v>
      </c>
      <c r="H33" s="42" t="s">
        <v>138</v>
      </c>
    </row>
    <row r="34" spans="1:8" hidden="1" outlineLevel="1" x14ac:dyDescent="0.2">
      <c r="A34" s="19"/>
      <c r="B34" s="13" t="s">
        <v>167</v>
      </c>
      <c r="C34" s="13" t="s">
        <v>440</v>
      </c>
      <c r="D34" s="20">
        <v>20</v>
      </c>
      <c r="E34" s="20">
        <f t="shared" si="4"/>
        <v>100</v>
      </c>
      <c r="F34" s="21">
        <v>3</v>
      </c>
      <c r="G34" s="30">
        <f t="shared" si="5"/>
        <v>60</v>
      </c>
      <c r="H34" s="42" t="s">
        <v>108</v>
      </c>
    </row>
    <row r="35" spans="1:8" hidden="1" outlineLevel="1" x14ac:dyDescent="0.2">
      <c r="A35" s="19"/>
      <c r="B35" s="13" t="s">
        <v>168</v>
      </c>
      <c r="C35" s="13" t="s">
        <v>441</v>
      </c>
      <c r="D35" s="20">
        <v>10</v>
      </c>
      <c r="E35" s="20">
        <f t="shared" si="4"/>
        <v>50</v>
      </c>
      <c r="F35" s="21">
        <v>10</v>
      </c>
      <c r="G35" s="30">
        <f t="shared" si="5"/>
        <v>100</v>
      </c>
      <c r="H35" s="42" t="s">
        <v>368</v>
      </c>
    </row>
    <row r="36" spans="1:8" hidden="1" outlineLevel="1" x14ac:dyDescent="0.2">
      <c r="A36" s="19"/>
      <c r="B36" s="13" t="s">
        <v>169</v>
      </c>
      <c r="C36" s="13" t="s">
        <v>442</v>
      </c>
      <c r="D36" s="20">
        <v>10</v>
      </c>
      <c r="E36" s="20">
        <f t="shared" si="4"/>
        <v>50</v>
      </c>
      <c r="F36" s="21">
        <v>6</v>
      </c>
      <c r="G36" s="30">
        <f t="shared" si="5"/>
        <v>60</v>
      </c>
      <c r="H36" s="42" t="s">
        <v>297</v>
      </c>
    </row>
    <row r="37" spans="1:8" hidden="1" outlineLevel="1" x14ac:dyDescent="0.2">
      <c r="A37" s="19"/>
      <c r="B37" s="13" t="s">
        <v>170</v>
      </c>
      <c r="C37" s="13" t="s">
        <v>443</v>
      </c>
      <c r="D37" s="20">
        <v>10</v>
      </c>
      <c r="E37" s="20">
        <f t="shared" si="4"/>
        <v>50</v>
      </c>
      <c r="F37" s="21">
        <v>2</v>
      </c>
      <c r="G37" s="30">
        <f t="shared" si="5"/>
        <v>20</v>
      </c>
      <c r="H37" s="42" t="s">
        <v>298</v>
      </c>
    </row>
    <row r="38" spans="1:8" s="2" customFormat="1" collapsed="1" x14ac:dyDescent="0.2">
      <c r="A38" s="53" t="s">
        <v>157</v>
      </c>
      <c r="B38" s="54" t="s">
        <v>444</v>
      </c>
      <c r="C38" s="55"/>
      <c r="D38" s="56">
        <f>SUM(D41:D44)+D39</f>
        <v>65</v>
      </c>
      <c r="E38" s="56">
        <f>SUM(E41:E44)+E39</f>
        <v>325</v>
      </c>
      <c r="F38" s="58"/>
      <c r="G38" s="62">
        <f>SUM(G41:G44)+G39</f>
        <v>0</v>
      </c>
      <c r="H38" s="75" t="str">
        <f>IF(G38&gt;E38,"Mindestpunktzahl erreicht","Mindestpunktzahl verfehlt")</f>
        <v>Mindestpunktzahl verfehlt</v>
      </c>
    </row>
    <row r="39" spans="1:8" hidden="1" outlineLevel="1" x14ac:dyDescent="0.2">
      <c r="A39" s="19"/>
      <c r="B39" s="12" t="s">
        <v>178</v>
      </c>
      <c r="C39" s="13" t="s">
        <v>445</v>
      </c>
      <c r="D39" s="20">
        <v>20</v>
      </c>
      <c r="E39" s="20">
        <f>D39*5</f>
        <v>100</v>
      </c>
      <c r="F39" s="21"/>
      <c r="G39" s="30">
        <f>$D39*F39</f>
        <v>0</v>
      </c>
      <c r="H39" s="42"/>
    </row>
    <row r="40" spans="1:8" hidden="1" outlineLevel="1" x14ac:dyDescent="0.2">
      <c r="A40" s="19"/>
      <c r="B40" s="12" t="s">
        <v>179</v>
      </c>
      <c r="C40" s="13" t="s">
        <v>446</v>
      </c>
      <c r="D40" s="64" t="s">
        <v>171</v>
      </c>
      <c r="E40" s="20"/>
      <c r="F40" s="21"/>
      <c r="G40" s="30"/>
      <c r="H40" s="42"/>
    </row>
    <row r="41" spans="1:8" hidden="1" outlineLevel="1" x14ac:dyDescent="0.2">
      <c r="A41" s="19"/>
      <c r="B41" s="12" t="s">
        <v>180</v>
      </c>
      <c r="C41" s="13" t="s">
        <v>447</v>
      </c>
      <c r="D41" s="20">
        <v>5</v>
      </c>
      <c r="E41" s="20">
        <f>D41*5</f>
        <v>25</v>
      </c>
      <c r="F41" s="21"/>
      <c r="G41" s="30">
        <f>$D41*F41</f>
        <v>0</v>
      </c>
      <c r="H41" s="42"/>
    </row>
    <row r="42" spans="1:8" hidden="1" outlineLevel="1" x14ac:dyDescent="0.2">
      <c r="A42" s="19"/>
      <c r="B42" s="12" t="s">
        <v>181</v>
      </c>
      <c r="C42" s="13" t="s">
        <v>448</v>
      </c>
      <c r="D42" s="20">
        <v>15</v>
      </c>
      <c r="E42" s="20">
        <f>D42*5</f>
        <v>75</v>
      </c>
      <c r="F42" s="21"/>
      <c r="G42" s="30">
        <f>$D42*F42</f>
        <v>0</v>
      </c>
      <c r="H42" s="42"/>
    </row>
    <row r="43" spans="1:8" hidden="1" outlineLevel="1" x14ac:dyDescent="0.2">
      <c r="A43" s="19"/>
      <c r="B43" s="12" t="s">
        <v>182</v>
      </c>
      <c r="C43" s="12" t="s">
        <v>0</v>
      </c>
      <c r="D43" s="20">
        <v>15</v>
      </c>
      <c r="E43" s="20">
        <f>D43*5</f>
        <v>75</v>
      </c>
      <c r="F43" s="21"/>
      <c r="G43" s="30">
        <f>$D43*F43</f>
        <v>0</v>
      </c>
      <c r="H43" s="42"/>
    </row>
    <row r="44" spans="1:8" hidden="1" outlineLevel="1" x14ac:dyDescent="0.2">
      <c r="A44" s="19"/>
      <c r="B44" s="12" t="s">
        <v>183</v>
      </c>
      <c r="C44" s="13" t="s">
        <v>1</v>
      </c>
      <c r="D44" s="20">
        <v>10</v>
      </c>
      <c r="E44" s="20">
        <f>D44*5</f>
        <v>50</v>
      </c>
      <c r="F44" s="21"/>
      <c r="G44" s="30">
        <f>$D44*F44</f>
        <v>0</v>
      </c>
      <c r="H44" s="42"/>
    </row>
    <row r="45" spans="1:8" collapsed="1" x14ac:dyDescent="0.2">
      <c r="A45" s="53" t="s">
        <v>158</v>
      </c>
      <c r="B45" s="54" t="s">
        <v>2</v>
      </c>
      <c r="C45" s="55"/>
      <c r="D45" s="62">
        <f>SUM(D46:D52)</f>
        <v>70</v>
      </c>
      <c r="E45" s="62">
        <f>SUM(E46:E52)</f>
        <v>350</v>
      </c>
      <c r="F45" s="63"/>
      <c r="G45" s="62">
        <f>SUM(G46:G52)</f>
        <v>320</v>
      </c>
      <c r="H45" s="77" t="str">
        <f>IF(G45&gt;E45,"Mindestpunktzahl erreicht","Mindestpunktzahl verfehlt")</f>
        <v>Mindestpunktzahl verfehlt</v>
      </c>
    </row>
    <row r="46" spans="1:8" hidden="1" outlineLevel="1" x14ac:dyDescent="0.2">
      <c r="A46" s="19"/>
      <c r="B46" s="12" t="s">
        <v>184</v>
      </c>
      <c r="C46" s="13" t="s">
        <v>38</v>
      </c>
      <c r="D46" s="20">
        <v>8</v>
      </c>
      <c r="E46" s="20">
        <f t="shared" ref="E46:E52" si="6">D46*5</f>
        <v>40</v>
      </c>
      <c r="F46" s="21">
        <v>5</v>
      </c>
      <c r="G46" s="30">
        <f t="shared" ref="G46:G52" si="7">$D46*F46</f>
        <v>40</v>
      </c>
      <c r="H46" s="42" t="s">
        <v>300</v>
      </c>
    </row>
    <row r="47" spans="1:8" hidden="1" outlineLevel="1" x14ac:dyDescent="0.2">
      <c r="A47" s="19"/>
      <c r="B47" s="12" t="s">
        <v>185</v>
      </c>
      <c r="C47" s="13" t="s">
        <v>39</v>
      </c>
      <c r="D47" s="20">
        <v>14</v>
      </c>
      <c r="E47" s="20">
        <f t="shared" si="6"/>
        <v>70</v>
      </c>
      <c r="F47" s="21">
        <v>2</v>
      </c>
      <c r="G47" s="30">
        <f t="shared" si="7"/>
        <v>28</v>
      </c>
      <c r="H47" s="42" t="s">
        <v>299</v>
      </c>
    </row>
    <row r="48" spans="1:8" hidden="1" outlineLevel="1" x14ac:dyDescent="0.2">
      <c r="A48" s="19"/>
      <c r="B48" s="12" t="s">
        <v>186</v>
      </c>
      <c r="C48" s="13" t="s">
        <v>40</v>
      </c>
      <c r="D48" s="20">
        <v>12</v>
      </c>
      <c r="E48" s="20">
        <f t="shared" si="6"/>
        <v>60</v>
      </c>
      <c r="F48" s="21">
        <v>6</v>
      </c>
      <c r="G48" s="30">
        <f t="shared" si="7"/>
        <v>72</v>
      </c>
      <c r="H48" s="42" t="s">
        <v>119</v>
      </c>
    </row>
    <row r="49" spans="1:8" hidden="1" outlineLevel="1" x14ac:dyDescent="0.2">
      <c r="A49" s="19"/>
      <c r="B49" s="12" t="s">
        <v>187</v>
      </c>
      <c r="C49" s="13" t="s">
        <v>41</v>
      </c>
      <c r="D49" s="20">
        <v>8</v>
      </c>
      <c r="E49" s="20">
        <f t="shared" si="6"/>
        <v>40</v>
      </c>
      <c r="F49" s="21">
        <v>4</v>
      </c>
      <c r="G49" s="30">
        <f t="shared" si="7"/>
        <v>32</v>
      </c>
      <c r="H49" s="42" t="s">
        <v>301</v>
      </c>
    </row>
    <row r="50" spans="1:8" hidden="1" outlineLevel="1" x14ac:dyDescent="0.2">
      <c r="A50" s="19"/>
      <c r="B50" s="12" t="s">
        <v>188</v>
      </c>
      <c r="C50" s="13" t="s">
        <v>42</v>
      </c>
      <c r="D50" s="20">
        <v>8</v>
      </c>
      <c r="E50" s="20">
        <f t="shared" si="6"/>
        <v>40</v>
      </c>
      <c r="F50" s="21">
        <v>10</v>
      </c>
      <c r="G50" s="30">
        <f t="shared" si="7"/>
        <v>80</v>
      </c>
      <c r="H50" s="42" t="s">
        <v>368</v>
      </c>
    </row>
    <row r="51" spans="1:8" hidden="1" outlineLevel="1" x14ac:dyDescent="0.2">
      <c r="A51" s="19"/>
      <c r="B51" s="12" t="s">
        <v>189</v>
      </c>
      <c r="C51" s="13" t="s">
        <v>43</v>
      </c>
      <c r="D51" s="76">
        <v>8</v>
      </c>
      <c r="E51" s="20">
        <f t="shared" si="6"/>
        <v>40</v>
      </c>
      <c r="F51" s="21">
        <v>7</v>
      </c>
      <c r="G51" s="30">
        <f t="shared" si="7"/>
        <v>56</v>
      </c>
      <c r="H51" s="42" t="s">
        <v>302</v>
      </c>
    </row>
    <row r="52" spans="1:8" hidden="1" outlineLevel="1" x14ac:dyDescent="0.2">
      <c r="A52" s="19"/>
      <c r="B52" s="12" t="s">
        <v>190</v>
      </c>
      <c r="C52" s="13" t="s">
        <v>44</v>
      </c>
      <c r="D52" s="20">
        <v>12</v>
      </c>
      <c r="E52" s="20">
        <f t="shared" si="6"/>
        <v>60</v>
      </c>
      <c r="F52" s="21">
        <v>1</v>
      </c>
      <c r="G52" s="30">
        <f t="shared" si="7"/>
        <v>12</v>
      </c>
      <c r="H52" s="42" t="s">
        <v>121</v>
      </c>
    </row>
    <row r="53" spans="1:8" collapsed="1" x14ac:dyDescent="0.2">
      <c r="A53" s="53" t="s">
        <v>159</v>
      </c>
      <c r="B53" s="54" t="s">
        <v>3</v>
      </c>
      <c r="C53" s="55"/>
      <c r="D53" s="62">
        <f>SUM(D54:D57)</f>
        <v>25</v>
      </c>
      <c r="E53" s="62">
        <f>SUM(E54:E57)</f>
        <v>125</v>
      </c>
      <c r="F53" s="63"/>
      <c r="G53" s="62">
        <f>SUM(G54:G57)</f>
        <v>0</v>
      </c>
      <c r="H53" s="75" t="str">
        <f>IF(G53&gt;E53,"Mindestpunktzahl erreicht","Mindestpunktzahl verfehlt")</f>
        <v>Mindestpunktzahl verfehlt</v>
      </c>
    </row>
    <row r="54" spans="1:8" hidden="1" outlineLevel="1" x14ac:dyDescent="0.2">
      <c r="A54" s="19"/>
      <c r="B54" s="12" t="s">
        <v>191</v>
      </c>
      <c r="C54" s="13" t="s">
        <v>45</v>
      </c>
      <c r="D54" s="20">
        <v>7</v>
      </c>
      <c r="E54" s="20">
        <f>D54*5</f>
        <v>35</v>
      </c>
      <c r="F54" s="21"/>
      <c r="G54" s="30">
        <f>$D54*F54</f>
        <v>0</v>
      </c>
      <c r="H54" s="42"/>
    </row>
    <row r="55" spans="1:8" hidden="1" outlineLevel="1" x14ac:dyDescent="0.2">
      <c r="A55" s="19"/>
      <c r="B55" s="12" t="s">
        <v>192</v>
      </c>
      <c r="C55" s="13" t="s">
        <v>46</v>
      </c>
      <c r="D55" s="20">
        <v>5</v>
      </c>
      <c r="E55" s="20">
        <f>D55*5</f>
        <v>25</v>
      </c>
      <c r="F55" s="21"/>
      <c r="G55" s="30">
        <f>$D55*F55</f>
        <v>0</v>
      </c>
      <c r="H55" s="42"/>
    </row>
    <row r="56" spans="1:8" hidden="1" outlineLevel="1" x14ac:dyDescent="0.2">
      <c r="A56" s="19"/>
      <c r="B56" s="12" t="s">
        <v>193</v>
      </c>
      <c r="C56" s="13" t="s">
        <v>47</v>
      </c>
      <c r="D56" s="20">
        <v>8</v>
      </c>
      <c r="E56" s="20">
        <f>D56*5</f>
        <v>40</v>
      </c>
      <c r="F56" s="21"/>
      <c r="G56" s="30">
        <f>$D56*F56</f>
        <v>0</v>
      </c>
      <c r="H56" s="42"/>
    </row>
    <row r="57" spans="1:8" hidden="1" outlineLevel="1" x14ac:dyDescent="0.2">
      <c r="A57" s="19"/>
      <c r="B57" s="12" t="s">
        <v>194</v>
      </c>
      <c r="C57" s="13" t="s">
        <v>48</v>
      </c>
      <c r="D57" s="20">
        <v>5</v>
      </c>
      <c r="E57" s="20">
        <f>D57*5</f>
        <v>25</v>
      </c>
      <c r="F57" s="21"/>
      <c r="G57" s="30">
        <f>$D57*F57</f>
        <v>0</v>
      </c>
      <c r="H57" s="42"/>
    </row>
    <row r="58" spans="1:8" s="2" customFormat="1" collapsed="1" x14ac:dyDescent="0.2">
      <c r="A58" s="53" t="s">
        <v>161</v>
      </c>
      <c r="B58" s="60" t="s">
        <v>4</v>
      </c>
      <c r="C58" s="55"/>
      <c r="D58" s="56">
        <f>SUM(D59:D61)</f>
        <v>15</v>
      </c>
      <c r="E58" s="56">
        <f>SUM(E59:E61)</f>
        <v>75</v>
      </c>
      <c r="F58" s="57"/>
      <c r="G58" s="62">
        <f>SUM(G59:G61)</f>
        <v>0</v>
      </c>
      <c r="H58" s="75" t="str">
        <f>IF(G58&gt;E58,"Mindestpunktzahl erreicht","Mindestpunktzahl verfehlt")</f>
        <v>Mindestpunktzahl verfehlt</v>
      </c>
    </row>
    <row r="59" spans="1:8" hidden="1" outlineLevel="1" x14ac:dyDescent="0.2">
      <c r="A59" s="19"/>
      <c r="B59" s="26" t="s">
        <v>195</v>
      </c>
      <c r="C59" s="13" t="s">
        <v>290</v>
      </c>
      <c r="D59" s="76">
        <v>7</v>
      </c>
      <c r="E59" s="20">
        <f>D59*5</f>
        <v>35</v>
      </c>
      <c r="F59" s="21"/>
      <c r="G59" s="30">
        <f>$D59*F59</f>
        <v>0</v>
      </c>
      <c r="H59" s="42"/>
    </row>
    <row r="60" spans="1:8" hidden="1" outlineLevel="1" x14ac:dyDescent="0.2">
      <c r="A60" s="18"/>
      <c r="B60" s="26" t="s">
        <v>196</v>
      </c>
      <c r="C60" s="13" t="s">
        <v>49</v>
      </c>
      <c r="D60" s="20">
        <v>4</v>
      </c>
      <c r="E60" s="20">
        <f>D60*5</f>
        <v>20</v>
      </c>
      <c r="F60" s="21"/>
      <c r="G60" s="30">
        <f>$D60*F60</f>
        <v>0</v>
      </c>
      <c r="H60" s="42"/>
    </row>
    <row r="61" spans="1:8" hidden="1" outlineLevel="1" x14ac:dyDescent="0.2">
      <c r="A61" s="18"/>
      <c r="B61" s="26" t="s">
        <v>197</v>
      </c>
      <c r="C61" s="13" t="s">
        <v>50</v>
      </c>
      <c r="D61" s="20">
        <v>4</v>
      </c>
      <c r="E61" s="20">
        <f>D61*5</f>
        <v>20</v>
      </c>
      <c r="F61" s="21"/>
      <c r="G61" s="30">
        <f>$D61*F61</f>
        <v>0</v>
      </c>
      <c r="H61" s="42"/>
    </row>
    <row r="62" spans="1:8" s="2" customFormat="1" collapsed="1" x14ac:dyDescent="0.2">
      <c r="A62" s="53" t="s">
        <v>162</v>
      </c>
      <c r="B62" s="60" t="s">
        <v>5</v>
      </c>
      <c r="C62" s="55"/>
      <c r="D62" s="56">
        <f>SUM(D63:D68)</f>
        <v>30</v>
      </c>
      <c r="E62" s="56">
        <f>SUM(E63:E68)</f>
        <v>150</v>
      </c>
      <c r="F62" s="57"/>
      <c r="G62" s="62">
        <f>SUM(G63:G68)</f>
        <v>0</v>
      </c>
      <c r="H62" s="75" t="str">
        <f>IF(G62&gt;E62,"Mindestpunktzahl erreicht","Mindestpunktzahl verfehlt")</f>
        <v>Mindestpunktzahl verfehlt</v>
      </c>
    </row>
    <row r="63" spans="1:8" hidden="1" outlineLevel="1" x14ac:dyDescent="0.2">
      <c r="A63" s="18"/>
      <c r="B63" s="26" t="s">
        <v>251</v>
      </c>
      <c r="C63" s="27" t="s">
        <v>51</v>
      </c>
      <c r="D63" s="20">
        <v>8</v>
      </c>
      <c r="E63" s="20">
        <f t="shared" ref="E63:E68" si="8">D63*5</f>
        <v>40</v>
      </c>
      <c r="F63" s="21"/>
      <c r="G63" s="30">
        <f t="shared" ref="G63:G68" si="9">$D63*F63</f>
        <v>0</v>
      </c>
      <c r="H63" s="42"/>
    </row>
    <row r="64" spans="1:8" hidden="1" outlineLevel="1" x14ac:dyDescent="0.2">
      <c r="A64" s="18"/>
      <c r="B64" s="26" t="s">
        <v>252</v>
      </c>
      <c r="C64" s="27" t="s">
        <v>52</v>
      </c>
      <c r="D64" s="20">
        <v>4</v>
      </c>
      <c r="E64" s="20">
        <f t="shared" si="8"/>
        <v>20</v>
      </c>
      <c r="F64" s="21"/>
      <c r="G64" s="30">
        <f t="shared" si="9"/>
        <v>0</v>
      </c>
      <c r="H64" s="42"/>
    </row>
    <row r="65" spans="1:8" hidden="1" outlineLevel="1" x14ac:dyDescent="0.2">
      <c r="A65" s="18"/>
      <c r="B65" s="26" t="s">
        <v>253</v>
      </c>
      <c r="C65" s="27" t="s">
        <v>53</v>
      </c>
      <c r="D65" s="20">
        <v>5</v>
      </c>
      <c r="E65" s="20">
        <f t="shared" si="8"/>
        <v>25</v>
      </c>
      <c r="F65" s="21"/>
      <c r="G65" s="30">
        <f t="shared" si="9"/>
        <v>0</v>
      </c>
      <c r="H65" s="42"/>
    </row>
    <row r="66" spans="1:8" hidden="1" outlineLevel="1" x14ac:dyDescent="0.2">
      <c r="A66" s="18"/>
      <c r="B66" s="26" t="s">
        <v>254</v>
      </c>
      <c r="C66" s="27" t="s">
        <v>133</v>
      </c>
      <c r="D66" s="20">
        <v>5</v>
      </c>
      <c r="E66" s="20">
        <f t="shared" si="8"/>
        <v>25</v>
      </c>
      <c r="F66" s="21"/>
      <c r="G66" s="30">
        <f t="shared" si="9"/>
        <v>0</v>
      </c>
      <c r="H66" s="42"/>
    </row>
    <row r="67" spans="1:8" hidden="1" outlineLevel="1" x14ac:dyDescent="0.2">
      <c r="A67" s="18"/>
      <c r="B67" s="26" t="s">
        <v>255</v>
      </c>
      <c r="C67" s="27" t="s">
        <v>54</v>
      </c>
      <c r="D67" s="20">
        <v>4</v>
      </c>
      <c r="E67" s="20">
        <f t="shared" si="8"/>
        <v>20</v>
      </c>
      <c r="F67" s="21"/>
      <c r="G67" s="30">
        <f t="shared" si="9"/>
        <v>0</v>
      </c>
      <c r="H67" s="42"/>
    </row>
    <row r="68" spans="1:8" hidden="1" outlineLevel="1" x14ac:dyDescent="0.2">
      <c r="A68" s="18"/>
      <c r="B68" s="26" t="s">
        <v>256</v>
      </c>
      <c r="C68" s="27" t="s">
        <v>55</v>
      </c>
      <c r="D68" s="20">
        <v>4</v>
      </c>
      <c r="E68" s="20">
        <f t="shared" si="8"/>
        <v>20</v>
      </c>
      <c r="F68" s="21"/>
      <c r="G68" s="30">
        <f t="shared" si="9"/>
        <v>0</v>
      </c>
      <c r="H68" s="42"/>
    </row>
    <row r="69" spans="1:8" s="2" customFormat="1" collapsed="1" x14ac:dyDescent="0.2">
      <c r="A69" s="53" t="s">
        <v>163</v>
      </c>
      <c r="B69" s="60" t="s">
        <v>6</v>
      </c>
      <c r="C69" s="55"/>
      <c r="D69" s="56">
        <f>SUM(D70:D75)</f>
        <v>40</v>
      </c>
      <c r="E69" s="56">
        <f>SUM(E70:E75)</f>
        <v>200</v>
      </c>
      <c r="F69" s="57"/>
      <c r="G69" s="62">
        <f>SUM(G70:G75)</f>
        <v>0</v>
      </c>
      <c r="H69" s="75" t="str">
        <f>IF(G69&gt;E69,"Mindestpunktzahl erreicht","Mindestpunktzahl verfehlt")</f>
        <v>Mindestpunktzahl verfehlt</v>
      </c>
    </row>
    <row r="70" spans="1:8" hidden="1" outlineLevel="1" x14ac:dyDescent="0.2">
      <c r="A70" s="18"/>
      <c r="B70" s="26" t="s">
        <v>198</v>
      </c>
      <c r="C70" s="27" t="s">
        <v>56</v>
      </c>
      <c r="D70" s="20">
        <v>10</v>
      </c>
      <c r="E70" s="20">
        <f t="shared" ref="E70:E75" si="10">D70*5</f>
        <v>50</v>
      </c>
      <c r="F70" s="21"/>
      <c r="G70" s="30">
        <f t="shared" ref="G70:G75" si="11">$D70*F70</f>
        <v>0</v>
      </c>
      <c r="H70" s="42"/>
    </row>
    <row r="71" spans="1:8" hidden="1" outlineLevel="1" x14ac:dyDescent="0.2">
      <c r="A71" s="18"/>
      <c r="B71" s="26" t="s">
        <v>199</v>
      </c>
      <c r="C71" s="27" t="s">
        <v>57</v>
      </c>
      <c r="D71" s="20">
        <v>8</v>
      </c>
      <c r="E71" s="20">
        <f t="shared" si="10"/>
        <v>40</v>
      </c>
      <c r="F71" s="21"/>
      <c r="G71" s="30">
        <f t="shared" si="11"/>
        <v>0</v>
      </c>
      <c r="H71" s="42"/>
    </row>
    <row r="72" spans="1:8" hidden="1" outlineLevel="1" x14ac:dyDescent="0.2">
      <c r="A72" s="18"/>
      <c r="B72" s="26" t="s">
        <v>200</v>
      </c>
      <c r="C72" s="27" t="s">
        <v>7</v>
      </c>
      <c r="D72" s="20">
        <v>7</v>
      </c>
      <c r="E72" s="20">
        <f t="shared" si="10"/>
        <v>35</v>
      </c>
      <c r="F72" s="21"/>
      <c r="G72" s="30">
        <f t="shared" si="11"/>
        <v>0</v>
      </c>
      <c r="H72" s="42"/>
    </row>
    <row r="73" spans="1:8" hidden="1" outlineLevel="1" x14ac:dyDescent="0.2">
      <c r="A73" s="18"/>
      <c r="B73" s="26" t="s">
        <v>201</v>
      </c>
      <c r="C73" s="27" t="s">
        <v>59</v>
      </c>
      <c r="D73" s="20">
        <v>5</v>
      </c>
      <c r="E73" s="20">
        <f t="shared" si="10"/>
        <v>25</v>
      </c>
      <c r="F73" s="21"/>
      <c r="G73" s="30">
        <f t="shared" si="11"/>
        <v>0</v>
      </c>
      <c r="H73" s="42"/>
    </row>
    <row r="74" spans="1:8" hidden="1" outlineLevel="1" x14ac:dyDescent="0.2">
      <c r="A74" s="18"/>
      <c r="B74" s="26" t="s">
        <v>202</v>
      </c>
      <c r="C74" s="27" t="s">
        <v>60</v>
      </c>
      <c r="D74" s="20">
        <v>5</v>
      </c>
      <c r="E74" s="20">
        <f t="shared" si="10"/>
        <v>25</v>
      </c>
      <c r="F74" s="21"/>
      <c r="G74" s="30">
        <f t="shared" si="11"/>
        <v>0</v>
      </c>
      <c r="H74" s="42"/>
    </row>
    <row r="75" spans="1:8" hidden="1" outlineLevel="1" x14ac:dyDescent="0.2">
      <c r="A75" s="18"/>
      <c r="B75" s="26" t="s">
        <v>203</v>
      </c>
      <c r="C75" s="27" t="s">
        <v>61</v>
      </c>
      <c r="D75" s="20">
        <v>5</v>
      </c>
      <c r="E75" s="20">
        <f t="shared" si="10"/>
        <v>25</v>
      </c>
      <c r="F75" s="21"/>
      <c r="G75" s="30">
        <f t="shared" si="11"/>
        <v>0</v>
      </c>
      <c r="H75" s="42"/>
    </row>
    <row r="76" spans="1:8" s="2" customFormat="1" collapsed="1" x14ac:dyDescent="0.2">
      <c r="A76" s="53" t="s">
        <v>164</v>
      </c>
      <c r="B76" s="60" t="s">
        <v>333</v>
      </c>
      <c r="C76" s="55"/>
      <c r="D76" s="56">
        <f>SUM(D77:D82)</f>
        <v>40</v>
      </c>
      <c r="E76" s="56">
        <f>SUM(E77:E82)</f>
        <v>200</v>
      </c>
      <c r="F76" s="57"/>
      <c r="G76" s="62">
        <f>SUM(G77:G82)</f>
        <v>0</v>
      </c>
      <c r="H76" s="75" t="str">
        <f>IF(G76&gt;E76,"Mindestpunktzahl erreicht","Mindestpunktzahl verfehlt")</f>
        <v>Mindestpunktzahl verfehlt</v>
      </c>
    </row>
    <row r="77" spans="1:8" hidden="1" outlineLevel="1" x14ac:dyDescent="0.2">
      <c r="A77" s="18"/>
      <c r="B77" s="13" t="s">
        <v>204</v>
      </c>
      <c r="C77" s="13" t="s">
        <v>63</v>
      </c>
      <c r="D77" s="20">
        <v>8</v>
      </c>
      <c r="E77" s="20">
        <f t="shared" ref="E77:E82" si="12">D77*5</f>
        <v>40</v>
      </c>
      <c r="F77" s="21"/>
      <c r="G77" s="30">
        <f>$D77*F77</f>
        <v>0</v>
      </c>
      <c r="H77" s="42"/>
    </row>
    <row r="78" spans="1:8" hidden="1" outlineLevel="1" x14ac:dyDescent="0.2">
      <c r="A78" s="18"/>
      <c r="B78" s="13" t="s">
        <v>205</v>
      </c>
      <c r="C78" s="13" t="s">
        <v>64</v>
      </c>
      <c r="D78" s="22">
        <v>8</v>
      </c>
      <c r="E78" s="20">
        <f t="shared" si="12"/>
        <v>40</v>
      </c>
      <c r="F78" s="21"/>
      <c r="G78" s="30">
        <f>$D78*F78</f>
        <v>0</v>
      </c>
      <c r="H78" s="42"/>
    </row>
    <row r="79" spans="1:8" hidden="1" outlineLevel="1" x14ac:dyDescent="0.2">
      <c r="A79" s="18"/>
      <c r="B79" s="13" t="s">
        <v>206</v>
      </c>
      <c r="C79" s="13" t="s">
        <v>65</v>
      </c>
      <c r="D79" s="22">
        <v>5</v>
      </c>
      <c r="E79" s="20">
        <f t="shared" si="12"/>
        <v>25</v>
      </c>
      <c r="F79" s="21"/>
      <c r="G79" s="30">
        <f>$D79*F79</f>
        <v>0</v>
      </c>
      <c r="H79" s="42"/>
    </row>
    <row r="80" spans="1:8" hidden="1" outlineLevel="1" x14ac:dyDescent="0.2">
      <c r="A80" s="18"/>
      <c r="B80" s="13" t="s">
        <v>207</v>
      </c>
      <c r="C80" s="13" t="s">
        <v>66</v>
      </c>
      <c r="D80" s="22">
        <v>5</v>
      </c>
      <c r="E80" s="20">
        <f t="shared" si="12"/>
        <v>25</v>
      </c>
      <c r="F80" s="21"/>
      <c r="G80" s="30">
        <f>$D80*F80</f>
        <v>0</v>
      </c>
      <c r="H80" s="42"/>
    </row>
    <row r="81" spans="1:8" hidden="1" outlineLevel="1" x14ac:dyDescent="0.2">
      <c r="A81" s="18"/>
      <c r="B81" s="13" t="s">
        <v>208</v>
      </c>
      <c r="C81" s="71" t="s">
        <v>67</v>
      </c>
      <c r="D81" s="22">
        <v>8</v>
      </c>
      <c r="E81" s="20">
        <f t="shared" si="12"/>
        <v>40</v>
      </c>
      <c r="F81" s="21"/>
      <c r="G81" s="30">
        <v>0</v>
      </c>
      <c r="H81" s="42"/>
    </row>
    <row r="82" spans="1:8" hidden="1" outlineLevel="1" x14ac:dyDescent="0.2">
      <c r="A82" s="18"/>
      <c r="B82" s="13" t="s">
        <v>62</v>
      </c>
      <c r="C82" s="72" t="s">
        <v>68</v>
      </c>
      <c r="D82" s="22">
        <v>6</v>
      </c>
      <c r="E82" s="20">
        <f t="shared" si="12"/>
        <v>30</v>
      </c>
      <c r="F82" s="21"/>
      <c r="G82" s="30">
        <f>$D82*F82</f>
        <v>0</v>
      </c>
      <c r="H82" s="42"/>
    </row>
    <row r="83" spans="1:8" s="2" customFormat="1" collapsed="1" x14ac:dyDescent="0.2">
      <c r="A83" s="53" t="s">
        <v>334</v>
      </c>
      <c r="B83" s="60" t="s">
        <v>335</v>
      </c>
      <c r="C83" s="55"/>
      <c r="D83" s="56">
        <f>SUM(D84:D90)</f>
        <v>50</v>
      </c>
      <c r="E83" s="56">
        <f>SUM(E84:E90)</f>
        <v>250</v>
      </c>
      <c r="F83" s="57"/>
      <c r="G83" s="62">
        <f>SUM(G84:G90)</f>
        <v>0</v>
      </c>
      <c r="H83" s="75" t="str">
        <f>IF(G83&gt;E83,"Mindestpunktzahl erreicht","Mindestpunktzahl verfehlt")</f>
        <v>Mindestpunktzahl verfehlt</v>
      </c>
    </row>
    <row r="84" spans="1:8" hidden="1" outlineLevel="1" x14ac:dyDescent="0.2">
      <c r="A84" s="18"/>
      <c r="B84" s="32" t="s">
        <v>69</v>
      </c>
      <c r="C84" s="13" t="s">
        <v>90</v>
      </c>
      <c r="D84" s="20">
        <v>10</v>
      </c>
      <c r="E84" s="20">
        <f t="shared" ref="E84:E90" si="13">D84*5</f>
        <v>50</v>
      </c>
      <c r="F84" s="21"/>
      <c r="G84" s="30">
        <f t="shared" ref="G84:G90" si="14">$D84*F84</f>
        <v>0</v>
      </c>
      <c r="H84" s="42"/>
    </row>
    <row r="85" spans="1:8" hidden="1" outlineLevel="1" x14ac:dyDescent="0.2">
      <c r="A85" s="18"/>
      <c r="B85" s="32" t="s">
        <v>70</v>
      </c>
      <c r="C85" s="13" t="s">
        <v>76</v>
      </c>
      <c r="D85" s="20">
        <v>5</v>
      </c>
      <c r="E85" s="20">
        <f t="shared" si="13"/>
        <v>25</v>
      </c>
      <c r="F85" s="21"/>
      <c r="G85" s="30">
        <f t="shared" si="14"/>
        <v>0</v>
      </c>
      <c r="H85" s="42"/>
    </row>
    <row r="86" spans="1:8" hidden="1" outlineLevel="1" x14ac:dyDescent="0.2">
      <c r="A86" s="18"/>
      <c r="B86" s="32" t="s">
        <v>71</v>
      </c>
      <c r="C86" s="13" t="s">
        <v>77</v>
      </c>
      <c r="D86" s="20">
        <v>8</v>
      </c>
      <c r="E86" s="20">
        <f t="shared" si="13"/>
        <v>40</v>
      </c>
      <c r="F86" s="21"/>
      <c r="G86" s="30">
        <f t="shared" si="14"/>
        <v>0</v>
      </c>
      <c r="H86" s="42"/>
    </row>
    <row r="87" spans="1:8" hidden="1" outlineLevel="1" x14ac:dyDescent="0.2">
      <c r="A87" s="18"/>
      <c r="B87" s="32" t="s">
        <v>72</v>
      </c>
      <c r="C87" s="13" t="s">
        <v>78</v>
      </c>
      <c r="D87" s="20">
        <v>10</v>
      </c>
      <c r="E87" s="20">
        <f t="shared" si="13"/>
        <v>50</v>
      </c>
      <c r="F87" s="21"/>
      <c r="G87" s="30">
        <f t="shared" si="14"/>
        <v>0</v>
      </c>
      <c r="H87" s="42"/>
    </row>
    <row r="88" spans="1:8" hidden="1" outlineLevel="1" x14ac:dyDescent="0.2">
      <c r="A88" s="18"/>
      <c r="B88" s="32" t="s">
        <v>73</v>
      </c>
      <c r="C88" s="13" t="s">
        <v>79</v>
      </c>
      <c r="D88" s="20">
        <v>5</v>
      </c>
      <c r="E88" s="20">
        <f t="shared" si="13"/>
        <v>25</v>
      </c>
      <c r="F88" s="21"/>
      <c r="G88" s="30">
        <f t="shared" si="14"/>
        <v>0</v>
      </c>
      <c r="H88" s="42"/>
    </row>
    <row r="89" spans="1:8" hidden="1" outlineLevel="1" x14ac:dyDescent="0.2">
      <c r="A89" s="18"/>
      <c r="B89" s="13" t="s">
        <v>74</v>
      </c>
      <c r="C89" s="13" t="s">
        <v>80</v>
      </c>
      <c r="D89" s="20">
        <v>5</v>
      </c>
      <c r="E89" s="20">
        <f t="shared" si="13"/>
        <v>25</v>
      </c>
      <c r="F89" s="21"/>
      <c r="G89" s="30">
        <f t="shared" si="14"/>
        <v>0</v>
      </c>
      <c r="H89" s="42"/>
    </row>
    <row r="90" spans="1:8" hidden="1" outlineLevel="1" x14ac:dyDescent="0.2">
      <c r="A90" s="18"/>
      <c r="B90" s="13" t="s">
        <v>75</v>
      </c>
      <c r="C90" s="13" t="s">
        <v>81</v>
      </c>
      <c r="D90" s="20">
        <v>7</v>
      </c>
      <c r="E90" s="20">
        <f t="shared" si="13"/>
        <v>35</v>
      </c>
      <c r="F90" s="21"/>
      <c r="G90" s="30">
        <f t="shared" si="14"/>
        <v>0</v>
      </c>
      <c r="H90" s="42"/>
    </row>
    <row r="91" spans="1:8" s="2" customFormat="1" collapsed="1" x14ac:dyDescent="0.2">
      <c r="A91" s="53" t="s">
        <v>209</v>
      </c>
      <c r="B91" s="60" t="s">
        <v>336</v>
      </c>
      <c r="C91" s="55"/>
      <c r="D91" s="56">
        <f>SUM(D92:D95)</f>
        <v>40</v>
      </c>
      <c r="E91" s="56">
        <f>SUM(E92:E95)</f>
        <v>200</v>
      </c>
      <c r="F91" s="57"/>
      <c r="G91" s="62">
        <f>SUM(G92:G95)</f>
        <v>0</v>
      </c>
      <c r="H91" s="75" t="str">
        <f>IF(G91&gt;E91,"Mindestpunktzahl erreicht","Mindestpunktzahl verfehlt")</f>
        <v>Mindestpunktzahl verfehlt</v>
      </c>
    </row>
    <row r="92" spans="1:8" hidden="1" outlineLevel="1" x14ac:dyDescent="0.2">
      <c r="A92" s="18"/>
      <c r="B92" s="32" t="s">
        <v>210</v>
      </c>
      <c r="C92" s="13" t="s">
        <v>83</v>
      </c>
      <c r="D92" s="20">
        <v>12</v>
      </c>
      <c r="E92" s="20">
        <f>D92*5</f>
        <v>60</v>
      </c>
      <c r="F92" s="21"/>
      <c r="G92" s="30">
        <f>$D92*F92</f>
        <v>0</v>
      </c>
      <c r="H92" s="42"/>
    </row>
    <row r="93" spans="1:8" hidden="1" outlineLevel="1" x14ac:dyDescent="0.2">
      <c r="A93" s="18"/>
      <c r="B93" s="32" t="s">
        <v>211</v>
      </c>
      <c r="C93" s="13" t="s">
        <v>84</v>
      </c>
      <c r="D93" s="20">
        <v>10</v>
      </c>
      <c r="E93" s="20">
        <f>D93*5</f>
        <v>50</v>
      </c>
      <c r="F93" s="21"/>
      <c r="G93" s="30">
        <f>$D93*F93</f>
        <v>0</v>
      </c>
      <c r="H93" s="42"/>
    </row>
    <row r="94" spans="1:8" hidden="1" outlineLevel="1" x14ac:dyDescent="0.2">
      <c r="A94" s="18"/>
      <c r="B94" s="13" t="s">
        <v>212</v>
      </c>
      <c r="C94" s="13" t="s">
        <v>85</v>
      </c>
      <c r="D94" s="20">
        <v>10</v>
      </c>
      <c r="E94" s="20">
        <f>D94*5</f>
        <v>50</v>
      </c>
      <c r="F94" s="21"/>
      <c r="G94" s="30">
        <f>$D94*F94</f>
        <v>0</v>
      </c>
      <c r="H94" s="42"/>
    </row>
    <row r="95" spans="1:8" hidden="1" outlineLevel="1" x14ac:dyDescent="0.2">
      <c r="A95" s="18"/>
      <c r="B95" s="13" t="s">
        <v>82</v>
      </c>
      <c r="C95" s="13" t="s">
        <v>265</v>
      </c>
      <c r="D95" s="20">
        <v>8</v>
      </c>
      <c r="E95" s="20">
        <f>D95*5</f>
        <v>40</v>
      </c>
      <c r="F95" s="21"/>
      <c r="G95" s="30">
        <f>$D95*F95</f>
        <v>0</v>
      </c>
      <c r="H95" s="42"/>
    </row>
    <row r="96" spans="1:8" collapsed="1" x14ac:dyDescent="0.2">
      <c r="A96" s="65" t="s">
        <v>213</v>
      </c>
      <c r="B96" s="59" t="s">
        <v>337</v>
      </c>
      <c r="C96" s="55"/>
      <c r="D96" s="56">
        <f>SUM(D100:D102)</f>
        <v>35</v>
      </c>
      <c r="E96" s="56">
        <f>SUM(E100:E102)</f>
        <v>175</v>
      </c>
      <c r="F96" s="58"/>
      <c r="G96" s="62">
        <f>SUM(G100:G102)</f>
        <v>0</v>
      </c>
      <c r="H96" s="75" t="str">
        <f>IF(G96&gt;E96,"Mindestpunktzahl erreicht","Mindestpunktzahl verfehlt")</f>
        <v>Mindestpunktzahl verfehlt</v>
      </c>
    </row>
    <row r="97" spans="1:8" hidden="1" outlineLevel="1" x14ac:dyDescent="0.2">
      <c r="A97" s="18"/>
      <c r="B97" s="13" t="s">
        <v>214</v>
      </c>
      <c r="C97" s="12" t="s">
        <v>266</v>
      </c>
      <c r="D97" s="73" t="s">
        <v>171</v>
      </c>
      <c r="E97" s="20"/>
      <c r="F97" s="21"/>
      <c r="G97" s="30"/>
      <c r="H97" s="42"/>
    </row>
    <row r="98" spans="1:8" hidden="1" outlineLevel="1" x14ac:dyDescent="0.2">
      <c r="A98" s="18"/>
      <c r="B98" s="13" t="s">
        <v>215</v>
      </c>
      <c r="C98" s="31" t="s">
        <v>267</v>
      </c>
      <c r="D98" s="73" t="s">
        <v>171</v>
      </c>
      <c r="E98" s="25"/>
      <c r="F98" s="21"/>
      <c r="G98" s="30"/>
      <c r="H98" s="42"/>
    </row>
    <row r="99" spans="1:8" hidden="1" outlineLevel="1" x14ac:dyDescent="0.2">
      <c r="A99" s="18"/>
      <c r="B99" s="13" t="s">
        <v>216</v>
      </c>
      <c r="C99" s="24" t="s">
        <v>268</v>
      </c>
      <c r="D99" s="73" t="s">
        <v>171</v>
      </c>
      <c r="E99" s="25"/>
      <c r="F99" s="21"/>
      <c r="G99" s="30"/>
      <c r="H99" s="42"/>
    </row>
    <row r="100" spans="1:8" hidden="1" outlineLevel="1" x14ac:dyDescent="0.2">
      <c r="A100" s="18"/>
      <c r="B100" s="13" t="s">
        <v>217</v>
      </c>
      <c r="C100" s="24" t="s">
        <v>269</v>
      </c>
      <c r="D100" s="20">
        <v>15</v>
      </c>
      <c r="E100" s="20">
        <f>D100*5</f>
        <v>75</v>
      </c>
      <c r="F100" s="21"/>
      <c r="G100" s="30">
        <f>$D100*F100</f>
        <v>0</v>
      </c>
      <c r="H100" s="42"/>
    </row>
    <row r="101" spans="1:8" hidden="1" outlineLevel="1" x14ac:dyDescent="0.2">
      <c r="A101" s="18"/>
      <c r="B101" s="13" t="s">
        <v>218</v>
      </c>
      <c r="C101" s="24" t="s">
        <v>91</v>
      </c>
      <c r="D101" s="76">
        <v>10</v>
      </c>
      <c r="E101" s="20">
        <f>D101*5</f>
        <v>50</v>
      </c>
      <c r="F101" s="21"/>
      <c r="G101" s="30">
        <f>$D101*F101</f>
        <v>0</v>
      </c>
      <c r="H101" s="42"/>
    </row>
    <row r="102" spans="1:8" hidden="1" outlineLevel="1" x14ac:dyDescent="0.2">
      <c r="A102" s="18"/>
      <c r="B102" s="13" t="s">
        <v>219</v>
      </c>
      <c r="C102" s="24" t="s">
        <v>270</v>
      </c>
      <c r="D102" s="76">
        <v>10</v>
      </c>
      <c r="E102" s="20">
        <f>D102*5</f>
        <v>50</v>
      </c>
      <c r="F102" s="21"/>
      <c r="G102" s="30">
        <f>$D102*F102</f>
        <v>0</v>
      </c>
      <c r="H102" s="42"/>
    </row>
    <row r="103" spans="1:8" s="2" customFormat="1" collapsed="1" x14ac:dyDescent="0.2">
      <c r="A103" s="65" t="s">
        <v>220</v>
      </c>
      <c r="B103" s="66" t="s">
        <v>338</v>
      </c>
      <c r="C103" s="55"/>
      <c r="D103" s="56">
        <f>SUM(D105:D108)</f>
        <v>45</v>
      </c>
      <c r="E103" s="56">
        <f>SUM(E105:E108)</f>
        <v>225</v>
      </c>
      <c r="F103" s="58"/>
      <c r="G103" s="62">
        <f>SUM(G105:G108)</f>
        <v>0</v>
      </c>
      <c r="H103" s="75" t="str">
        <f>IF(G103&gt;E103,"Mindestpunktzahl erreicht","Mindestpunktzahl verfehlt")</f>
        <v>Mindestpunktzahl verfehlt</v>
      </c>
    </row>
    <row r="104" spans="1:8" hidden="1" outlineLevel="1" x14ac:dyDescent="0.2">
      <c r="A104" s="18"/>
      <c r="B104" s="13" t="s">
        <v>221</v>
      </c>
      <c r="C104" s="12" t="s">
        <v>271</v>
      </c>
      <c r="D104" s="73" t="s">
        <v>171</v>
      </c>
      <c r="E104" s="20"/>
      <c r="F104" s="21"/>
      <c r="G104" s="30"/>
      <c r="H104" s="42"/>
    </row>
    <row r="105" spans="1:8" hidden="1" outlineLevel="1" x14ac:dyDescent="0.2">
      <c r="A105" s="18"/>
      <c r="B105" s="13" t="s">
        <v>222</v>
      </c>
      <c r="C105" s="31" t="s">
        <v>272</v>
      </c>
      <c r="D105" s="20">
        <v>10</v>
      </c>
      <c r="E105" s="20">
        <f>D105*5</f>
        <v>50</v>
      </c>
      <c r="F105" s="21"/>
      <c r="G105" s="30">
        <f>$D105*F105</f>
        <v>0</v>
      </c>
      <c r="H105" s="42"/>
    </row>
    <row r="106" spans="1:8" hidden="1" outlineLevel="1" x14ac:dyDescent="0.2">
      <c r="A106" s="18"/>
      <c r="B106" s="13" t="s">
        <v>223</v>
      </c>
      <c r="C106" s="24" t="s">
        <v>273</v>
      </c>
      <c r="D106" s="20">
        <v>10</v>
      </c>
      <c r="E106" s="20">
        <f>D106*5</f>
        <v>50</v>
      </c>
      <c r="F106" s="21"/>
      <c r="G106" s="30">
        <f>$D106*F106</f>
        <v>0</v>
      </c>
      <c r="H106" s="42"/>
    </row>
    <row r="107" spans="1:8" hidden="1" outlineLevel="1" x14ac:dyDescent="0.2">
      <c r="A107" s="18"/>
      <c r="B107" s="13" t="s">
        <v>224</v>
      </c>
      <c r="C107" s="24" t="s">
        <v>274</v>
      </c>
      <c r="D107" s="20">
        <v>5</v>
      </c>
      <c r="E107" s="20">
        <f>D107*5</f>
        <v>25</v>
      </c>
      <c r="F107" s="21"/>
      <c r="G107" s="30">
        <f>$D107*F107</f>
        <v>0</v>
      </c>
      <c r="H107" s="42"/>
    </row>
    <row r="108" spans="1:8" hidden="1" outlineLevel="1" x14ac:dyDescent="0.2">
      <c r="A108" s="18"/>
      <c r="B108" s="13" t="s">
        <v>225</v>
      </c>
      <c r="C108" s="24" t="s">
        <v>275</v>
      </c>
      <c r="D108" s="20">
        <v>20</v>
      </c>
      <c r="E108" s="20">
        <f>D108*5</f>
        <v>100</v>
      </c>
      <c r="F108" s="21"/>
      <c r="G108" s="30">
        <f>$D108*F108</f>
        <v>0</v>
      </c>
      <c r="H108" s="42"/>
    </row>
    <row r="109" spans="1:8" collapsed="1" x14ac:dyDescent="0.2">
      <c r="A109" s="65" t="s">
        <v>226</v>
      </c>
      <c r="B109" s="66" t="s">
        <v>339</v>
      </c>
      <c r="C109" s="55"/>
      <c r="D109" s="56">
        <f>SUM(D110:D113)</f>
        <v>20</v>
      </c>
      <c r="E109" s="56">
        <f>SUM(E110:E113)</f>
        <v>100</v>
      </c>
      <c r="F109" s="58"/>
      <c r="G109" s="62">
        <f>SUM(G110:G113)</f>
        <v>0</v>
      </c>
      <c r="H109" s="75" t="str">
        <f>IF(G109&gt;E109,"Mindestpunktzahl erreicht","Mindestpunktzahl verfehlt")</f>
        <v>Mindestpunktzahl verfehlt</v>
      </c>
    </row>
    <row r="110" spans="1:8" hidden="1" outlineLevel="1" x14ac:dyDescent="0.2">
      <c r="A110" s="18"/>
      <c r="B110" s="13" t="s">
        <v>227</v>
      </c>
      <c r="C110" s="24" t="s">
        <v>276</v>
      </c>
      <c r="D110" s="20">
        <v>4</v>
      </c>
      <c r="E110" s="20">
        <f>D110*5</f>
        <v>20</v>
      </c>
      <c r="F110" s="21"/>
      <c r="G110" s="30">
        <f>$D110*F110</f>
        <v>0</v>
      </c>
      <c r="H110" s="42"/>
    </row>
    <row r="111" spans="1:8" hidden="1" outlineLevel="1" x14ac:dyDescent="0.2">
      <c r="A111" s="18"/>
      <c r="B111" s="13" t="s">
        <v>228</v>
      </c>
      <c r="C111" s="24" t="s">
        <v>277</v>
      </c>
      <c r="D111" s="20">
        <v>8</v>
      </c>
      <c r="E111" s="20">
        <f>D111*5</f>
        <v>40</v>
      </c>
      <c r="F111" s="21"/>
      <c r="G111" s="30">
        <f>$D111*F111</f>
        <v>0</v>
      </c>
      <c r="H111" s="42"/>
    </row>
    <row r="112" spans="1:8" hidden="1" outlineLevel="1" x14ac:dyDescent="0.2">
      <c r="A112" s="18"/>
      <c r="B112" s="13" t="s">
        <v>229</v>
      </c>
      <c r="C112" s="24" t="s">
        <v>278</v>
      </c>
      <c r="D112" s="20">
        <v>5</v>
      </c>
      <c r="E112" s="20">
        <f>D112*5</f>
        <v>25</v>
      </c>
      <c r="F112" s="21"/>
      <c r="G112" s="30">
        <f>$D112*F112</f>
        <v>0</v>
      </c>
      <c r="H112" s="42"/>
    </row>
    <row r="113" spans="1:8" hidden="1" outlineLevel="1" x14ac:dyDescent="0.2">
      <c r="A113" s="18"/>
      <c r="B113" s="13" t="s">
        <v>230</v>
      </c>
      <c r="C113" s="24" t="s">
        <v>279</v>
      </c>
      <c r="D113" s="20">
        <v>3</v>
      </c>
      <c r="E113" s="20">
        <f>D113*5</f>
        <v>15</v>
      </c>
      <c r="F113" s="21"/>
      <c r="G113" s="30">
        <f>$D113*F113</f>
        <v>0</v>
      </c>
      <c r="H113" s="42"/>
    </row>
    <row r="114" spans="1:8" s="2" customFormat="1" collapsed="1" x14ac:dyDescent="0.2">
      <c r="A114" s="65" t="s">
        <v>231</v>
      </c>
      <c r="B114" s="66" t="s">
        <v>340</v>
      </c>
      <c r="C114" s="55"/>
      <c r="D114" s="56">
        <f>SUM(D115:D121)</f>
        <v>50</v>
      </c>
      <c r="E114" s="56">
        <f>SUM(E115:E121)</f>
        <v>250</v>
      </c>
      <c r="F114" s="57"/>
      <c r="G114" s="62">
        <f>SUM(G115:G121)</f>
        <v>158</v>
      </c>
      <c r="H114" s="78" t="str">
        <f>IF(G114&gt;E114,"Mindestpunktzahl erreicht","Mindestpunktzahl verfehlt")</f>
        <v>Mindestpunktzahl verfehlt</v>
      </c>
    </row>
    <row r="115" spans="1:8" hidden="1" outlineLevel="1" x14ac:dyDescent="0.2">
      <c r="A115" s="18"/>
      <c r="B115" s="32" t="s">
        <v>232</v>
      </c>
      <c r="C115" s="13" t="s">
        <v>283</v>
      </c>
      <c r="D115" s="20">
        <v>6</v>
      </c>
      <c r="E115" s="20">
        <f t="shared" ref="E115:E121" si="15">D115*5</f>
        <v>30</v>
      </c>
      <c r="F115" s="21">
        <v>6</v>
      </c>
      <c r="G115" s="30">
        <f t="shared" ref="G115:G121" si="16">$D115*F115</f>
        <v>36</v>
      </c>
      <c r="H115" s="42" t="s">
        <v>97</v>
      </c>
    </row>
    <row r="116" spans="1:8" hidden="1" outlineLevel="1" x14ac:dyDescent="0.2">
      <c r="A116" s="18"/>
      <c r="B116" s="32" t="s">
        <v>233</v>
      </c>
      <c r="C116" s="13" t="s">
        <v>284</v>
      </c>
      <c r="D116" s="22">
        <v>4</v>
      </c>
      <c r="E116" s="20">
        <f t="shared" si="15"/>
        <v>20</v>
      </c>
      <c r="F116" s="21">
        <v>5</v>
      </c>
      <c r="G116" s="30">
        <f t="shared" si="16"/>
        <v>20</v>
      </c>
      <c r="H116" s="42" t="s">
        <v>309</v>
      </c>
    </row>
    <row r="117" spans="1:8" hidden="1" outlineLevel="1" x14ac:dyDescent="0.2">
      <c r="A117" s="18"/>
      <c r="B117" s="32" t="s">
        <v>234</v>
      </c>
      <c r="C117" s="13" t="s">
        <v>285</v>
      </c>
      <c r="D117" s="22">
        <v>4</v>
      </c>
      <c r="E117" s="20">
        <f t="shared" si="15"/>
        <v>20</v>
      </c>
      <c r="F117" s="21">
        <v>4</v>
      </c>
      <c r="G117" s="30">
        <f t="shared" si="16"/>
        <v>16</v>
      </c>
      <c r="H117" s="42" t="s">
        <v>310</v>
      </c>
    </row>
    <row r="118" spans="1:8" hidden="1" outlineLevel="1" x14ac:dyDescent="0.2">
      <c r="A118" s="18"/>
      <c r="B118" s="32" t="s">
        <v>235</v>
      </c>
      <c r="C118" s="13" t="s">
        <v>390</v>
      </c>
      <c r="D118" s="22">
        <v>10</v>
      </c>
      <c r="E118" s="20">
        <f t="shared" si="15"/>
        <v>50</v>
      </c>
      <c r="F118" s="21">
        <v>3</v>
      </c>
      <c r="G118" s="30">
        <f t="shared" si="16"/>
        <v>30</v>
      </c>
      <c r="H118" s="42" t="s">
        <v>311</v>
      </c>
    </row>
    <row r="119" spans="1:8" hidden="1" outlineLevel="1" x14ac:dyDescent="0.2">
      <c r="A119" s="18"/>
      <c r="B119" s="32" t="s">
        <v>280</v>
      </c>
      <c r="C119" s="13" t="s">
        <v>391</v>
      </c>
      <c r="D119" s="22">
        <v>4</v>
      </c>
      <c r="E119" s="20">
        <f t="shared" si="15"/>
        <v>20</v>
      </c>
      <c r="F119" s="21">
        <v>6</v>
      </c>
      <c r="G119" s="30">
        <f t="shared" si="16"/>
        <v>24</v>
      </c>
      <c r="H119" s="42" t="s">
        <v>312</v>
      </c>
    </row>
    <row r="120" spans="1:8" hidden="1" outlineLevel="1" x14ac:dyDescent="0.2">
      <c r="A120" s="18"/>
      <c r="B120" s="32" t="s">
        <v>281</v>
      </c>
      <c r="C120" s="13" t="s">
        <v>392</v>
      </c>
      <c r="D120" s="22">
        <v>10</v>
      </c>
      <c r="E120" s="20">
        <f t="shared" si="15"/>
        <v>50</v>
      </c>
      <c r="F120" s="21">
        <v>2</v>
      </c>
      <c r="G120" s="30">
        <f t="shared" si="16"/>
        <v>20</v>
      </c>
      <c r="H120" s="42" t="s">
        <v>313</v>
      </c>
    </row>
    <row r="121" spans="1:8" hidden="1" outlineLevel="1" x14ac:dyDescent="0.2">
      <c r="A121" s="18"/>
      <c r="B121" s="32" t="s">
        <v>282</v>
      </c>
      <c r="C121" s="13" t="s">
        <v>393</v>
      </c>
      <c r="D121" s="22">
        <v>12</v>
      </c>
      <c r="E121" s="20">
        <f t="shared" si="15"/>
        <v>60</v>
      </c>
      <c r="F121" s="21">
        <v>1</v>
      </c>
      <c r="G121" s="30">
        <f t="shared" si="16"/>
        <v>12</v>
      </c>
      <c r="H121" s="42" t="s">
        <v>139</v>
      </c>
    </row>
    <row r="122" spans="1:8" s="2" customFormat="1" collapsed="1" x14ac:dyDescent="0.2">
      <c r="A122" s="65" t="s">
        <v>236</v>
      </c>
      <c r="B122" s="59" t="s">
        <v>341</v>
      </c>
      <c r="C122" s="67"/>
      <c r="D122" s="56">
        <f>SUM(D123:D129)</f>
        <v>50</v>
      </c>
      <c r="E122" s="56">
        <f>SUM(E123:E129)</f>
        <v>250</v>
      </c>
      <c r="F122" s="57"/>
      <c r="G122" s="62">
        <f>SUM(G123:G129)</f>
        <v>0</v>
      </c>
      <c r="H122" s="75" t="str">
        <f>IF(G122&gt;E122,"Mindestpunktzahl erreicht","Mindestpunktzahl verfehlt")</f>
        <v>Mindestpunktzahl verfehlt</v>
      </c>
    </row>
    <row r="123" spans="1:8" hidden="1" outlineLevel="1" x14ac:dyDescent="0.2">
      <c r="A123" s="18"/>
      <c r="B123" s="32" t="s">
        <v>237</v>
      </c>
      <c r="C123" s="13" t="s">
        <v>397</v>
      </c>
      <c r="D123" s="20">
        <v>8</v>
      </c>
      <c r="E123" s="20">
        <f t="shared" ref="E123:E129" si="17">D123*5</f>
        <v>40</v>
      </c>
      <c r="F123" s="21"/>
      <c r="G123" s="30">
        <f t="shared" ref="G123:G129" si="18">$D123*F123</f>
        <v>0</v>
      </c>
      <c r="H123" s="42"/>
    </row>
    <row r="124" spans="1:8" hidden="1" outlineLevel="1" x14ac:dyDescent="0.2">
      <c r="A124" s="18"/>
      <c r="B124" s="32" t="s">
        <v>238</v>
      </c>
      <c r="C124" s="13" t="s">
        <v>398</v>
      </c>
      <c r="D124" s="20">
        <v>8</v>
      </c>
      <c r="E124" s="20">
        <f t="shared" si="17"/>
        <v>40</v>
      </c>
      <c r="F124" s="21"/>
      <c r="G124" s="30">
        <f t="shared" si="18"/>
        <v>0</v>
      </c>
      <c r="H124" s="42"/>
    </row>
    <row r="125" spans="1:8" hidden="1" outlineLevel="1" x14ac:dyDescent="0.2">
      <c r="A125" s="18"/>
      <c r="B125" s="32" t="s">
        <v>239</v>
      </c>
      <c r="C125" s="13" t="s">
        <v>399</v>
      </c>
      <c r="D125" s="20">
        <v>8</v>
      </c>
      <c r="E125" s="20">
        <f t="shared" si="17"/>
        <v>40</v>
      </c>
      <c r="F125" s="21"/>
      <c r="G125" s="30">
        <f t="shared" si="18"/>
        <v>0</v>
      </c>
      <c r="H125" s="42"/>
    </row>
    <row r="126" spans="1:8" hidden="1" outlineLevel="1" x14ac:dyDescent="0.2">
      <c r="A126" s="18"/>
      <c r="B126" s="32" t="s">
        <v>240</v>
      </c>
      <c r="C126" s="13" t="s">
        <v>400</v>
      </c>
      <c r="D126" s="20">
        <v>6</v>
      </c>
      <c r="E126" s="20">
        <f t="shared" si="17"/>
        <v>30</v>
      </c>
      <c r="F126" s="21"/>
      <c r="G126" s="30">
        <f t="shared" si="18"/>
        <v>0</v>
      </c>
      <c r="H126" s="42"/>
    </row>
    <row r="127" spans="1:8" hidden="1" outlineLevel="1" x14ac:dyDescent="0.2">
      <c r="A127" s="18"/>
      <c r="B127" s="32" t="s">
        <v>394</v>
      </c>
      <c r="C127" s="13" t="s">
        <v>401</v>
      </c>
      <c r="D127" s="20">
        <v>6</v>
      </c>
      <c r="E127" s="20">
        <f t="shared" si="17"/>
        <v>30</v>
      </c>
      <c r="F127" s="21"/>
      <c r="G127" s="30">
        <f t="shared" si="18"/>
        <v>0</v>
      </c>
      <c r="H127" s="42"/>
    </row>
    <row r="128" spans="1:8" hidden="1" outlineLevel="1" x14ac:dyDescent="0.2">
      <c r="A128" s="18"/>
      <c r="B128" s="32" t="s">
        <v>395</v>
      </c>
      <c r="C128" s="13" t="s">
        <v>402</v>
      </c>
      <c r="D128" s="20">
        <v>6</v>
      </c>
      <c r="E128" s="20">
        <f t="shared" si="17"/>
        <v>30</v>
      </c>
      <c r="F128" s="21"/>
      <c r="G128" s="30">
        <f t="shared" si="18"/>
        <v>0</v>
      </c>
      <c r="H128" s="42"/>
    </row>
    <row r="129" spans="1:8" hidden="1" outlineLevel="1" x14ac:dyDescent="0.2">
      <c r="A129" s="18"/>
      <c r="B129" s="32" t="s">
        <v>396</v>
      </c>
      <c r="C129" s="13" t="s">
        <v>403</v>
      </c>
      <c r="D129" s="20">
        <v>8</v>
      </c>
      <c r="E129" s="20">
        <f t="shared" si="17"/>
        <v>40</v>
      </c>
      <c r="F129" s="21"/>
      <c r="G129" s="30">
        <f t="shared" si="18"/>
        <v>0</v>
      </c>
      <c r="H129" s="42"/>
    </row>
    <row r="130" spans="1:8" s="2" customFormat="1" collapsed="1" x14ac:dyDescent="0.2">
      <c r="A130" s="65" t="s">
        <v>241</v>
      </c>
      <c r="B130" s="59" t="s">
        <v>342</v>
      </c>
      <c r="C130" s="68"/>
      <c r="D130" s="69">
        <f>SUM(D131:D136)</f>
        <v>40</v>
      </c>
      <c r="E130" s="69">
        <f>SUM(E131:E136)</f>
        <v>200</v>
      </c>
      <c r="F130" s="57"/>
      <c r="G130" s="62">
        <f>SUM(G131:G136)</f>
        <v>0</v>
      </c>
      <c r="H130" s="75" t="str">
        <f>IF(G130&gt;E130,"Mindestpunktzahl erreicht","Mindestpunktzahl verfehlt")</f>
        <v>Mindestpunktzahl verfehlt</v>
      </c>
    </row>
    <row r="131" spans="1:8" hidden="1" outlineLevel="1" x14ac:dyDescent="0.2">
      <c r="A131" s="18"/>
      <c r="B131" s="32" t="s">
        <v>242</v>
      </c>
      <c r="C131" s="13" t="s">
        <v>406</v>
      </c>
      <c r="D131" s="20">
        <v>8</v>
      </c>
      <c r="E131" s="20">
        <f t="shared" ref="E131:E136" si="19">D131*5</f>
        <v>40</v>
      </c>
      <c r="F131" s="21"/>
      <c r="G131" s="30">
        <f t="shared" ref="G131:G136" si="20">$D131*F131</f>
        <v>0</v>
      </c>
      <c r="H131" s="42"/>
    </row>
    <row r="132" spans="1:8" hidden="1" outlineLevel="1" x14ac:dyDescent="0.2">
      <c r="A132" s="18"/>
      <c r="B132" s="32" t="s">
        <v>243</v>
      </c>
      <c r="C132" s="13" t="s">
        <v>407</v>
      </c>
      <c r="D132" s="20">
        <v>5</v>
      </c>
      <c r="E132" s="20">
        <f t="shared" si="19"/>
        <v>25</v>
      </c>
      <c r="F132" s="21"/>
      <c r="G132" s="30">
        <f t="shared" si="20"/>
        <v>0</v>
      </c>
      <c r="H132" s="42"/>
    </row>
    <row r="133" spans="1:8" hidden="1" outlineLevel="1" x14ac:dyDescent="0.2">
      <c r="A133" s="18"/>
      <c r="B133" s="32" t="s">
        <v>244</v>
      </c>
      <c r="C133" s="13" t="s">
        <v>408</v>
      </c>
      <c r="D133" s="20">
        <v>5</v>
      </c>
      <c r="E133" s="20">
        <f t="shared" si="19"/>
        <v>25</v>
      </c>
      <c r="F133" s="21"/>
      <c r="G133" s="30">
        <f t="shared" si="20"/>
        <v>0</v>
      </c>
      <c r="H133" s="42"/>
    </row>
    <row r="134" spans="1:8" hidden="1" outlineLevel="1" x14ac:dyDescent="0.2">
      <c r="A134" s="18"/>
      <c r="B134" s="32" t="s">
        <v>245</v>
      </c>
      <c r="C134" s="13" t="s">
        <v>409</v>
      </c>
      <c r="D134" s="20">
        <v>5</v>
      </c>
      <c r="E134" s="20">
        <f t="shared" si="19"/>
        <v>25</v>
      </c>
      <c r="F134" s="21"/>
      <c r="G134" s="30">
        <f t="shared" si="20"/>
        <v>0</v>
      </c>
      <c r="H134" s="42"/>
    </row>
    <row r="135" spans="1:8" hidden="1" outlineLevel="1" x14ac:dyDescent="0.2">
      <c r="A135" s="18"/>
      <c r="B135" s="32" t="s">
        <v>404</v>
      </c>
      <c r="C135" s="13" t="s">
        <v>410</v>
      </c>
      <c r="D135" s="20">
        <v>10</v>
      </c>
      <c r="E135" s="20">
        <f t="shared" si="19"/>
        <v>50</v>
      </c>
      <c r="F135" s="21"/>
      <c r="G135" s="30">
        <f t="shared" si="20"/>
        <v>0</v>
      </c>
      <c r="H135" s="42"/>
    </row>
    <row r="136" spans="1:8" hidden="1" outlineLevel="1" x14ac:dyDescent="0.2">
      <c r="A136" s="18"/>
      <c r="B136" s="34" t="s">
        <v>405</v>
      </c>
      <c r="C136" s="13" t="s">
        <v>411</v>
      </c>
      <c r="D136" s="20">
        <v>7</v>
      </c>
      <c r="E136" s="20">
        <f t="shared" si="19"/>
        <v>35</v>
      </c>
      <c r="F136" s="21"/>
      <c r="G136" s="30">
        <f t="shared" si="20"/>
        <v>0</v>
      </c>
      <c r="H136" s="43"/>
    </row>
    <row r="137" spans="1:8" s="2" customFormat="1" collapsed="1" x14ac:dyDescent="0.2">
      <c r="A137" s="65" t="s">
        <v>15</v>
      </c>
      <c r="B137" s="59" t="s">
        <v>16</v>
      </c>
      <c r="C137" s="68"/>
      <c r="D137" s="69">
        <f>SUM(D138:D140)</f>
        <v>25</v>
      </c>
      <c r="E137" s="69">
        <f>SUM(E138:E140)</f>
        <v>125</v>
      </c>
      <c r="F137" s="57"/>
      <c r="G137" s="62">
        <f>SUM(G138:G140)</f>
        <v>0</v>
      </c>
      <c r="H137" s="75" t="str">
        <f>IF(G137&gt;E137,"Mindestpunktzahl erreicht","Mindestpunktzahl verfehlt")</f>
        <v>Mindestpunktzahl verfehlt</v>
      </c>
    </row>
    <row r="138" spans="1:8" hidden="1" outlineLevel="1" x14ac:dyDescent="0.2">
      <c r="A138" s="18"/>
      <c r="B138" s="32" t="s">
        <v>18</v>
      </c>
      <c r="C138" s="13" t="s">
        <v>412</v>
      </c>
      <c r="D138" s="20">
        <v>5</v>
      </c>
      <c r="E138" s="20">
        <f>D138*5</f>
        <v>25</v>
      </c>
      <c r="F138" s="21"/>
      <c r="G138" s="30">
        <f>$D138*F138</f>
        <v>0</v>
      </c>
      <c r="H138" s="42"/>
    </row>
    <row r="139" spans="1:8" hidden="1" outlineLevel="1" x14ac:dyDescent="0.2">
      <c r="A139" s="18"/>
      <c r="B139" s="32" t="s">
        <v>19</v>
      </c>
      <c r="C139" s="13" t="s">
        <v>413</v>
      </c>
      <c r="D139" s="20">
        <v>8</v>
      </c>
      <c r="E139" s="20">
        <f>D139*5</f>
        <v>40</v>
      </c>
      <c r="F139" s="21"/>
      <c r="G139" s="30">
        <f>$D139*F139</f>
        <v>0</v>
      </c>
      <c r="H139" s="42"/>
    </row>
    <row r="140" spans="1:8" hidden="1" outlineLevel="1" x14ac:dyDescent="0.2">
      <c r="A140" s="18"/>
      <c r="B140" s="32" t="s">
        <v>20</v>
      </c>
      <c r="C140" s="13" t="s">
        <v>414</v>
      </c>
      <c r="D140" s="20">
        <v>12</v>
      </c>
      <c r="E140" s="20">
        <f>D140*5</f>
        <v>60</v>
      </c>
      <c r="F140" s="21"/>
      <c r="G140" s="30">
        <f>$D140*F140</f>
        <v>0</v>
      </c>
      <c r="H140" s="42"/>
    </row>
    <row r="141" spans="1:8" s="2" customFormat="1" collapsed="1" x14ac:dyDescent="0.2">
      <c r="A141" s="65" t="s">
        <v>17</v>
      </c>
      <c r="B141" s="59" t="s">
        <v>257</v>
      </c>
      <c r="C141" s="68"/>
      <c r="D141" s="69">
        <f>SUM(D142:D144)</f>
        <v>15</v>
      </c>
      <c r="E141" s="69">
        <f>SUM(E142:E144)</f>
        <v>75</v>
      </c>
      <c r="F141" s="57"/>
      <c r="G141" s="62">
        <f>SUM(G142:G144)</f>
        <v>0</v>
      </c>
      <c r="H141" s="75" t="str">
        <f>IF(G141&gt;E141,"Mindestpunktzahl erreicht","Mindestpunktzahl verfehlt")</f>
        <v>Mindestpunktzahl verfehlt</v>
      </c>
    </row>
    <row r="142" spans="1:8" hidden="1" outlineLevel="1" x14ac:dyDescent="0.2">
      <c r="A142" s="18"/>
      <c r="B142" s="32" t="s">
        <v>21</v>
      </c>
      <c r="C142" s="13" t="s">
        <v>415</v>
      </c>
      <c r="D142" s="20">
        <v>5</v>
      </c>
      <c r="E142" s="20">
        <f>D142*5</f>
        <v>25</v>
      </c>
      <c r="F142" s="21"/>
      <c r="G142" s="30">
        <f>$D142*F142</f>
        <v>0</v>
      </c>
      <c r="H142" s="42"/>
    </row>
    <row r="143" spans="1:8" hidden="1" outlineLevel="1" x14ac:dyDescent="0.2">
      <c r="A143" s="18"/>
      <c r="B143" s="32" t="s">
        <v>22</v>
      </c>
      <c r="C143" s="13" t="s">
        <v>416</v>
      </c>
      <c r="D143" s="20">
        <v>5</v>
      </c>
      <c r="E143" s="20">
        <f>D143*5</f>
        <v>25</v>
      </c>
      <c r="F143" s="21"/>
      <c r="G143" s="30">
        <f>$D143*F143</f>
        <v>0</v>
      </c>
      <c r="H143" s="42"/>
    </row>
    <row r="144" spans="1:8" hidden="1" outlineLevel="1" x14ac:dyDescent="0.2">
      <c r="A144" s="18"/>
      <c r="B144" s="32" t="s">
        <v>23</v>
      </c>
      <c r="C144" s="13" t="s">
        <v>417</v>
      </c>
      <c r="D144" s="20">
        <v>5</v>
      </c>
      <c r="E144" s="20">
        <f>D144*5</f>
        <v>25</v>
      </c>
      <c r="F144" s="21"/>
      <c r="G144" s="30">
        <f>$D144*F144</f>
        <v>0</v>
      </c>
      <c r="H144" s="42"/>
    </row>
    <row r="145" spans="1:8" s="2" customFormat="1" collapsed="1" x14ac:dyDescent="0.2">
      <c r="A145" s="65" t="s">
        <v>24</v>
      </c>
      <c r="B145" s="59" t="s">
        <v>35</v>
      </c>
      <c r="C145" s="68"/>
      <c r="D145" s="69">
        <f>SUM(D146:D150)</f>
        <v>60</v>
      </c>
      <c r="E145" s="69">
        <f>SUM(E146:E150)</f>
        <v>300</v>
      </c>
      <c r="F145" s="57"/>
      <c r="G145" s="62">
        <f>SUM(G146:G150)</f>
        <v>220</v>
      </c>
      <c r="H145" s="77" t="str">
        <f>IF(G145&gt;E145,"Mindestpunktzahl erreicht","Mindestpunktzahl verfehlt")</f>
        <v>Mindestpunktzahl verfehlt</v>
      </c>
    </row>
    <row r="146" spans="1:8" hidden="1" outlineLevel="1" x14ac:dyDescent="0.2">
      <c r="A146" s="18"/>
      <c r="B146" s="32" t="s">
        <v>26</v>
      </c>
      <c r="C146" s="13" t="s">
        <v>419</v>
      </c>
      <c r="D146" s="20">
        <v>14</v>
      </c>
      <c r="E146" s="20">
        <f>D146*5</f>
        <v>70</v>
      </c>
      <c r="F146" s="21">
        <v>7</v>
      </c>
      <c r="G146" s="30">
        <f>$D146*F146</f>
        <v>98</v>
      </c>
      <c r="H146" s="42" t="s">
        <v>109</v>
      </c>
    </row>
    <row r="147" spans="1:8" hidden="1" outlineLevel="1" x14ac:dyDescent="0.2">
      <c r="A147" s="18"/>
      <c r="B147" s="32" t="s">
        <v>27</v>
      </c>
      <c r="C147" s="13" t="s">
        <v>92</v>
      </c>
      <c r="D147" s="20">
        <v>8</v>
      </c>
      <c r="E147" s="20">
        <f>D147*5</f>
        <v>40</v>
      </c>
      <c r="F147" s="21">
        <v>5</v>
      </c>
      <c r="G147" s="30">
        <f>$D147*F147</f>
        <v>40</v>
      </c>
      <c r="H147" s="42" t="s">
        <v>303</v>
      </c>
    </row>
    <row r="148" spans="1:8" hidden="1" outlineLevel="1" x14ac:dyDescent="0.2">
      <c r="A148" s="18"/>
      <c r="B148" s="32" t="s">
        <v>28</v>
      </c>
      <c r="C148" s="13" t="s">
        <v>420</v>
      </c>
      <c r="D148" s="20">
        <v>8</v>
      </c>
      <c r="E148" s="20">
        <f>D148*5</f>
        <v>40</v>
      </c>
      <c r="F148" s="21">
        <v>4</v>
      </c>
      <c r="G148" s="30">
        <f>$D148*F148</f>
        <v>32</v>
      </c>
      <c r="H148" s="42" t="s">
        <v>304</v>
      </c>
    </row>
    <row r="149" spans="1:8" hidden="1" outlineLevel="1" x14ac:dyDescent="0.2">
      <c r="A149" s="18"/>
      <c r="B149" s="32" t="s">
        <v>29</v>
      </c>
      <c r="C149" s="13" t="s">
        <v>421</v>
      </c>
      <c r="D149" s="20">
        <v>25</v>
      </c>
      <c r="E149" s="20">
        <f>D149*5</f>
        <v>125</v>
      </c>
      <c r="F149" s="21">
        <v>1</v>
      </c>
      <c r="G149" s="30">
        <f>$D149*F149</f>
        <v>25</v>
      </c>
      <c r="H149" s="42" t="s">
        <v>305</v>
      </c>
    </row>
    <row r="150" spans="1:8" hidden="1" outlineLevel="1" x14ac:dyDescent="0.2">
      <c r="A150" s="18"/>
      <c r="B150" s="34" t="s">
        <v>418</v>
      </c>
      <c r="C150" s="13" t="s">
        <v>422</v>
      </c>
      <c r="D150" s="20">
        <v>5</v>
      </c>
      <c r="E150" s="20">
        <f>D150*5</f>
        <v>25</v>
      </c>
      <c r="F150" s="21">
        <v>5</v>
      </c>
      <c r="G150" s="30">
        <f>$D150*F150</f>
        <v>25</v>
      </c>
      <c r="H150" s="43" t="s">
        <v>132</v>
      </c>
    </row>
    <row r="151" spans="1:8" s="2" customFormat="1" ht="13.5" collapsed="1" thickBot="1" x14ac:dyDescent="0.25">
      <c r="A151" s="65" t="s">
        <v>25</v>
      </c>
      <c r="B151" s="59" t="s">
        <v>34</v>
      </c>
      <c r="C151" s="68"/>
      <c r="D151" s="69">
        <f>SUM(D154:D156)+D152+D158</f>
        <v>30</v>
      </c>
      <c r="E151" s="69">
        <f>SUM(E154:E156)+E152+E158</f>
        <v>150</v>
      </c>
      <c r="F151" s="57"/>
      <c r="G151" s="62">
        <f>SUM(G154:G156)+G152+G158</f>
        <v>92</v>
      </c>
      <c r="H151" s="78" t="str">
        <f>IF(G151&gt;E151,"Mindestpunktzahl erreicht","Mindestpunktzahl verfehlt")</f>
        <v>Mindestpunktzahl verfehlt</v>
      </c>
    </row>
    <row r="152" spans="1:8" hidden="1" outlineLevel="1" x14ac:dyDescent="0.2">
      <c r="A152" s="18"/>
      <c r="B152" s="32" t="s">
        <v>30</v>
      </c>
      <c r="C152" s="13" t="s">
        <v>423</v>
      </c>
      <c r="D152" s="20">
        <v>3</v>
      </c>
      <c r="E152" s="20">
        <f>D152*5</f>
        <v>15</v>
      </c>
      <c r="F152" s="21">
        <v>10</v>
      </c>
      <c r="G152" s="30">
        <f>$D152*F152</f>
        <v>30</v>
      </c>
      <c r="H152" s="42" t="s">
        <v>368</v>
      </c>
    </row>
    <row r="153" spans="1:8" hidden="1" outlineLevel="1" x14ac:dyDescent="0.2">
      <c r="A153" s="18"/>
      <c r="B153" s="32" t="s">
        <v>31</v>
      </c>
      <c r="C153" s="13" t="s">
        <v>88</v>
      </c>
      <c r="D153" s="73" t="s">
        <v>171</v>
      </c>
      <c r="E153" s="20"/>
      <c r="F153" s="21"/>
      <c r="G153" s="30"/>
      <c r="H153" s="42"/>
    </row>
    <row r="154" spans="1:8" hidden="1" outlineLevel="1" x14ac:dyDescent="0.2">
      <c r="A154" s="18"/>
      <c r="B154" s="32" t="s">
        <v>32</v>
      </c>
      <c r="C154" s="13" t="s">
        <v>89</v>
      </c>
      <c r="D154" s="20">
        <v>8</v>
      </c>
      <c r="E154" s="20">
        <f>D154*5</f>
        <v>40</v>
      </c>
      <c r="F154" s="21">
        <v>0</v>
      </c>
      <c r="G154" s="30">
        <f>$D154*F154</f>
        <v>0</v>
      </c>
      <c r="H154" s="42" t="s">
        <v>306</v>
      </c>
    </row>
    <row r="155" spans="1:8" hidden="1" outlineLevel="1" x14ac:dyDescent="0.2">
      <c r="A155" s="18"/>
      <c r="B155" s="32" t="s">
        <v>33</v>
      </c>
      <c r="C155" s="13" t="s">
        <v>286</v>
      </c>
      <c r="D155" s="20">
        <v>8</v>
      </c>
      <c r="E155" s="20">
        <f>D155*5</f>
        <v>40</v>
      </c>
      <c r="F155" s="21">
        <v>0</v>
      </c>
      <c r="G155" s="30">
        <f>$D155*F155</f>
        <v>0</v>
      </c>
      <c r="H155" s="42" t="s">
        <v>307</v>
      </c>
    </row>
    <row r="156" spans="1:8" hidden="1" outlineLevel="1" x14ac:dyDescent="0.2">
      <c r="A156" s="18"/>
      <c r="B156" s="32" t="s">
        <v>424</v>
      </c>
      <c r="C156" s="13" t="s">
        <v>287</v>
      </c>
      <c r="D156" s="20">
        <v>8</v>
      </c>
      <c r="E156" s="20">
        <f>D156*5</f>
        <v>40</v>
      </c>
      <c r="F156" s="21">
        <v>4</v>
      </c>
      <c r="G156" s="30">
        <f>$D156*F156</f>
        <v>32</v>
      </c>
      <c r="H156" s="42" t="s">
        <v>308</v>
      </c>
    </row>
    <row r="157" spans="1:8" hidden="1" outlineLevel="1" x14ac:dyDescent="0.2">
      <c r="A157" s="18"/>
      <c r="B157" s="32" t="s">
        <v>86</v>
      </c>
      <c r="C157" s="13" t="s">
        <v>288</v>
      </c>
      <c r="D157" s="73" t="s">
        <v>171</v>
      </c>
      <c r="E157" s="20"/>
      <c r="F157" s="21"/>
      <c r="G157" s="30"/>
      <c r="H157" s="42"/>
    </row>
    <row r="158" spans="1:8" ht="13.5" hidden="1" outlineLevel="1" thickBot="1" x14ac:dyDescent="0.25">
      <c r="A158" s="18"/>
      <c r="B158" s="34" t="s">
        <v>87</v>
      </c>
      <c r="C158" s="13" t="s">
        <v>289</v>
      </c>
      <c r="D158" s="20">
        <v>3</v>
      </c>
      <c r="E158" s="20">
        <f>D158*5</f>
        <v>15</v>
      </c>
      <c r="F158" s="21">
        <v>10</v>
      </c>
      <c r="G158" s="30">
        <f>$D158*F158</f>
        <v>30</v>
      </c>
      <c r="H158" s="42" t="s">
        <v>368</v>
      </c>
    </row>
    <row r="159" spans="1:8" s="17" customFormat="1" ht="16.5" collapsed="1" thickBot="1" x14ac:dyDescent="0.3">
      <c r="A159" s="14" t="s">
        <v>160</v>
      </c>
      <c r="B159" s="35"/>
      <c r="C159" s="15"/>
      <c r="D159" s="16">
        <f>D151+D145+D141+D137+D130+D122+D114+D109+D103+D96+D91+D83+D76+D69+D62+D58+D53+D45+D38+D31+D26+D19+D14+D7</f>
        <v>1000</v>
      </c>
      <c r="E159" s="16">
        <f>SUM(E151+E145+E141+E137+E130+E122+E114+E109+E103+E96+E91+E83+E76+E69+E62+E58+E53+E45+E38+E31+E26+E19+E14+E7)</f>
        <v>5000</v>
      </c>
      <c r="F159" s="23"/>
      <c r="G159" s="41">
        <f>SUM(G151+G145+G141+G137+G130+G122+G114+G109+G103+G96+G91+G83+G76+G69+G62+G58+G53+G45+G38+G31+G26+G19+G14+G7)</f>
        <v>1327</v>
      </c>
      <c r="H159" s="44"/>
    </row>
    <row r="160" spans="1:8" ht="16.149999999999999" customHeight="1" x14ac:dyDescent="0.25">
      <c r="B160" s="33"/>
    </row>
    <row r="161" spans="3:5" ht="13.5" customHeight="1" x14ac:dyDescent="0.2">
      <c r="C161" t="s">
        <v>8</v>
      </c>
      <c r="D161" s="28"/>
      <c r="E161" s="28"/>
    </row>
  </sheetData>
  <phoneticPr fontId="0" type="noConversion"/>
  <printOptions horizontalCentered="1"/>
  <pageMargins left="0.6" right="0.70866141732283472" top="0.75" bottom="0.55118110236220474" header="0.5" footer="0.19685039370078741"/>
  <pageSetup paperSize="9" scale="70" fitToHeight="6" orientation="landscape" horizontalDpi="300" r:id="rId1"/>
  <headerFooter alignWithMargins="0">
    <oddHeader>&amp;CJUSTIZ 2003: Computer Based Training</oddHeader>
    <oddFooter>&amp;L&amp;8INFORA GmbH&amp;CStand: 09. Juli 2001&amp;R&amp;8Seite &amp;P von &amp;N</oddFooter>
  </headerFooter>
  <rowBreaks count="1" manualBreakCount="1">
    <brk id="7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34"/>
  <sheetViews>
    <sheetView tabSelected="1" view="pageBreakPreview" zoomScale="50" zoomScaleNormal="50" zoomScaleSheetLayoutView="50" workbookViewId="0">
      <pane ySplit="6" topLeftCell="A15" activePane="bottomLeft" state="frozen"/>
      <selection pane="bottomLeft" activeCell="I23" sqref="I23"/>
    </sheetView>
  </sheetViews>
  <sheetFormatPr baseColWidth="10" defaultColWidth="11.42578125" defaultRowHeight="12.75" x14ac:dyDescent="0.2"/>
  <cols>
    <col min="1" max="1" width="3.28515625" style="81" customWidth="1"/>
    <col min="2" max="2" width="16.42578125" style="81" customWidth="1"/>
    <col min="3" max="3" width="19.28515625" style="81" bestFit="1" customWidth="1"/>
    <col min="4" max="4" width="176.7109375" style="81" customWidth="1"/>
    <col min="5" max="5" width="29.42578125" style="81" customWidth="1"/>
    <col min="6" max="6" width="22" style="81" customWidth="1"/>
    <col min="7" max="7" width="23.28515625" style="81" customWidth="1"/>
    <col min="8" max="8" width="28.140625" style="81" customWidth="1"/>
    <col min="9" max="9" width="19.42578125" style="81" customWidth="1"/>
    <col min="10" max="10" width="55.140625" style="81" customWidth="1"/>
    <col min="11" max="11" width="56.7109375" style="81" customWidth="1"/>
    <col min="12" max="12" width="55" style="81" customWidth="1"/>
    <col min="13" max="13" width="59.140625" style="81" customWidth="1"/>
    <col min="14" max="14" width="55" style="81" customWidth="1"/>
    <col min="15" max="16384" width="11.42578125" style="81"/>
  </cols>
  <sheetData>
    <row r="1" spans="1:15" ht="45" customHeight="1" x14ac:dyDescent="0.2">
      <c r="A1" s="153"/>
      <c r="B1" s="154"/>
      <c r="C1" s="154"/>
      <c r="D1" s="154"/>
      <c r="E1" s="154"/>
      <c r="F1" s="122"/>
      <c r="G1" s="116"/>
      <c r="H1" s="116"/>
      <c r="I1" s="116"/>
      <c r="J1" s="155" t="s">
        <v>468</v>
      </c>
      <c r="K1" s="155"/>
      <c r="L1" s="155"/>
      <c r="M1" s="155"/>
      <c r="N1" s="156"/>
    </row>
    <row r="2" spans="1:15" ht="58.5" customHeight="1" x14ac:dyDescent="0.6">
      <c r="A2" s="82"/>
      <c r="B2" s="83"/>
      <c r="C2" s="83" t="s">
        <v>451</v>
      </c>
      <c r="D2" s="84"/>
      <c r="E2" s="164" t="s">
        <v>464</v>
      </c>
      <c r="F2" s="164"/>
      <c r="G2" s="164"/>
      <c r="H2" s="85">
        <f>H25</f>
        <v>0</v>
      </c>
      <c r="I2" s="83"/>
      <c r="J2" s="86"/>
      <c r="K2" s="87"/>
      <c r="L2" s="87"/>
      <c r="M2" s="86"/>
      <c r="N2" s="88"/>
    </row>
    <row r="3" spans="1:15" ht="152.25" customHeight="1" thickBot="1" x14ac:dyDescent="0.35">
      <c r="A3" s="158" t="s">
        <v>470</v>
      </c>
      <c r="B3" s="159"/>
      <c r="C3" s="159"/>
      <c r="D3" s="160"/>
      <c r="E3" s="161"/>
      <c r="F3" s="123"/>
      <c r="G3" s="97"/>
      <c r="H3" s="97"/>
      <c r="I3" s="98"/>
      <c r="J3" s="89"/>
      <c r="K3" s="89"/>
      <c r="L3" s="89"/>
      <c r="M3" s="89"/>
      <c r="N3" s="90"/>
    </row>
    <row r="4" spans="1:15" ht="36.75" thickBot="1" x14ac:dyDescent="0.25">
      <c r="A4" s="147"/>
      <c r="B4" s="103" t="s">
        <v>452</v>
      </c>
      <c r="C4" s="145" t="s">
        <v>453</v>
      </c>
      <c r="D4" s="149" t="s">
        <v>454</v>
      </c>
      <c r="E4" s="151" t="s">
        <v>463</v>
      </c>
      <c r="F4" s="145" t="s">
        <v>490</v>
      </c>
      <c r="G4" s="145" t="s">
        <v>476</v>
      </c>
      <c r="H4" s="145" t="s">
        <v>465</v>
      </c>
      <c r="I4" s="91" t="s">
        <v>455</v>
      </c>
      <c r="J4" s="166" t="s">
        <v>449</v>
      </c>
      <c r="K4" s="167"/>
      <c r="L4" s="167"/>
      <c r="M4" s="168"/>
      <c r="N4" s="162" t="s">
        <v>456</v>
      </c>
    </row>
    <row r="5" spans="1:15" ht="41.25" customHeight="1" thickBot="1" x14ac:dyDescent="0.3">
      <c r="A5" s="148"/>
      <c r="B5" s="104" t="s">
        <v>457</v>
      </c>
      <c r="C5" s="146"/>
      <c r="D5" s="150"/>
      <c r="E5" s="152"/>
      <c r="F5" s="165"/>
      <c r="G5" s="146"/>
      <c r="H5" s="146"/>
      <c r="I5" s="92" t="s">
        <v>458</v>
      </c>
      <c r="J5" s="86"/>
      <c r="K5" s="86"/>
      <c r="L5" s="86"/>
      <c r="M5" s="86"/>
      <c r="N5" s="163"/>
    </row>
    <row r="6" spans="1:15" ht="28.5" customHeight="1" thickBot="1" x14ac:dyDescent="0.35">
      <c r="A6" s="142"/>
      <c r="B6" s="143"/>
      <c r="C6" s="143"/>
      <c r="D6" s="144"/>
      <c r="E6" s="115"/>
      <c r="F6" s="124"/>
      <c r="G6" s="93"/>
      <c r="H6" s="96"/>
      <c r="I6" s="93"/>
      <c r="J6" s="94" t="s">
        <v>459</v>
      </c>
      <c r="K6" s="94" t="s">
        <v>460</v>
      </c>
      <c r="L6" s="94" t="s">
        <v>462</v>
      </c>
      <c r="M6" s="94" t="s">
        <v>461</v>
      </c>
      <c r="N6" s="95"/>
    </row>
    <row r="7" spans="1:15" s="102" customFormat="1" ht="24" thickBot="1" x14ac:dyDescent="0.4">
      <c r="A7" s="157"/>
      <c r="B7" s="140"/>
      <c r="C7" s="140"/>
      <c r="D7" s="140"/>
      <c r="E7" s="140"/>
      <c r="F7" s="140"/>
      <c r="G7" s="140"/>
      <c r="H7" s="141"/>
      <c r="I7" s="125"/>
      <c r="J7" s="126"/>
      <c r="K7" s="126"/>
      <c r="L7" s="126"/>
      <c r="M7" s="126"/>
      <c r="N7" s="174"/>
      <c r="O7" s="81"/>
    </row>
    <row r="8" spans="1:15" s="102" customFormat="1" ht="23.25" x14ac:dyDescent="0.35">
      <c r="A8" s="175" t="s">
        <v>469</v>
      </c>
      <c r="B8" s="140"/>
      <c r="C8" s="140"/>
      <c r="D8" s="140"/>
      <c r="E8" s="140"/>
      <c r="F8" s="140"/>
      <c r="G8" s="140"/>
      <c r="H8" s="141"/>
      <c r="I8" s="125"/>
      <c r="J8" s="126"/>
      <c r="K8" s="126"/>
      <c r="L8" s="126"/>
      <c r="M8" s="126"/>
      <c r="N8" s="174"/>
      <c r="O8" s="81"/>
    </row>
    <row r="9" spans="1:15" s="102" customFormat="1" ht="23.25" x14ac:dyDescent="0.35">
      <c r="A9" s="132" t="s">
        <v>471</v>
      </c>
      <c r="B9" s="133"/>
      <c r="C9" s="133"/>
      <c r="D9" s="133"/>
      <c r="E9" s="133"/>
      <c r="F9" s="133"/>
      <c r="G9" s="133"/>
      <c r="H9" s="134"/>
      <c r="I9" s="125"/>
      <c r="J9" s="126"/>
      <c r="K9" s="126"/>
      <c r="L9" s="126"/>
      <c r="M9" s="126"/>
      <c r="N9" s="127"/>
      <c r="O9" s="81"/>
    </row>
    <row r="10" spans="1:15" s="102" customFormat="1" ht="37.5" x14ac:dyDescent="0.35">
      <c r="A10" s="109"/>
      <c r="B10" s="107" t="s">
        <v>467</v>
      </c>
      <c r="C10" s="108" t="s">
        <v>145</v>
      </c>
      <c r="D10" s="119" t="s">
        <v>472</v>
      </c>
      <c r="E10" s="99"/>
      <c r="F10" s="99"/>
      <c r="G10" s="99"/>
      <c r="H10" s="99"/>
      <c r="I10" s="118"/>
      <c r="J10" s="99"/>
      <c r="K10" s="99"/>
      <c r="L10" s="99"/>
      <c r="M10" s="99"/>
      <c r="N10" s="99"/>
      <c r="O10" s="81"/>
    </row>
    <row r="11" spans="1:15" s="102" customFormat="1" ht="55.5" x14ac:dyDescent="0.35">
      <c r="A11" s="109"/>
      <c r="B11" s="107" t="s">
        <v>467</v>
      </c>
      <c r="C11" s="108" t="s">
        <v>146</v>
      </c>
      <c r="D11" s="119" t="s">
        <v>473</v>
      </c>
      <c r="E11" s="99"/>
      <c r="F11" s="99"/>
      <c r="G11" s="99"/>
      <c r="H11" s="99"/>
      <c r="I11" s="118"/>
      <c r="J11" s="99"/>
      <c r="K11" s="99"/>
      <c r="L11" s="99"/>
      <c r="M11" s="99"/>
      <c r="N11" s="99"/>
      <c r="O11" s="81"/>
    </row>
    <row r="12" spans="1:15" s="102" customFormat="1" ht="73.5" x14ac:dyDescent="0.35">
      <c r="A12" s="109"/>
      <c r="B12" s="107" t="s">
        <v>467</v>
      </c>
      <c r="C12" s="108" t="s">
        <v>147</v>
      </c>
      <c r="D12" s="119" t="s">
        <v>496</v>
      </c>
      <c r="E12" s="99"/>
      <c r="F12" s="99"/>
      <c r="G12" s="99"/>
      <c r="H12" s="99"/>
      <c r="I12" s="118"/>
      <c r="J12" s="99"/>
      <c r="K12" s="99"/>
      <c r="L12" s="99"/>
      <c r="M12" s="99"/>
      <c r="N12" s="99"/>
    </row>
    <row r="13" spans="1:15" s="102" customFormat="1" ht="37.5" x14ac:dyDescent="0.35">
      <c r="A13" s="109"/>
      <c r="B13" s="107" t="s">
        <v>467</v>
      </c>
      <c r="C13" s="108" t="s">
        <v>148</v>
      </c>
      <c r="D13" s="119" t="s">
        <v>474</v>
      </c>
      <c r="E13" s="99"/>
      <c r="F13" s="99"/>
      <c r="G13" s="99"/>
      <c r="H13" s="99"/>
      <c r="I13" s="118"/>
      <c r="J13" s="99"/>
      <c r="K13" s="99"/>
      <c r="L13" s="99"/>
      <c r="M13" s="99"/>
      <c r="N13" s="99"/>
    </row>
    <row r="14" spans="1:15" s="102" customFormat="1" ht="23.25" x14ac:dyDescent="0.35">
      <c r="A14" s="132" t="s">
        <v>475</v>
      </c>
      <c r="B14" s="133"/>
      <c r="C14" s="133"/>
      <c r="D14" s="133"/>
      <c r="E14" s="133"/>
      <c r="F14" s="133"/>
      <c r="G14" s="133"/>
      <c r="H14" s="134"/>
      <c r="I14" s="125"/>
      <c r="J14" s="126"/>
      <c r="K14" s="126"/>
      <c r="L14" s="126"/>
      <c r="M14" s="126"/>
      <c r="N14" s="127"/>
    </row>
    <row r="15" spans="1:15" ht="409.5" customHeight="1" x14ac:dyDescent="0.2">
      <c r="A15" s="181"/>
      <c r="B15" s="179" t="s">
        <v>450</v>
      </c>
      <c r="C15" s="183" t="s">
        <v>477</v>
      </c>
      <c r="D15" s="185" t="s">
        <v>510</v>
      </c>
      <c r="E15" s="135">
        <v>200</v>
      </c>
      <c r="F15" s="135">
        <v>2</v>
      </c>
      <c r="G15" s="135"/>
      <c r="H15" s="135">
        <f>(SUM(E15*G15))</f>
        <v>0</v>
      </c>
      <c r="I15" s="137"/>
      <c r="J15" s="128" t="s">
        <v>497</v>
      </c>
      <c r="K15" s="128" t="s">
        <v>500</v>
      </c>
      <c r="L15" s="128" t="s">
        <v>499</v>
      </c>
      <c r="M15" s="128" t="s">
        <v>498</v>
      </c>
      <c r="N15" s="130"/>
      <c r="O15" s="102"/>
    </row>
    <row r="16" spans="1:15" s="102" customFormat="1" ht="114" customHeight="1" x14ac:dyDescent="0.2">
      <c r="A16" s="182"/>
      <c r="B16" s="180"/>
      <c r="C16" s="184"/>
      <c r="D16" s="186"/>
      <c r="E16" s="136"/>
      <c r="F16" s="136"/>
      <c r="G16" s="136"/>
      <c r="H16" s="136"/>
      <c r="I16" s="138"/>
      <c r="J16" s="129"/>
      <c r="K16" s="129"/>
      <c r="L16" s="129"/>
      <c r="M16" s="129"/>
      <c r="N16" s="131"/>
    </row>
    <row r="17" spans="1:15" s="102" customFormat="1" ht="216" x14ac:dyDescent="0.2">
      <c r="A17" s="110"/>
      <c r="B17" s="107" t="s">
        <v>450</v>
      </c>
      <c r="C17" s="108" t="s">
        <v>478</v>
      </c>
      <c r="D17" s="106" t="s">
        <v>512</v>
      </c>
      <c r="E17" s="100">
        <v>150</v>
      </c>
      <c r="F17" s="100">
        <v>1</v>
      </c>
      <c r="G17" s="100"/>
      <c r="H17" s="100">
        <f t="shared" ref="H17:H23" si="0">E17*G17</f>
        <v>0</v>
      </c>
      <c r="I17" s="99"/>
      <c r="J17" s="105" t="s">
        <v>489</v>
      </c>
      <c r="K17" s="105" t="s">
        <v>501</v>
      </c>
      <c r="L17" s="105" t="s">
        <v>513</v>
      </c>
      <c r="M17" s="105" t="s">
        <v>511</v>
      </c>
      <c r="N17" s="111"/>
    </row>
    <row r="18" spans="1:15" s="102" customFormat="1" ht="72" x14ac:dyDescent="0.2">
      <c r="A18" s="110"/>
      <c r="B18" s="107" t="s">
        <v>467</v>
      </c>
      <c r="C18" s="108" t="s">
        <v>479</v>
      </c>
      <c r="D18" s="106" t="s">
        <v>480</v>
      </c>
      <c r="E18" s="99"/>
      <c r="F18" s="99"/>
      <c r="G18" s="99"/>
      <c r="H18" s="99"/>
      <c r="I18" s="121"/>
      <c r="J18" s="99"/>
      <c r="K18" s="99"/>
      <c r="L18" s="99"/>
      <c r="M18" s="99"/>
      <c r="N18" s="99"/>
    </row>
    <row r="19" spans="1:15" s="102" customFormat="1" ht="23.25" x14ac:dyDescent="0.35">
      <c r="A19" s="132" t="s">
        <v>481</v>
      </c>
      <c r="B19" s="133"/>
      <c r="C19" s="133"/>
      <c r="D19" s="133"/>
      <c r="E19" s="133"/>
      <c r="F19" s="133"/>
      <c r="G19" s="133"/>
      <c r="H19" s="134"/>
      <c r="I19" s="125"/>
      <c r="J19" s="126"/>
      <c r="K19" s="126"/>
      <c r="L19" s="126"/>
      <c r="M19" s="126"/>
      <c r="N19" s="127"/>
    </row>
    <row r="20" spans="1:15" ht="234" x14ac:dyDescent="0.2">
      <c r="A20" s="110"/>
      <c r="B20" s="107" t="s">
        <v>450</v>
      </c>
      <c r="C20" s="108" t="s">
        <v>482</v>
      </c>
      <c r="D20" s="106" t="s">
        <v>486</v>
      </c>
      <c r="E20" s="100">
        <v>200</v>
      </c>
      <c r="F20" s="100">
        <v>2</v>
      </c>
      <c r="G20" s="100"/>
      <c r="H20" s="100">
        <f t="shared" si="0"/>
        <v>0</v>
      </c>
      <c r="I20" s="99"/>
      <c r="J20" s="105" t="s">
        <v>492</v>
      </c>
      <c r="K20" s="105" t="s">
        <v>493</v>
      </c>
      <c r="L20" s="105" t="s">
        <v>494</v>
      </c>
      <c r="M20" s="105" t="s">
        <v>495</v>
      </c>
      <c r="N20" s="111"/>
    </row>
    <row r="21" spans="1:15" s="102" customFormat="1" ht="23.25" x14ac:dyDescent="0.35">
      <c r="A21" s="132" t="s">
        <v>484</v>
      </c>
      <c r="B21" s="133"/>
      <c r="C21" s="133"/>
      <c r="D21" s="133"/>
      <c r="E21" s="133"/>
      <c r="F21" s="133"/>
      <c r="G21" s="133"/>
      <c r="H21" s="134"/>
      <c r="I21" s="125"/>
      <c r="J21" s="126"/>
      <c r="K21" s="126"/>
      <c r="L21" s="126"/>
      <c r="M21" s="126"/>
      <c r="N21" s="127"/>
      <c r="O21" s="81"/>
    </row>
    <row r="22" spans="1:15" s="102" customFormat="1" ht="288" x14ac:dyDescent="0.2">
      <c r="A22" s="110"/>
      <c r="B22" s="107" t="s">
        <v>450</v>
      </c>
      <c r="C22" s="108" t="s">
        <v>483</v>
      </c>
      <c r="D22" s="106" t="s">
        <v>488</v>
      </c>
      <c r="E22" s="100">
        <v>150</v>
      </c>
      <c r="F22" s="100">
        <v>1</v>
      </c>
      <c r="G22" s="100"/>
      <c r="H22" s="100">
        <f t="shared" si="0"/>
        <v>0</v>
      </c>
      <c r="I22" s="99"/>
      <c r="J22" s="105" t="s">
        <v>502</v>
      </c>
      <c r="K22" s="105" t="s">
        <v>509</v>
      </c>
      <c r="L22" s="105" t="s">
        <v>503</v>
      </c>
      <c r="M22" s="105" t="s">
        <v>504</v>
      </c>
      <c r="N22" s="111"/>
    </row>
    <row r="23" spans="1:15" ht="306.75" thickBot="1" x14ac:dyDescent="0.25">
      <c r="A23" s="110"/>
      <c r="B23" s="107" t="s">
        <v>450</v>
      </c>
      <c r="C23" s="108" t="s">
        <v>485</v>
      </c>
      <c r="D23" s="106" t="s">
        <v>487</v>
      </c>
      <c r="E23" s="100">
        <v>100</v>
      </c>
      <c r="F23" s="101">
        <v>1</v>
      </c>
      <c r="G23" s="100"/>
      <c r="H23" s="100">
        <f t="shared" si="0"/>
        <v>0</v>
      </c>
      <c r="I23" s="99"/>
      <c r="J23" s="105" t="s">
        <v>505</v>
      </c>
      <c r="K23" s="105" t="s">
        <v>506</v>
      </c>
      <c r="L23" s="105" t="s">
        <v>507</v>
      </c>
      <c r="M23" s="105" t="s">
        <v>508</v>
      </c>
      <c r="N23" s="111"/>
      <c r="O23" s="102"/>
    </row>
    <row r="24" spans="1:15" ht="104.25" customHeight="1" x14ac:dyDescent="0.35">
      <c r="A24" s="139" t="s">
        <v>491</v>
      </c>
      <c r="B24" s="140"/>
      <c r="C24" s="140"/>
      <c r="D24" s="140"/>
      <c r="E24" s="140"/>
      <c r="F24" s="140"/>
      <c r="G24" s="140"/>
      <c r="H24" s="141"/>
      <c r="I24" s="125"/>
      <c r="J24" s="126"/>
      <c r="K24" s="126"/>
      <c r="L24" s="126"/>
      <c r="M24" s="126"/>
      <c r="N24" s="174"/>
      <c r="O24" s="102"/>
    </row>
    <row r="25" spans="1:15" ht="23.25" x14ac:dyDescent="0.35">
      <c r="A25" s="109"/>
      <c r="B25" s="171" t="s">
        <v>160</v>
      </c>
      <c r="C25" s="172"/>
      <c r="D25" s="173"/>
      <c r="E25" s="101">
        <v>800</v>
      </c>
      <c r="F25" s="101"/>
      <c r="G25" s="101">
        <f>SUM(G15:G23)</f>
        <v>0</v>
      </c>
      <c r="H25" s="101">
        <f>SUM(H15:H24)</f>
        <v>0</v>
      </c>
      <c r="I25" s="99"/>
      <c r="J25" s="176"/>
      <c r="K25" s="177"/>
      <c r="L25" s="177"/>
      <c r="M25" s="177"/>
      <c r="N25" s="178"/>
      <c r="O25" s="102"/>
    </row>
    <row r="26" spans="1:15" ht="40.5" x14ac:dyDescent="0.3">
      <c r="A26" s="112"/>
      <c r="B26" s="86"/>
      <c r="C26" s="86"/>
      <c r="D26" s="117" t="s">
        <v>466</v>
      </c>
      <c r="E26" s="86"/>
      <c r="F26" s="86"/>
      <c r="G26" s="86"/>
      <c r="H26" s="86"/>
      <c r="I26" s="86"/>
      <c r="J26" s="86"/>
      <c r="K26" s="86"/>
      <c r="L26" s="86"/>
      <c r="M26" s="86"/>
      <c r="N26" s="88"/>
      <c r="O26" s="102"/>
    </row>
    <row r="27" spans="1:15" ht="21" thickBot="1" x14ac:dyDescent="0.25">
      <c r="A27" s="169"/>
      <c r="B27" s="170"/>
      <c r="C27" s="170"/>
      <c r="D27" s="170"/>
      <c r="E27" s="120"/>
      <c r="F27" s="120"/>
      <c r="G27" s="120"/>
      <c r="H27" s="120"/>
      <c r="I27" s="120"/>
      <c r="J27" s="113"/>
      <c r="K27" s="113"/>
      <c r="L27" s="113"/>
      <c r="M27" s="113"/>
      <c r="N27" s="114"/>
      <c r="O27" s="102"/>
    </row>
    <row r="28" spans="1:15" x14ac:dyDescent="0.2">
      <c r="A28" s="102"/>
      <c r="B28" s="102"/>
      <c r="C28" s="102"/>
      <c r="D28" s="102"/>
      <c r="E28" s="102"/>
      <c r="F28" s="102"/>
      <c r="G28" s="102"/>
      <c r="H28" s="102"/>
      <c r="I28" s="102"/>
      <c r="J28" s="102"/>
      <c r="K28" s="102"/>
      <c r="L28" s="102"/>
      <c r="M28" s="102"/>
      <c r="N28" s="102"/>
      <c r="O28" s="102"/>
    </row>
    <row r="29" spans="1:15" x14ac:dyDescent="0.2">
      <c r="A29" s="102"/>
      <c r="B29" s="102"/>
      <c r="C29" s="102"/>
      <c r="D29" s="102"/>
      <c r="E29" s="102"/>
      <c r="F29" s="102"/>
      <c r="G29" s="102"/>
      <c r="H29" s="102"/>
      <c r="I29" s="102"/>
      <c r="J29" s="102"/>
      <c r="K29" s="102"/>
      <c r="L29" s="102"/>
      <c r="M29" s="102"/>
      <c r="N29" s="102"/>
      <c r="O29" s="102"/>
    </row>
    <row r="30" spans="1:15" x14ac:dyDescent="0.2">
      <c r="A30" s="102"/>
      <c r="B30" s="102"/>
      <c r="C30" s="102"/>
      <c r="D30" s="102"/>
      <c r="E30" s="102"/>
      <c r="F30" s="102"/>
      <c r="G30" s="102"/>
      <c r="H30" s="102"/>
      <c r="I30" s="102"/>
      <c r="J30" s="102"/>
      <c r="K30" s="102"/>
      <c r="L30" s="102"/>
      <c r="M30" s="102"/>
      <c r="N30" s="102"/>
    </row>
    <row r="31" spans="1:15" x14ac:dyDescent="0.2">
      <c r="A31" s="102"/>
      <c r="B31" s="102"/>
      <c r="C31" s="102"/>
      <c r="D31" s="102"/>
      <c r="E31" s="102"/>
      <c r="F31" s="102"/>
      <c r="G31" s="102"/>
      <c r="H31" s="102"/>
      <c r="I31" s="102"/>
      <c r="J31" s="102"/>
      <c r="K31" s="102"/>
      <c r="L31" s="102"/>
      <c r="M31" s="102"/>
      <c r="N31" s="102"/>
    </row>
    <row r="32" spans="1:15" x14ac:dyDescent="0.2">
      <c r="A32" s="102"/>
      <c r="B32" s="102"/>
      <c r="C32" s="102"/>
      <c r="D32" s="102"/>
      <c r="E32" s="102"/>
      <c r="F32" s="102"/>
      <c r="G32" s="102"/>
      <c r="H32" s="102"/>
      <c r="I32" s="102"/>
      <c r="J32" s="102"/>
      <c r="K32" s="102"/>
      <c r="L32" s="102"/>
      <c r="M32" s="102"/>
      <c r="N32" s="102"/>
    </row>
    <row r="33" spans="1:14" x14ac:dyDescent="0.2">
      <c r="A33" s="102"/>
      <c r="B33" s="102"/>
      <c r="C33" s="102"/>
      <c r="D33" s="102"/>
      <c r="E33" s="102"/>
      <c r="F33" s="102"/>
      <c r="G33" s="102"/>
      <c r="H33" s="102"/>
      <c r="I33" s="102"/>
      <c r="J33" s="102"/>
      <c r="K33" s="102"/>
      <c r="L33" s="102"/>
      <c r="M33" s="102"/>
      <c r="N33" s="102"/>
    </row>
    <row r="34" spans="1:14" x14ac:dyDescent="0.2">
      <c r="A34" s="102"/>
      <c r="B34" s="102"/>
      <c r="C34" s="102"/>
      <c r="D34" s="102"/>
      <c r="E34" s="102"/>
      <c r="F34" s="102"/>
      <c r="G34" s="102"/>
      <c r="H34" s="102"/>
      <c r="I34" s="102"/>
      <c r="J34" s="102"/>
      <c r="K34" s="102"/>
      <c r="L34" s="102"/>
      <c r="M34" s="102"/>
      <c r="N34" s="102"/>
    </row>
  </sheetData>
  <mergeCells count="45">
    <mergeCell ref="A27:D27"/>
    <mergeCell ref="B25:D25"/>
    <mergeCell ref="I7:N7"/>
    <mergeCell ref="A8:H8"/>
    <mergeCell ref="I8:N8"/>
    <mergeCell ref="J25:N25"/>
    <mergeCell ref="I24:N24"/>
    <mergeCell ref="I14:N14"/>
    <mergeCell ref="A9:H9"/>
    <mergeCell ref="I9:N9"/>
    <mergeCell ref="B15:B16"/>
    <mergeCell ref="A15:A16"/>
    <mergeCell ref="C15:C16"/>
    <mergeCell ref="D15:D16"/>
    <mergeCell ref="E15:E16"/>
    <mergeCell ref="A21:H21"/>
    <mergeCell ref="A1:E1"/>
    <mergeCell ref="J1:N1"/>
    <mergeCell ref="A7:H7"/>
    <mergeCell ref="A3:E3"/>
    <mergeCell ref="N4:N5"/>
    <mergeCell ref="E2:G2"/>
    <mergeCell ref="F4:F5"/>
    <mergeCell ref="J4:M4"/>
    <mergeCell ref="A24:H24"/>
    <mergeCell ref="A6:D6"/>
    <mergeCell ref="G4:G5"/>
    <mergeCell ref="H4:H5"/>
    <mergeCell ref="A4:A5"/>
    <mergeCell ref="C4:C5"/>
    <mergeCell ref="D4:D5"/>
    <mergeCell ref="E4:E5"/>
    <mergeCell ref="A14:H14"/>
    <mergeCell ref="G15:G16"/>
    <mergeCell ref="H15:H16"/>
    <mergeCell ref="I21:N21"/>
    <mergeCell ref="L15:L16"/>
    <mergeCell ref="M15:M16"/>
    <mergeCell ref="N15:N16"/>
    <mergeCell ref="A19:H19"/>
    <mergeCell ref="I19:N19"/>
    <mergeCell ref="F15:F16"/>
    <mergeCell ref="I15:I16"/>
    <mergeCell ref="J15:J16"/>
    <mergeCell ref="K15:K16"/>
  </mergeCells>
  <pageMargins left="0.70866141732283472" right="0.70866141732283472" top="0.78740157480314965" bottom="0.78740157480314965" header="0.31496062992125984" footer="0.31496062992125984"/>
  <pageSetup paperSize="9" scale="21"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CDI</vt:lpstr>
      <vt:lpstr>T-Systems</vt:lpstr>
      <vt:lpstr>Ray Sono</vt:lpstr>
      <vt:lpstr>a.i.m.</vt:lpstr>
      <vt:lpstr>ed-media</vt:lpstr>
      <vt:lpstr>Leistung</vt:lpstr>
      <vt:lpstr>a.i.m.!Druckbereich</vt:lpstr>
      <vt:lpstr>CDI!Druckbereich</vt:lpstr>
      <vt:lpstr>'ed-media'!Druckbereich</vt:lpstr>
      <vt:lpstr>Leistung!Druckbereich</vt:lpstr>
      <vt:lpstr>'Ray Sono'!Druckbereich</vt:lpstr>
      <vt:lpstr>'T-Systems'!Druckbereich</vt:lpstr>
      <vt:lpstr>a.i.m.!Drucktitel</vt:lpstr>
      <vt:lpstr>CDI!Drucktitel</vt:lpstr>
      <vt:lpstr>'ed-media'!Drucktitel</vt:lpstr>
      <vt:lpstr>'Ray Sono'!Drucktitel</vt:lpstr>
      <vt:lpstr>'T-Systems'!Drucktitel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2018-04-24T06:50:39Z</dcterms:created>
  <dcterms:modified xsi:type="dcterms:W3CDTF">2026-08-18T06:22:59Z</dcterms:modified>
</cp:coreProperties>
</file>