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2 Standortservice\2026\01 Öffentliche Ausschreibungen\Z25-12-2026-0003 Augs_Gebäudereinigung München\02.22 Bieterfragen\"/>
    </mc:Choice>
  </mc:AlternateContent>
  <xr:revisionPtr revIDLastSave="0" documentId="13_ncr:1_{AE65F795-DF68-49CA-9A6B-423FF0EAB31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eisblatt für Bie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9" i="1" l="1"/>
  <c r="D37" i="1"/>
  <c r="H35" i="1"/>
  <c r="K35" i="1" s="1"/>
  <c r="L35" i="1" s="1"/>
  <c r="F35" i="1"/>
  <c r="H32" i="1"/>
  <c r="K32" i="1" s="1"/>
  <c r="L32" i="1" s="1"/>
  <c r="F32" i="1"/>
  <c r="H29" i="1"/>
  <c r="K29" i="1" s="1"/>
  <c r="L29" i="1" s="1"/>
  <c r="F29" i="1"/>
  <c r="F26" i="1"/>
  <c r="H26" i="1"/>
  <c r="K26" i="1" s="1"/>
  <c r="L26" i="1" s="1"/>
  <c r="H23" i="1"/>
  <c r="K23" i="1" s="1"/>
  <c r="F23" i="1"/>
  <c r="H11" i="1"/>
  <c r="K11" i="1" s="1"/>
  <c r="L11" i="1" s="1"/>
  <c r="F11" i="1"/>
  <c r="M35" i="1" l="1"/>
  <c r="M32" i="1"/>
  <c r="M29" i="1"/>
  <c r="M26" i="1"/>
  <c r="M23" i="1"/>
  <c r="L23" i="1"/>
  <c r="M11" i="1"/>
  <c r="H20" i="1"/>
  <c r="K20" i="1" s="1"/>
  <c r="L20" i="1" s="1"/>
  <c r="H22" i="1"/>
  <c r="K22" i="1" s="1"/>
  <c r="F22" i="1"/>
  <c r="H17" i="1"/>
  <c r="K17" i="1" s="1"/>
  <c r="L17" i="1" s="1"/>
  <c r="F17" i="1"/>
  <c r="H16" i="1"/>
  <c r="K16" i="1" s="1"/>
  <c r="H10" i="1"/>
  <c r="K10" i="1" s="1"/>
  <c r="L10" i="1" s="1"/>
  <c r="H8" i="1"/>
  <c r="K8" i="1" s="1"/>
  <c r="L8" i="1" s="1"/>
  <c r="H14" i="1"/>
  <c r="K14" i="1" s="1"/>
  <c r="L14" i="1" s="1"/>
  <c r="F14" i="1"/>
  <c r="F20" i="1"/>
  <c r="F10" i="1"/>
  <c r="F8" i="1"/>
  <c r="M22" i="1" l="1"/>
  <c r="L22" i="1"/>
  <c r="M17" i="1"/>
  <c r="M20" i="1"/>
  <c r="M14" i="1"/>
  <c r="M8" i="1"/>
  <c r="M10" i="1"/>
  <c r="H25" i="1"/>
  <c r="K25" i="1" s="1"/>
  <c r="L25" i="1" s="1"/>
  <c r="H28" i="1"/>
  <c r="K28" i="1" s="1"/>
  <c r="H31" i="1"/>
  <c r="K31" i="1" s="1"/>
  <c r="L31" i="1" s="1"/>
  <c r="F19" i="1"/>
  <c r="F25" i="1"/>
  <c r="F28" i="1"/>
  <c r="F31" i="1"/>
  <c r="H34" i="1"/>
  <c r="K34" i="1" s="1"/>
  <c r="F34" i="1"/>
  <c r="H19" i="1"/>
  <c r="K19" i="1" s="1"/>
  <c r="L28" i="1" l="1"/>
  <c r="M28" i="1"/>
  <c r="M25" i="1"/>
  <c r="M31" i="1"/>
  <c r="M34" i="1"/>
  <c r="L34" i="1"/>
  <c r="M19" i="1"/>
  <c r="L19" i="1"/>
  <c r="H7" i="1" l="1"/>
  <c r="K7" i="1" s="1"/>
  <c r="F7" i="1"/>
  <c r="L7" i="1" l="1"/>
  <c r="M7" i="1"/>
  <c r="F16" i="1" l="1"/>
  <c r="M16" i="1" l="1"/>
  <c r="L16" i="1"/>
  <c r="H13" i="1" l="1"/>
  <c r="K13" i="1" l="1"/>
  <c r="K37" i="1" s="1"/>
  <c r="F13" i="1"/>
  <c r="F37" i="1" s="1"/>
  <c r="M13" i="1" l="1"/>
  <c r="L13" i="1"/>
  <c r="L37" i="1" s="1"/>
</calcChain>
</file>

<file path=xl/sharedStrings.xml><?xml version="1.0" encoding="utf-8"?>
<sst xmlns="http://schemas.openxmlformats.org/spreadsheetml/2006/main" count="132" uniqueCount="84">
  <si>
    <t>Preisblatt für Bieter _______________________________________________</t>
  </si>
  <si>
    <t>Pos.</t>
  </si>
  <si>
    <t>Raumgruppe</t>
  </si>
  <si>
    <t>Turnus</t>
  </si>
  <si>
    <t>Flächensumme</t>
  </si>
  <si>
    <t>Tage</t>
  </si>
  <si>
    <t>Jahresfläche</t>
  </si>
  <si>
    <t xml:space="preserve">Richtleistung </t>
  </si>
  <si>
    <t xml:space="preserve">jährl. Ausführungszeit </t>
  </si>
  <si>
    <t>Stunden</t>
  </si>
  <si>
    <t xml:space="preserve">Jahrespreis </t>
  </si>
  <si>
    <t xml:space="preserve">Monatspreis </t>
  </si>
  <si>
    <t>Preis je m²</t>
  </si>
  <si>
    <t xml:space="preserve">pro </t>
  </si>
  <si>
    <t>in</t>
  </si>
  <si>
    <t>pro Jahr</t>
  </si>
  <si>
    <t xml:space="preserve">in </t>
  </si>
  <si>
    <t>m²/h</t>
  </si>
  <si>
    <t>in Stunden</t>
  </si>
  <si>
    <t>verrechnungs-</t>
  </si>
  <si>
    <t>Woche</t>
  </si>
  <si>
    <t>m²</t>
  </si>
  <si>
    <t>d/a</t>
  </si>
  <si>
    <t>h</t>
  </si>
  <si>
    <t>satz €</t>
  </si>
  <si>
    <t>€</t>
  </si>
  <si>
    <t>Summe:</t>
  </si>
  <si>
    <t>zulässige</t>
  </si>
  <si>
    <t xml:space="preserve">Richtleistungen </t>
  </si>
  <si>
    <t>des Bieters</t>
  </si>
  <si>
    <t>180-300</t>
  </si>
  <si>
    <t>Anzahl geplanter</t>
  </si>
  <si>
    <t>informatorische Angabe)</t>
  </si>
  <si>
    <t>Mitarbeiter (nur als</t>
  </si>
  <si>
    <t>250-350</t>
  </si>
  <si>
    <t>160-230</t>
  </si>
  <si>
    <t>80-150</t>
  </si>
  <si>
    <t>60-90</t>
  </si>
  <si>
    <t>Raumgruppen:</t>
  </si>
  <si>
    <t>Richtleistung</t>
  </si>
  <si>
    <r>
      <t xml:space="preserve">A: </t>
    </r>
    <r>
      <rPr>
        <sz val="11"/>
        <rFont val="Arial"/>
        <family val="2"/>
      </rPr>
      <t xml:space="preserve">Büro- und Verwaltungsräume, </t>
    </r>
    <r>
      <rPr>
        <sz val="11"/>
        <color indexed="8"/>
        <rFont val="Arial"/>
        <family val="2"/>
      </rPr>
      <t>Kopier- und Druckerräume</t>
    </r>
  </si>
  <si>
    <t>160 – 230 m²/h</t>
  </si>
  <si>
    <r>
      <t xml:space="preserve">B: </t>
    </r>
    <r>
      <rPr>
        <sz val="11"/>
        <color indexed="8"/>
        <rFont val="Arial"/>
        <family val="2"/>
      </rPr>
      <t>Sitzungs-/Besprechungsräume, Bibliotheken</t>
    </r>
  </si>
  <si>
    <t>150 – 280 m²/h</t>
  </si>
  <si>
    <r>
      <t>C:</t>
    </r>
    <r>
      <rPr>
        <sz val="11"/>
        <rFont val="Arial"/>
        <family val="2"/>
      </rPr>
      <t xml:space="preserve"> Sozialräume,</t>
    </r>
    <r>
      <rPr>
        <b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>wie Speisesaal, Cafeteria</t>
    </r>
  </si>
  <si>
    <t xml:space="preserve">  80 – 150 m²/h</t>
  </si>
  <si>
    <r>
      <t xml:space="preserve">D: </t>
    </r>
    <r>
      <rPr>
        <sz val="11"/>
        <rFont val="Arial"/>
        <family val="2"/>
      </rPr>
      <t>Küchen, Teeküchen, Automatenräume</t>
    </r>
  </si>
  <si>
    <r>
      <t xml:space="preserve">E: </t>
    </r>
    <r>
      <rPr>
        <sz val="11"/>
        <rFont val="Arial"/>
        <family val="2"/>
      </rPr>
      <t xml:space="preserve">Sanitärräume, </t>
    </r>
    <r>
      <rPr>
        <sz val="11"/>
        <color indexed="8"/>
        <rFont val="Arial"/>
        <family val="2"/>
      </rPr>
      <t>wie z.B. WC, Waschräume</t>
    </r>
  </si>
  <si>
    <t xml:space="preserve">  60 –   90 m²/h</t>
  </si>
  <si>
    <r>
      <t>F:</t>
    </r>
    <r>
      <rPr>
        <sz val="11"/>
        <rFont val="Arial"/>
        <family val="2"/>
      </rPr>
      <t xml:space="preserve"> Duschen</t>
    </r>
  </si>
  <si>
    <r>
      <t>G:</t>
    </r>
    <r>
      <rPr>
        <sz val="11"/>
        <rFont val="Arial"/>
        <family val="2"/>
      </rPr>
      <t xml:space="preserve"> Umkleide-, Bereitschafts- und Aufenthaltsräume</t>
    </r>
  </si>
  <si>
    <t>160 – 280 m²/h</t>
  </si>
  <si>
    <r>
      <t xml:space="preserve">H: </t>
    </r>
    <r>
      <rPr>
        <sz val="11"/>
        <rFont val="Arial"/>
        <family val="2"/>
      </rPr>
      <t>Eingangszonen und Hallen</t>
    </r>
  </si>
  <si>
    <r>
      <t>250 – 350</t>
    </r>
    <r>
      <rPr>
        <b/>
        <sz val="11"/>
        <color indexed="10"/>
        <rFont val="Arial"/>
        <family val="2"/>
      </rPr>
      <t xml:space="preserve"> </t>
    </r>
    <r>
      <rPr>
        <sz val="11"/>
        <rFont val="Arial"/>
        <family val="2"/>
      </rPr>
      <t>m²/h</t>
    </r>
  </si>
  <si>
    <r>
      <t xml:space="preserve">I: </t>
    </r>
    <r>
      <rPr>
        <sz val="11"/>
        <rFont val="Arial"/>
        <family val="2"/>
      </rPr>
      <t>Flure, Verkehrswege</t>
    </r>
  </si>
  <si>
    <t>250 – 350 m²/h</t>
  </si>
  <si>
    <r>
      <t>J:</t>
    </r>
    <r>
      <rPr>
        <sz val="11"/>
        <rFont val="Arial"/>
        <family val="2"/>
      </rPr>
      <t xml:space="preserve"> Treppen, Podeste und Aufzüge</t>
    </r>
  </si>
  <si>
    <r>
      <t>K:</t>
    </r>
    <r>
      <rPr>
        <sz val="11"/>
        <rFont val="Arial"/>
        <family val="2"/>
      </rPr>
      <t xml:space="preserve"> Büronebenräume, Garderoben, Abstellräume, Messräume</t>
    </r>
  </si>
  <si>
    <r>
      <t>L:</t>
    </r>
    <r>
      <rPr>
        <sz val="11"/>
        <rFont val="Arial"/>
        <family val="2"/>
      </rPr>
      <t xml:space="preserve"> </t>
    </r>
    <r>
      <rPr>
        <sz val="11"/>
        <color indexed="8"/>
        <rFont val="Arial"/>
        <family val="2"/>
      </rPr>
      <t>Archive, Keller- und Bodenräume, Garagen, Wareneingang, Technikräume, Lagerräume</t>
    </r>
  </si>
  <si>
    <t>180 – 300 m²/h</t>
  </si>
  <si>
    <t>160-280</t>
  </si>
  <si>
    <t xml:space="preserve">                   </t>
  </si>
  <si>
    <t>A2</t>
  </si>
  <si>
    <t>A1</t>
  </si>
  <si>
    <t>D1</t>
  </si>
  <si>
    <t>D2</t>
  </si>
  <si>
    <t>G1</t>
  </si>
  <si>
    <t>G2</t>
  </si>
  <si>
    <t>E2</t>
  </si>
  <si>
    <t>E1</t>
  </si>
  <si>
    <t>150-280</t>
  </si>
  <si>
    <t>B1</t>
  </si>
  <si>
    <t>B2</t>
  </si>
  <si>
    <t>H2</t>
  </si>
  <si>
    <t>H1</t>
  </si>
  <si>
    <t>I2</t>
  </si>
  <si>
    <t>I1</t>
  </si>
  <si>
    <t>J1</t>
  </si>
  <si>
    <t>J2</t>
  </si>
  <si>
    <t>K1</t>
  </si>
  <si>
    <t>K2</t>
  </si>
  <si>
    <t>L1</t>
  </si>
  <si>
    <t>L2</t>
  </si>
  <si>
    <t>Grundfläche des Standort Münchens: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</si>
</sst>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2" fillId="2" borderId="12" xfId="0" applyFont="1" applyFill="1" applyBorder="1" applyProtection="1">
      <protection locked="0"/>
    </xf>
    <xf numFmtId="4" fontId="2" fillId="2" borderId="12" xfId="0" applyNumberFormat="1" applyFont="1" applyFill="1" applyBorder="1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18" xfId="0" applyFont="1" applyBorder="1" applyProtection="1"/>
    <xf numFmtId="0" fontId="2" fillId="0" borderId="4" xfId="0" applyFont="1" applyBorder="1" applyProtection="1"/>
    <xf numFmtId="0" fontId="3" fillId="0" borderId="4" xfId="0" applyFont="1" applyFill="1" applyBorder="1" applyProtection="1"/>
    <xf numFmtId="0" fontId="2" fillId="0" borderId="5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19" xfId="0" applyFont="1" applyBorder="1" applyProtection="1"/>
    <xf numFmtId="0" fontId="2" fillId="0" borderId="7" xfId="0" applyFont="1" applyBorder="1" applyProtection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20" xfId="0" applyFont="1" applyBorder="1" applyProtection="1"/>
    <xf numFmtId="0" fontId="2" fillId="0" borderId="17" xfId="0" applyFont="1" applyBorder="1" applyProtection="1"/>
    <xf numFmtId="0" fontId="2" fillId="0" borderId="10" xfId="0" applyFont="1" applyBorder="1" applyProtection="1"/>
    <xf numFmtId="0" fontId="3" fillId="0" borderId="11" xfId="0" applyFont="1" applyBorder="1" applyProtection="1"/>
    <xf numFmtId="0" fontId="2" fillId="0" borderId="12" xfId="0" applyFont="1" applyBorder="1" applyProtection="1"/>
    <xf numFmtId="0" fontId="4" fillId="0" borderId="12" xfId="0" applyFont="1" applyBorder="1" applyAlignment="1" applyProtection="1">
      <alignment horizontal="right"/>
    </xf>
    <xf numFmtId="4" fontId="2" fillId="0" borderId="12" xfId="0" applyNumberFormat="1" applyFont="1" applyBorder="1" applyProtection="1"/>
    <xf numFmtId="4" fontId="2" fillId="0" borderId="12" xfId="0" applyNumberFormat="1" applyFont="1" applyBorder="1" applyAlignment="1" applyProtection="1">
      <alignment horizontal="right"/>
    </xf>
    <xf numFmtId="0" fontId="2" fillId="0" borderId="13" xfId="0" applyFont="1" applyBorder="1" applyProtection="1"/>
    <xf numFmtId="0" fontId="3" fillId="0" borderId="14" xfId="0" applyFont="1" applyBorder="1" applyProtection="1"/>
    <xf numFmtId="4" fontId="2" fillId="0" borderId="12" xfId="0" applyNumberFormat="1" applyFont="1" applyFill="1" applyBorder="1" applyProtection="1"/>
    <xf numFmtId="0" fontId="2" fillId="0" borderId="12" xfId="0" applyFont="1" applyFill="1" applyBorder="1" applyProtection="1"/>
    <xf numFmtId="0" fontId="2" fillId="0" borderId="16" xfId="0" applyFont="1" applyBorder="1" applyProtection="1"/>
    <xf numFmtId="0" fontId="2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4" fontId="2" fillId="0" borderId="12" xfId="0" applyNumberFormat="1" applyFont="1" applyFill="1" applyBorder="1" applyProtection="1">
      <protection locked="0"/>
    </xf>
    <xf numFmtId="0" fontId="2" fillId="0" borderId="12" xfId="0" applyFont="1" applyFill="1" applyBorder="1" applyProtection="1">
      <protection locked="0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2" fontId="2" fillId="0" borderId="12" xfId="0" applyNumberFormat="1" applyFont="1" applyBorder="1" applyProtection="1"/>
    <xf numFmtId="164" fontId="2" fillId="0" borderId="12" xfId="0" applyNumberFormat="1" applyFont="1" applyBorder="1" applyProtection="1"/>
    <xf numFmtId="0" fontId="0" fillId="0" borderId="12" xfId="0" applyBorder="1"/>
    <xf numFmtId="0" fontId="3" fillId="0" borderId="12" xfId="0" applyFont="1" applyBorder="1" applyProtection="1"/>
    <xf numFmtId="0" fontId="2" fillId="0" borderId="15" xfId="0" applyFont="1" applyBorder="1" applyProtection="1"/>
    <xf numFmtId="0" fontId="2" fillId="0" borderId="21" xfId="0" applyFont="1" applyBorder="1" applyProtection="1"/>
    <xf numFmtId="4" fontId="2" fillId="0" borderId="21" xfId="0" applyNumberFormat="1" applyFont="1" applyBorder="1" applyProtection="1"/>
    <xf numFmtId="0" fontId="2" fillId="0" borderId="22" xfId="0" applyFont="1" applyBorder="1" applyProtection="1"/>
    <xf numFmtId="0" fontId="10" fillId="0" borderId="23" xfId="0" applyFont="1" applyBorder="1" applyProtection="1"/>
    <xf numFmtId="2" fontId="10" fillId="0" borderId="23" xfId="0" applyNumberFormat="1" applyFont="1" applyBorder="1" applyProtection="1"/>
    <xf numFmtId="0" fontId="11" fillId="0" borderId="23" xfId="0" applyFont="1" applyBorder="1" applyProtection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4"/>
  <sheetViews>
    <sheetView tabSelected="1" view="pageLayout" topLeftCell="A2" zoomScale="85" zoomScaleNormal="100" zoomScalePageLayoutView="85" workbookViewId="0">
      <selection activeCell="G7" sqref="G7"/>
    </sheetView>
  </sheetViews>
  <sheetFormatPr baseColWidth="10" defaultColWidth="11.42578125" defaultRowHeight="15" x14ac:dyDescent="0.25"/>
  <cols>
    <col min="1" max="1" width="4.5703125" customWidth="1"/>
    <col min="2" max="2" width="12.7109375" customWidth="1"/>
    <col min="3" max="3" width="12.5703125" customWidth="1"/>
    <col min="4" max="4" width="17.28515625" customWidth="1"/>
    <col min="5" max="5" width="10.85546875" customWidth="1"/>
    <col min="6" max="6" width="15" bestFit="1" customWidth="1"/>
    <col min="7" max="7" width="13.85546875" customWidth="1"/>
    <col min="8" max="8" width="20.85546875" customWidth="1"/>
    <col min="9" max="9" width="14" customWidth="1"/>
    <col min="10" max="10" width="22.42578125" customWidth="1"/>
    <col min="11" max="11" width="15.42578125" customWidth="1"/>
    <col min="12" max="12" width="13.28515625" customWidth="1"/>
    <col min="13" max="13" width="13.5703125" customWidth="1"/>
    <col min="14" max="14" width="7" style="1" customWidth="1"/>
    <col min="15" max="15" width="19" style="1" customWidth="1"/>
    <col min="16" max="16" width="18.85546875" style="1" customWidth="1"/>
    <col min="17" max="16384" width="11.42578125" style="1"/>
  </cols>
  <sheetData>
    <row r="1" spans="1:16" ht="15.75" x14ac:dyDescent="0.25">
      <c r="A1" s="4" t="s">
        <v>0</v>
      </c>
      <c r="B1" s="4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6"/>
      <c r="O1" s="6"/>
      <c r="P1" s="6"/>
    </row>
    <row r="2" spans="1:1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6"/>
      <c r="P2" s="6"/>
    </row>
    <row r="3" spans="1:16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</row>
    <row r="4" spans="1:16" ht="15.75" thickTop="1" x14ac:dyDescent="0.25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9" t="s">
        <v>7</v>
      </c>
      <c r="H4" s="9" t="s">
        <v>8</v>
      </c>
      <c r="I4" s="9" t="s">
        <v>9</v>
      </c>
      <c r="J4" s="10" t="s">
        <v>31</v>
      </c>
      <c r="K4" s="8" t="s">
        <v>10</v>
      </c>
      <c r="L4" s="8" t="s">
        <v>11</v>
      </c>
      <c r="M4" s="11" t="s">
        <v>12</v>
      </c>
      <c r="N4" s="6"/>
      <c r="O4" s="7" t="s">
        <v>2</v>
      </c>
      <c r="P4" s="12" t="s">
        <v>27</v>
      </c>
    </row>
    <row r="5" spans="1:16" x14ac:dyDescent="0.25">
      <c r="A5" s="13"/>
      <c r="B5" s="14"/>
      <c r="C5" s="14" t="s">
        <v>13</v>
      </c>
      <c r="D5" s="14" t="s">
        <v>14</v>
      </c>
      <c r="E5" s="14" t="s">
        <v>15</v>
      </c>
      <c r="F5" s="14" t="s">
        <v>16</v>
      </c>
      <c r="G5" s="15" t="s">
        <v>17</v>
      </c>
      <c r="H5" s="15" t="s">
        <v>18</v>
      </c>
      <c r="I5" s="15" t="s">
        <v>19</v>
      </c>
      <c r="J5" s="16" t="s">
        <v>33</v>
      </c>
      <c r="K5" s="14" t="s">
        <v>16</v>
      </c>
      <c r="L5" s="14" t="s">
        <v>16</v>
      </c>
      <c r="M5" s="17"/>
      <c r="N5" s="6"/>
      <c r="O5" s="13"/>
      <c r="P5" s="17" t="s">
        <v>28</v>
      </c>
    </row>
    <row r="6" spans="1:16" ht="15.75" thickBot="1" x14ac:dyDescent="0.3">
      <c r="A6" s="18"/>
      <c r="B6" s="19"/>
      <c r="C6" s="14" t="s">
        <v>20</v>
      </c>
      <c r="D6" s="14" t="s">
        <v>21</v>
      </c>
      <c r="E6" s="14" t="s">
        <v>22</v>
      </c>
      <c r="F6" s="14" t="s">
        <v>21</v>
      </c>
      <c r="G6" s="15" t="s">
        <v>29</v>
      </c>
      <c r="H6" s="15" t="s">
        <v>23</v>
      </c>
      <c r="I6" s="15" t="s">
        <v>24</v>
      </c>
      <c r="J6" s="20" t="s">
        <v>32</v>
      </c>
      <c r="K6" s="14" t="s">
        <v>25</v>
      </c>
      <c r="L6" s="14" t="s">
        <v>25</v>
      </c>
      <c r="M6" s="17" t="s">
        <v>25</v>
      </c>
      <c r="N6" s="6"/>
      <c r="O6" s="18"/>
      <c r="P6" s="21" t="s">
        <v>17</v>
      </c>
    </row>
    <row r="7" spans="1:16" ht="16.5" thickTop="1" thickBot="1" x14ac:dyDescent="0.3">
      <c r="A7" s="22"/>
      <c r="B7" s="23" t="s">
        <v>63</v>
      </c>
      <c r="C7" s="24">
        <v>1</v>
      </c>
      <c r="D7" s="25">
        <v>565.61</v>
      </c>
      <c r="E7" s="24">
        <v>51</v>
      </c>
      <c r="F7" s="26">
        <f>PRODUCT(D7:E7)</f>
        <v>28846.11</v>
      </c>
      <c r="G7" s="2"/>
      <c r="H7" s="27" t="str">
        <f>IF(G7="","0",F7/G7)</f>
        <v>0</v>
      </c>
      <c r="I7" s="3"/>
      <c r="J7" s="2"/>
      <c r="K7" s="26">
        <f>SUM(H7*I7)</f>
        <v>0</v>
      </c>
      <c r="L7" s="26">
        <f t="shared" ref="L7" si="0">SUM(K7/12)</f>
        <v>0</v>
      </c>
      <c r="M7" s="26">
        <f>K7/F7</f>
        <v>0</v>
      </c>
      <c r="N7" s="6"/>
      <c r="O7" s="23" t="s">
        <v>63</v>
      </c>
      <c r="P7" s="28" t="s">
        <v>35</v>
      </c>
    </row>
    <row r="8" spans="1:16" ht="15.75" thickTop="1" x14ac:dyDescent="0.25">
      <c r="A8" s="28"/>
      <c r="B8" s="29" t="s">
        <v>62</v>
      </c>
      <c r="C8" s="24">
        <v>7.5999999999999998E-2</v>
      </c>
      <c r="D8" s="25">
        <v>565.61</v>
      </c>
      <c r="E8" s="24">
        <v>4</v>
      </c>
      <c r="F8" s="26">
        <f>PRODUCT(D8:E8)</f>
        <v>2262.44</v>
      </c>
      <c r="G8" s="2"/>
      <c r="H8" s="27" t="str">
        <f>IF(G8="","0",F8/G8)</f>
        <v>0</v>
      </c>
      <c r="I8" s="3"/>
      <c r="J8" s="2"/>
      <c r="K8" s="26">
        <f t="shared" ref="K8:K10" si="1">SUM(H8*I8)</f>
        <v>0</v>
      </c>
      <c r="L8" s="26">
        <f t="shared" ref="L8:L10" si="2">SUM(K8/12)</f>
        <v>0</v>
      </c>
      <c r="M8" s="26">
        <f t="shared" ref="M8:M10" si="3">K8/F8</f>
        <v>0</v>
      </c>
      <c r="N8" s="6"/>
      <c r="O8" s="23" t="s">
        <v>62</v>
      </c>
      <c r="P8" s="28" t="s">
        <v>35</v>
      </c>
    </row>
    <row r="9" spans="1:16" x14ac:dyDescent="0.25">
      <c r="A9" s="28"/>
      <c r="B9" s="29"/>
      <c r="C9" s="24"/>
      <c r="D9" s="25"/>
      <c r="E9" s="24"/>
      <c r="F9" s="26"/>
      <c r="G9" s="36"/>
      <c r="H9" s="27"/>
      <c r="I9" s="35"/>
      <c r="J9" s="36"/>
      <c r="K9" s="26"/>
      <c r="L9" s="26"/>
      <c r="M9" s="26"/>
      <c r="N9" s="6"/>
      <c r="O9" s="29"/>
      <c r="P9" s="28"/>
    </row>
    <row r="10" spans="1:16" x14ac:dyDescent="0.25">
      <c r="A10" s="28"/>
      <c r="B10" s="29" t="s">
        <v>71</v>
      </c>
      <c r="C10" s="24">
        <v>1</v>
      </c>
      <c r="D10" s="25">
        <v>16.2</v>
      </c>
      <c r="E10" s="24">
        <v>51</v>
      </c>
      <c r="F10" s="26">
        <f t="shared" ref="F10:F11" si="4">PRODUCT(D10:E10)</f>
        <v>826.19999999999993</v>
      </c>
      <c r="G10" s="2"/>
      <c r="H10" s="27" t="str">
        <f>IF(G10="","0",F10/G10)</f>
        <v>0</v>
      </c>
      <c r="I10" s="3"/>
      <c r="J10" s="2"/>
      <c r="K10" s="26">
        <f t="shared" si="1"/>
        <v>0</v>
      </c>
      <c r="L10" s="26">
        <f t="shared" si="2"/>
        <v>0</v>
      </c>
      <c r="M10" s="26">
        <f t="shared" si="3"/>
        <v>0</v>
      </c>
      <c r="N10" s="6"/>
      <c r="O10" s="29" t="s">
        <v>71</v>
      </c>
      <c r="P10" s="28" t="s">
        <v>70</v>
      </c>
    </row>
    <row r="11" spans="1:16" x14ac:dyDescent="0.25">
      <c r="A11" s="28"/>
      <c r="B11" s="29" t="s">
        <v>72</v>
      </c>
      <c r="C11" s="24">
        <v>7.5999999999999998E-2</v>
      </c>
      <c r="D11" s="25">
        <v>16.2</v>
      </c>
      <c r="E11" s="24">
        <v>4</v>
      </c>
      <c r="F11" s="26">
        <f t="shared" si="4"/>
        <v>64.8</v>
      </c>
      <c r="G11" s="2"/>
      <c r="H11" s="27" t="str">
        <f>IF(G11="","0",F11/G11)</f>
        <v>0</v>
      </c>
      <c r="I11" s="3"/>
      <c r="J11" s="2"/>
      <c r="K11" s="26">
        <f t="shared" ref="K11" si="5">SUM(H11*I11)</f>
        <v>0</v>
      </c>
      <c r="L11" s="26">
        <f t="shared" ref="L11" si="6">SUM(K11/12)</f>
        <v>0</v>
      </c>
      <c r="M11" s="26">
        <f t="shared" ref="M11" si="7">K11/F11</f>
        <v>0</v>
      </c>
      <c r="N11" s="6"/>
      <c r="O11" s="29" t="s">
        <v>72</v>
      </c>
      <c r="P11" s="28" t="s">
        <v>70</v>
      </c>
    </row>
    <row r="12" spans="1:16" x14ac:dyDescent="0.25">
      <c r="A12" s="28"/>
      <c r="B12" s="29"/>
      <c r="C12" s="24"/>
      <c r="D12" s="25"/>
      <c r="E12" s="24"/>
      <c r="F12" s="26"/>
      <c r="G12" s="36"/>
      <c r="H12" s="27"/>
      <c r="I12" s="35"/>
      <c r="J12" s="36"/>
      <c r="K12" s="26"/>
      <c r="L12" s="26"/>
      <c r="M12" s="26"/>
      <c r="N12" s="6"/>
      <c r="O12" s="29"/>
      <c r="P12" s="28"/>
    </row>
    <row r="13" spans="1:16" x14ac:dyDescent="0.25">
      <c r="A13" s="28"/>
      <c r="B13" s="29" t="s">
        <v>64</v>
      </c>
      <c r="C13" s="24">
        <v>5</v>
      </c>
      <c r="D13" s="31">
        <v>27</v>
      </c>
      <c r="E13" s="24">
        <v>250</v>
      </c>
      <c r="F13" s="26">
        <f t="shared" ref="F13:F14" si="8">PRODUCT(D13:E13)</f>
        <v>6750</v>
      </c>
      <c r="G13" s="2"/>
      <c r="H13" s="27" t="str">
        <f t="shared" ref="H13:H14" si="9">IF(G13="","0",F13/G13)</f>
        <v>0</v>
      </c>
      <c r="I13" s="3"/>
      <c r="J13" s="2"/>
      <c r="K13" s="26">
        <f>SUM(H13*I13)</f>
        <v>0</v>
      </c>
      <c r="L13" s="26">
        <f>SUM(K13/12)</f>
        <v>0</v>
      </c>
      <c r="M13" s="26">
        <f t="shared" ref="M13" si="10">K13/F13</f>
        <v>0</v>
      </c>
      <c r="N13" s="6"/>
      <c r="O13" s="29" t="s">
        <v>64</v>
      </c>
      <c r="P13" s="24" t="s">
        <v>36</v>
      </c>
    </row>
    <row r="14" spans="1:16" x14ac:dyDescent="0.25">
      <c r="A14" s="28"/>
      <c r="B14" s="29" t="s">
        <v>65</v>
      </c>
      <c r="C14" s="24">
        <v>1</v>
      </c>
      <c r="D14" s="31">
        <v>27</v>
      </c>
      <c r="E14" s="24">
        <v>51</v>
      </c>
      <c r="F14" s="26">
        <f t="shared" si="8"/>
        <v>1377</v>
      </c>
      <c r="G14" s="2"/>
      <c r="H14" s="27" t="str">
        <f t="shared" si="9"/>
        <v>0</v>
      </c>
      <c r="I14" s="3"/>
      <c r="J14" s="2"/>
      <c r="K14" s="26">
        <f>SUM(H14*I14)</f>
        <v>0</v>
      </c>
      <c r="L14" s="26">
        <f>SUM(K14/12)</f>
        <v>0</v>
      </c>
      <c r="M14" s="26">
        <f t="shared" ref="M14" si="11">K14/F14</f>
        <v>0</v>
      </c>
      <c r="N14" s="6"/>
      <c r="O14" s="29" t="s">
        <v>65</v>
      </c>
      <c r="P14" s="24" t="s">
        <v>36</v>
      </c>
    </row>
    <row r="15" spans="1:16" x14ac:dyDescent="0.25">
      <c r="A15" s="28"/>
      <c r="B15" s="29"/>
      <c r="C15" s="24"/>
      <c r="D15" s="31"/>
      <c r="E15" s="24"/>
      <c r="F15" s="26"/>
      <c r="G15" s="24"/>
      <c r="H15" s="27"/>
      <c r="I15" s="30"/>
      <c r="J15" s="31"/>
      <c r="K15" s="26"/>
      <c r="L15" s="26"/>
      <c r="M15" s="26"/>
      <c r="N15" s="6"/>
      <c r="O15" s="29"/>
      <c r="P15" s="24"/>
    </row>
    <row r="16" spans="1:16" x14ac:dyDescent="0.25">
      <c r="A16" s="28"/>
      <c r="B16" s="29" t="s">
        <v>69</v>
      </c>
      <c r="C16" s="24">
        <v>5</v>
      </c>
      <c r="D16" s="31">
        <v>68.77</v>
      </c>
      <c r="E16" s="24">
        <v>250</v>
      </c>
      <c r="F16" s="26">
        <f t="shared" ref="F16:F32" si="12">PRODUCT(D16:E16)</f>
        <v>17192.5</v>
      </c>
      <c r="G16" s="2"/>
      <c r="H16" s="27" t="str">
        <f t="shared" ref="H16:H17" si="13">IF(G16="","0",F16/G16)</f>
        <v>0</v>
      </c>
      <c r="I16" s="3"/>
      <c r="J16" s="2"/>
      <c r="K16" s="26">
        <f t="shared" ref="K16" si="14">SUM(H16*I16)</f>
        <v>0</v>
      </c>
      <c r="L16" s="26">
        <f t="shared" ref="L16" si="15">SUM(K16/12)</f>
        <v>0</v>
      </c>
      <c r="M16" s="26">
        <f t="shared" ref="M16" si="16">K16/F16</f>
        <v>0</v>
      </c>
      <c r="N16" s="6"/>
      <c r="O16" s="29" t="s">
        <v>69</v>
      </c>
      <c r="P16" s="24" t="s">
        <v>37</v>
      </c>
    </row>
    <row r="17" spans="1:16" x14ac:dyDescent="0.25">
      <c r="A17" s="28"/>
      <c r="B17" s="29" t="s">
        <v>68</v>
      </c>
      <c r="C17" s="24">
        <v>5</v>
      </c>
      <c r="D17" s="31">
        <v>68.77</v>
      </c>
      <c r="E17" s="24">
        <v>250</v>
      </c>
      <c r="F17" s="26">
        <f t="shared" si="12"/>
        <v>17192.5</v>
      </c>
      <c r="G17" s="2"/>
      <c r="H17" s="27" t="str">
        <f t="shared" si="13"/>
        <v>0</v>
      </c>
      <c r="I17" s="3"/>
      <c r="J17" s="2"/>
      <c r="K17" s="26">
        <f t="shared" ref="K17" si="17">SUM(H17*I17)</f>
        <v>0</v>
      </c>
      <c r="L17" s="26">
        <f t="shared" ref="L17" si="18">SUM(K17/12)</f>
        <v>0</v>
      </c>
      <c r="M17" s="26">
        <f t="shared" ref="M17" si="19">K17/F17</f>
        <v>0</v>
      </c>
      <c r="N17" s="6"/>
      <c r="O17" s="29" t="s">
        <v>68</v>
      </c>
      <c r="P17" s="24" t="s">
        <v>37</v>
      </c>
    </row>
    <row r="18" spans="1:16" x14ac:dyDescent="0.25">
      <c r="A18" s="28"/>
      <c r="B18" s="29"/>
      <c r="C18" s="24"/>
      <c r="D18" s="31"/>
      <c r="E18" s="24"/>
      <c r="F18" s="26"/>
      <c r="G18" s="24"/>
      <c r="H18" s="27"/>
      <c r="I18" s="30"/>
      <c r="J18" s="31"/>
      <c r="K18" s="26"/>
      <c r="L18" s="26"/>
      <c r="M18" s="26"/>
      <c r="N18" s="6"/>
      <c r="O18" s="29"/>
      <c r="P18" s="24"/>
    </row>
    <row r="19" spans="1:16" x14ac:dyDescent="0.25">
      <c r="A19" s="28"/>
      <c r="B19" s="29" t="s">
        <v>66</v>
      </c>
      <c r="C19" s="24">
        <v>5</v>
      </c>
      <c r="D19" s="24">
        <v>87.4</v>
      </c>
      <c r="E19" s="24">
        <v>250</v>
      </c>
      <c r="F19" s="26">
        <f t="shared" si="12"/>
        <v>21850</v>
      </c>
      <c r="G19" s="2"/>
      <c r="H19" s="27" t="str">
        <f t="shared" ref="H19:H32" si="20">IF(G19="","0",F19/G19)</f>
        <v>0</v>
      </c>
      <c r="I19" s="3"/>
      <c r="J19" s="2"/>
      <c r="K19" s="26">
        <f t="shared" ref="K19" si="21">SUM(H19*I19)</f>
        <v>0</v>
      </c>
      <c r="L19" s="26">
        <f t="shared" ref="L19" si="22">SUM(K19/12)</f>
        <v>0</v>
      </c>
      <c r="M19" s="26">
        <f t="shared" ref="M19" si="23">K19/F19</f>
        <v>0</v>
      </c>
      <c r="N19" s="6"/>
      <c r="O19" s="29" t="s">
        <v>66</v>
      </c>
      <c r="P19" s="24" t="s">
        <v>60</v>
      </c>
    </row>
    <row r="20" spans="1:16" x14ac:dyDescent="0.25">
      <c r="A20" s="28"/>
      <c r="B20" s="29" t="s">
        <v>67</v>
      </c>
      <c r="C20" s="24">
        <v>1</v>
      </c>
      <c r="D20" s="24">
        <v>73.599999999999994</v>
      </c>
      <c r="E20" s="24">
        <v>51</v>
      </c>
      <c r="F20" s="26">
        <f>PRODUCT(D20:E20)</f>
        <v>3753.6</v>
      </c>
      <c r="G20" s="2"/>
      <c r="H20" s="27" t="str">
        <f t="shared" si="20"/>
        <v>0</v>
      </c>
      <c r="I20" s="3"/>
      <c r="J20" s="2"/>
      <c r="K20" s="26">
        <f t="shared" ref="K20" si="24">SUM(H20*I20)</f>
        <v>0</v>
      </c>
      <c r="L20" s="26">
        <f t="shared" ref="L20" si="25">SUM(K20/12)</f>
        <v>0</v>
      </c>
      <c r="M20" s="26">
        <f>K20/F20</f>
        <v>0</v>
      </c>
      <c r="N20" s="6"/>
      <c r="O20" s="29" t="s">
        <v>67</v>
      </c>
      <c r="P20" s="24" t="s">
        <v>60</v>
      </c>
    </row>
    <row r="21" spans="1:16" x14ac:dyDescent="0.25">
      <c r="A21" s="28"/>
      <c r="B21" s="29"/>
      <c r="C21" s="24"/>
      <c r="D21" s="24"/>
      <c r="E21" s="24"/>
      <c r="F21" s="26"/>
      <c r="G21" s="36"/>
      <c r="H21" s="27"/>
      <c r="I21" s="35"/>
      <c r="J21" s="36"/>
      <c r="K21" s="26"/>
      <c r="L21" s="26"/>
      <c r="M21" s="26"/>
      <c r="N21" s="6"/>
      <c r="O21" s="29"/>
      <c r="P21" s="24"/>
    </row>
    <row r="22" spans="1:16" x14ac:dyDescent="0.25">
      <c r="A22" s="28"/>
      <c r="B22" s="29" t="s">
        <v>74</v>
      </c>
      <c r="C22" s="24">
        <v>5</v>
      </c>
      <c r="D22" s="24">
        <v>10.3</v>
      </c>
      <c r="E22" s="24">
        <v>250</v>
      </c>
      <c r="F22" s="26">
        <f t="shared" ref="F22:F23" si="26">PRODUCT(D22:E22)</f>
        <v>2575</v>
      </c>
      <c r="G22" s="2"/>
      <c r="H22" s="27" t="str">
        <f t="shared" si="20"/>
        <v>0</v>
      </c>
      <c r="I22" s="3"/>
      <c r="J22" s="2"/>
      <c r="K22" s="26">
        <f t="shared" ref="K22" si="27">SUM(H22*I22)</f>
        <v>0</v>
      </c>
      <c r="L22" s="26">
        <f t="shared" ref="L22" si="28">SUM(K22/12)</f>
        <v>0</v>
      </c>
      <c r="M22" s="26">
        <f t="shared" ref="M22" si="29">K22/F22</f>
        <v>0</v>
      </c>
      <c r="N22" s="6"/>
      <c r="O22" s="29" t="s">
        <v>74</v>
      </c>
      <c r="P22" s="24" t="s">
        <v>34</v>
      </c>
    </row>
    <row r="23" spans="1:16" x14ac:dyDescent="0.25">
      <c r="A23" s="28"/>
      <c r="B23" s="29" t="s">
        <v>73</v>
      </c>
      <c r="C23" s="24">
        <v>1</v>
      </c>
      <c r="D23" s="24">
        <v>10.3</v>
      </c>
      <c r="E23" s="24">
        <v>51</v>
      </c>
      <c r="F23" s="26">
        <f t="shared" si="26"/>
        <v>525.30000000000007</v>
      </c>
      <c r="G23" s="2"/>
      <c r="H23" s="27" t="str">
        <f t="shared" si="20"/>
        <v>0</v>
      </c>
      <c r="I23" s="3"/>
      <c r="J23" s="2"/>
      <c r="K23" s="26">
        <f t="shared" ref="K23" si="30">SUM(H23*I23)</f>
        <v>0</v>
      </c>
      <c r="L23" s="26">
        <f t="shared" ref="L23" si="31">SUM(K23/12)</f>
        <v>0</v>
      </c>
      <c r="M23" s="26">
        <f t="shared" ref="M23" si="32">K23/F23</f>
        <v>0</v>
      </c>
      <c r="N23" s="6"/>
      <c r="O23" s="29" t="s">
        <v>73</v>
      </c>
      <c r="P23" s="24" t="s">
        <v>34</v>
      </c>
    </row>
    <row r="24" spans="1:16" x14ac:dyDescent="0.25">
      <c r="A24" s="28"/>
      <c r="B24" s="29"/>
      <c r="C24" s="24"/>
      <c r="D24" s="24"/>
      <c r="E24" s="24"/>
      <c r="F24" s="26"/>
      <c r="G24" s="36"/>
      <c r="H24" s="27"/>
      <c r="I24" s="35"/>
      <c r="J24" s="36"/>
      <c r="K24" s="26"/>
      <c r="L24" s="26"/>
      <c r="M24" s="26"/>
      <c r="N24" s="6"/>
      <c r="O24" s="45"/>
      <c r="P24" s="24"/>
    </row>
    <row r="25" spans="1:16" x14ac:dyDescent="0.25">
      <c r="A25" s="28"/>
      <c r="B25" s="29" t="s">
        <v>76</v>
      </c>
      <c r="C25" s="24">
        <v>2</v>
      </c>
      <c r="D25" s="24">
        <v>367.22</v>
      </c>
      <c r="E25" s="24">
        <v>102</v>
      </c>
      <c r="F25" s="26">
        <f t="shared" si="12"/>
        <v>37456.44</v>
      </c>
      <c r="G25" s="2"/>
      <c r="H25" s="27" t="str">
        <f>IF(G25="","0",F25/G25)</f>
        <v>0</v>
      </c>
      <c r="I25" s="3"/>
      <c r="J25" s="2"/>
      <c r="K25" s="26">
        <f t="shared" ref="K25:K31" si="33">SUM(H25*I25)</f>
        <v>0</v>
      </c>
      <c r="L25" s="26">
        <f t="shared" ref="L25:L31" si="34">SUM(K25/12)</f>
        <v>0</v>
      </c>
      <c r="M25" s="26">
        <f t="shared" ref="M25:M31" si="35">K25/F25</f>
        <v>0</v>
      </c>
      <c r="N25" s="6"/>
      <c r="O25" s="29" t="s">
        <v>76</v>
      </c>
      <c r="P25" s="24" t="s">
        <v>34</v>
      </c>
    </row>
    <row r="26" spans="1:16" x14ac:dyDescent="0.25">
      <c r="A26" s="28"/>
      <c r="B26" s="29" t="s">
        <v>75</v>
      </c>
      <c r="C26" s="24">
        <v>1</v>
      </c>
      <c r="D26" s="24">
        <v>339.36</v>
      </c>
      <c r="E26" s="24">
        <v>51</v>
      </c>
      <c r="F26" s="26">
        <f t="shared" si="12"/>
        <v>17307.36</v>
      </c>
      <c r="G26" s="2"/>
      <c r="H26" s="27" t="str">
        <f>IF(G26="","0",F26/G26)</f>
        <v>0</v>
      </c>
      <c r="I26" s="3"/>
      <c r="J26" s="2"/>
      <c r="K26" s="26">
        <f t="shared" ref="K26" si="36">SUM(H26*I26)</f>
        <v>0</v>
      </c>
      <c r="L26" s="26">
        <f t="shared" ref="L26" si="37">SUM(K26/12)</f>
        <v>0</v>
      </c>
      <c r="M26" s="26">
        <f t="shared" ref="M26" si="38">K26/F26</f>
        <v>0</v>
      </c>
      <c r="N26" s="6"/>
      <c r="O26" s="29" t="s">
        <v>75</v>
      </c>
      <c r="P26" s="24" t="s">
        <v>34</v>
      </c>
    </row>
    <row r="27" spans="1:16" x14ac:dyDescent="0.25">
      <c r="A27" s="28"/>
      <c r="B27" s="29"/>
      <c r="C27" s="24"/>
      <c r="D27" s="31"/>
      <c r="E27" s="24"/>
      <c r="F27" s="26"/>
      <c r="G27" s="24"/>
      <c r="H27" s="27"/>
      <c r="I27" s="30"/>
      <c r="J27" s="31"/>
      <c r="K27" s="26"/>
      <c r="L27" s="26"/>
      <c r="M27" s="26"/>
      <c r="N27" s="6"/>
      <c r="O27" s="29"/>
      <c r="P27" s="24"/>
    </row>
    <row r="28" spans="1:16" x14ac:dyDescent="0.25">
      <c r="A28" s="28"/>
      <c r="B28" s="29" t="s">
        <v>77</v>
      </c>
      <c r="C28" s="24">
        <v>2</v>
      </c>
      <c r="D28" s="24">
        <v>83.38</v>
      </c>
      <c r="E28" s="24">
        <v>102</v>
      </c>
      <c r="F28" s="26">
        <f t="shared" si="12"/>
        <v>8504.76</v>
      </c>
      <c r="G28" s="2"/>
      <c r="H28" s="27" t="str">
        <f t="shared" si="20"/>
        <v>0</v>
      </c>
      <c r="I28" s="3"/>
      <c r="J28" s="2"/>
      <c r="K28" s="26">
        <f t="shared" si="33"/>
        <v>0</v>
      </c>
      <c r="L28" s="26">
        <f t="shared" si="34"/>
        <v>0</v>
      </c>
      <c r="M28" s="26">
        <f t="shared" si="35"/>
        <v>0</v>
      </c>
      <c r="N28" s="6"/>
      <c r="O28" s="29" t="s">
        <v>77</v>
      </c>
      <c r="P28" s="24" t="s">
        <v>60</v>
      </c>
    </row>
    <row r="29" spans="1:16" x14ac:dyDescent="0.25">
      <c r="A29" s="28"/>
      <c r="B29" s="29" t="s">
        <v>78</v>
      </c>
      <c r="C29" s="24">
        <v>1</v>
      </c>
      <c r="D29" s="24">
        <v>78.78</v>
      </c>
      <c r="E29" s="24">
        <v>51</v>
      </c>
      <c r="F29" s="26">
        <f t="shared" si="12"/>
        <v>4017.78</v>
      </c>
      <c r="G29" s="2"/>
      <c r="H29" s="27" t="str">
        <f t="shared" si="20"/>
        <v>0</v>
      </c>
      <c r="I29" s="3"/>
      <c r="J29" s="2"/>
      <c r="K29" s="26">
        <f t="shared" ref="K29" si="39">SUM(H29*I29)</f>
        <v>0</v>
      </c>
      <c r="L29" s="26">
        <f t="shared" ref="L29" si="40">SUM(K29/12)</f>
        <v>0</v>
      </c>
      <c r="M29" s="26">
        <f t="shared" ref="M29" si="41">K29/F29</f>
        <v>0</v>
      </c>
      <c r="N29" s="6"/>
      <c r="O29" s="29" t="s">
        <v>78</v>
      </c>
      <c r="P29" s="24" t="s">
        <v>60</v>
      </c>
    </row>
    <row r="30" spans="1:16" x14ac:dyDescent="0.25">
      <c r="A30" s="28"/>
      <c r="B30" s="29"/>
      <c r="C30" s="24"/>
      <c r="D30" s="24"/>
      <c r="E30" s="24"/>
      <c r="F30" s="26"/>
      <c r="G30" s="36"/>
      <c r="H30" s="27"/>
      <c r="I30" s="35"/>
      <c r="J30" s="36"/>
      <c r="K30" s="26"/>
      <c r="L30" s="26"/>
      <c r="M30" s="26"/>
      <c r="N30" s="6"/>
      <c r="O30" s="29"/>
      <c r="P30" s="24"/>
    </row>
    <row r="31" spans="1:16" x14ac:dyDescent="0.25">
      <c r="A31" s="28"/>
      <c r="B31" s="29" t="s">
        <v>79</v>
      </c>
      <c r="C31" s="24">
        <v>1</v>
      </c>
      <c r="D31" s="24">
        <v>255.96</v>
      </c>
      <c r="E31" s="24">
        <v>51</v>
      </c>
      <c r="F31" s="26">
        <f t="shared" si="12"/>
        <v>13053.960000000001</v>
      </c>
      <c r="G31" s="2"/>
      <c r="H31" s="27" t="str">
        <f t="shared" si="20"/>
        <v>0</v>
      </c>
      <c r="I31" s="3"/>
      <c r="J31" s="2"/>
      <c r="K31" s="26">
        <f t="shared" si="33"/>
        <v>0</v>
      </c>
      <c r="L31" s="26">
        <f t="shared" si="34"/>
        <v>0</v>
      </c>
      <c r="M31" s="26">
        <f t="shared" si="35"/>
        <v>0</v>
      </c>
      <c r="N31" s="6"/>
      <c r="O31" s="29" t="s">
        <v>79</v>
      </c>
      <c r="P31" s="24" t="s">
        <v>60</v>
      </c>
    </row>
    <row r="32" spans="1:16" x14ac:dyDescent="0.25">
      <c r="A32" s="28"/>
      <c r="B32" s="29" t="s">
        <v>80</v>
      </c>
      <c r="C32" s="24">
        <v>7.5999999999999998E-2</v>
      </c>
      <c r="D32" s="24">
        <v>204.01</v>
      </c>
      <c r="E32" s="24">
        <v>4</v>
      </c>
      <c r="F32" s="26">
        <f t="shared" si="12"/>
        <v>816.04</v>
      </c>
      <c r="G32" s="2"/>
      <c r="H32" s="27" t="str">
        <f t="shared" si="20"/>
        <v>0</v>
      </c>
      <c r="I32" s="3"/>
      <c r="J32" s="2"/>
      <c r="K32" s="26">
        <f t="shared" ref="K32" si="42">SUM(H32*I32)</f>
        <v>0</v>
      </c>
      <c r="L32" s="26">
        <f t="shared" ref="L32" si="43">SUM(K32/12)</f>
        <v>0</v>
      </c>
      <c r="M32" s="26">
        <f t="shared" ref="M32" si="44">K32/F32</f>
        <v>0</v>
      </c>
      <c r="N32" s="6"/>
      <c r="O32" s="29" t="s">
        <v>80</v>
      </c>
      <c r="P32" s="24" t="s">
        <v>60</v>
      </c>
    </row>
    <row r="33" spans="1:16" x14ac:dyDescent="0.25">
      <c r="A33" s="28"/>
      <c r="B33" s="29"/>
      <c r="C33" s="24"/>
      <c r="D33" s="31"/>
      <c r="E33" s="24"/>
      <c r="F33" s="26"/>
      <c r="G33" s="24"/>
      <c r="H33" s="27"/>
      <c r="I33" s="30"/>
      <c r="J33" s="31"/>
      <c r="K33" s="26"/>
      <c r="L33" s="26"/>
      <c r="M33" s="26"/>
      <c r="N33" s="6"/>
      <c r="O33" s="29"/>
      <c r="P33" s="24"/>
    </row>
    <row r="34" spans="1:16" x14ac:dyDescent="0.25">
      <c r="A34" s="28"/>
      <c r="B34" s="29" t="s">
        <v>81</v>
      </c>
      <c r="C34" s="44">
        <v>7.5700000000000003E-2</v>
      </c>
      <c r="D34" s="43">
        <v>510.74</v>
      </c>
      <c r="E34" s="24">
        <v>4</v>
      </c>
      <c r="F34" s="26">
        <f>PRODUCT(D34:E34)</f>
        <v>2042.96</v>
      </c>
      <c r="G34" s="2"/>
      <c r="H34" s="27" t="str">
        <f>IF(G34="","0",F34/G34)</f>
        <v>0</v>
      </c>
      <c r="I34" s="3"/>
      <c r="J34" s="2"/>
      <c r="K34" s="26">
        <f t="shared" ref="K34" si="45">SUM(H34*I34)</f>
        <v>0</v>
      </c>
      <c r="L34" s="26">
        <f t="shared" ref="L34" si="46">SUM(K34/12)</f>
        <v>0</v>
      </c>
      <c r="M34" s="26">
        <f t="shared" ref="M34" si="47">K34/F34</f>
        <v>0</v>
      </c>
      <c r="N34" s="6"/>
      <c r="O34" s="29" t="s">
        <v>81</v>
      </c>
      <c r="P34" s="24" t="s">
        <v>30</v>
      </c>
    </row>
    <row r="35" spans="1:16" x14ac:dyDescent="0.25">
      <c r="A35" s="24"/>
      <c r="B35" s="46" t="s">
        <v>82</v>
      </c>
      <c r="C35" s="44">
        <v>7.5999999999999998E-2</v>
      </c>
      <c r="D35" s="43">
        <v>45.3</v>
      </c>
      <c r="E35" s="24">
        <v>4</v>
      </c>
      <c r="F35" s="26">
        <f>PRODUCT(D35:E35)</f>
        <v>181.2</v>
      </c>
      <c r="G35" s="2"/>
      <c r="H35" s="27" t="str">
        <f>IF(G35="","0",F35/G35)</f>
        <v>0</v>
      </c>
      <c r="I35" s="3"/>
      <c r="J35" s="2"/>
      <c r="K35" s="26">
        <f t="shared" ref="K35" si="48">SUM(H35*I35)</f>
        <v>0</v>
      </c>
      <c r="L35" s="26">
        <f t="shared" ref="L35" si="49">SUM(K35/12)</f>
        <v>0</v>
      </c>
      <c r="M35" s="26">
        <f t="shared" ref="M35" si="50">K35/F35</f>
        <v>0</v>
      </c>
      <c r="N35" s="6"/>
      <c r="O35" s="29" t="s">
        <v>82</v>
      </c>
      <c r="P35" s="24" t="s">
        <v>30</v>
      </c>
    </row>
    <row r="36" spans="1:16" x14ac:dyDescent="0.25">
      <c r="A36" s="13"/>
      <c r="B36" s="14"/>
      <c r="C36" s="14"/>
      <c r="D36" s="14" t="s">
        <v>26</v>
      </c>
      <c r="E36" s="14"/>
      <c r="F36" s="14" t="s">
        <v>26</v>
      </c>
      <c r="G36" s="14"/>
      <c r="H36" s="14"/>
      <c r="I36" s="14"/>
      <c r="J36" s="14"/>
      <c r="K36" s="32" t="s">
        <v>26</v>
      </c>
      <c r="L36" s="32" t="s">
        <v>26</v>
      </c>
      <c r="M36" s="32"/>
      <c r="N36" s="6"/>
      <c r="O36" s="6"/>
      <c r="P36" s="6"/>
    </row>
    <row r="37" spans="1:16" x14ac:dyDescent="0.25">
      <c r="A37" s="47"/>
      <c r="B37" s="48"/>
      <c r="C37" s="48"/>
      <c r="D37" s="49">
        <f>SUM(D7:D35)</f>
        <v>3421.51</v>
      </c>
      <c r="E37" s="49"/>
      <c r="F37" s="49">
        <f>SUM(F7:F35)</f>
        <v>186595.95</v>
      </c>
      <c r="G37" s="48"/>
      <c r="H37" s="48"/>
      <c r="I37" s="48"/>
      <c r="J37" s="48"/>
      <c r="K37" s="49">
        <f>SUM(K7:K35)</f>
        <v>0</v>
      </c>
      <c r="L37" s="49">
        <f>SUM(L7:L35)</f>
        <v>0</v>
      </c>
      <c r="M37" s="50"/>
      <c r="N37" s="6"/>
      <c r="O37" s="6"/>
      <c r="P37" s="6"/>
    </row>
    <row r="38" spans="1:16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6"/>
      <c r="M38" s="14"/>
      <c r="N38" s="6"/>
      <c r="O38" s="6"/>
      <c r="P38" s="6"/>
    </row>
    <row r="39" spans="1:16" ht="15.75" thickBot="1" x14ac:dyDescent="0.3">
      <c r="A39" s="5"/>
      <c r="B39" s="51" t="s">
        <v>83</v>
      </c>
      <c r="C39" s="51"/>
      <c r="D39" s="51"/>
      <c r="E39" s="52">
        <f>SUM(D7,D10,D13,D16,D19,D22,D25,D28,D31,D34)</f>
        <v>1992.5800000000002</v>
      </c>
      <c r="F39" s="53" t="s">
        <v>21</v>
      </c>
      <c r="G39" s="5"/>
      <c r="H39" s="5"/>
      <c r="I39" s="5"/>
      <c r="J39" s="5"/>
      <c r="K39" s="5"/>
      <c r="L39" s="6"/>
      <c r="M39" s="14"/>
      <c r="N39" s="6"/>
      <c r="O39" s="6"/>
      <c r="P39" s="6"/>
    </row>
    <row r="40" spans="1:16" ht="15.75" thickTop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6"/>
      <c r="M40" s="14"/>
      <c r="N40" s="6"/>
      <c r="O40" s="6"/>
      <c r="P40" s="6"/>
    </row>
    <row r="41" spans="1:16" x14ac:dyDescent="0.25">
      <c r="A41" s="33"/>
      <c r="B41" s="33"/>
      <c r="C41" s="33"/>
      <c r="D41" s="34"/>
      <c r="E41" s="5"/>
      <c r="F41" s="5"/>
      <c r="G41" s="5"/>
      <c r="H41" s="5"/>
      <c r="K41" s="5"/>
      <c r="L41" s="6"/>
      <c r="M41" s="14"/>
      <c r="N41" s="6"/>
      <c r="O41" s="6"/>
      <c r="P41" s="6"/>
    </row>
    <row r="42" spans="1:16" ht="15.75" x14ac:dyDescent="0.25">
      <c r="A42" s="5"/>
      <c r="B42" s="37" t="s">
        <v>38</v>
      </c>
      <c r="C42" s="38"/>
      <c r="D42" s="38"/>
      <c r="E42" s="38"/>
      <c r="F42" s="39"/>
      <c r="G42" s="56" t="s">
        <v>39</v>
      </c>
      <c r="H42" s="56"/>
      <c r="K42" s="5"/>
      <c r="L42" s="5"/>
      <c r="M42" s="5"/>
      <c r="N42" s="6"/>
      <c r="O42" s="6"/>
      <c r="P42" s="6"/>
    </row>
    <row r="43" spans="1:16" x14ac:dyDescent="0.25">
      <c r="A43" s="5"/>
      <c r="B43" s="40" t="s">
        <v>40</v>
      </c>
      <c r="C43" s="40"/>
      <c r="D43" s="40"/>
      <c r="E43" s="41"/>
      <c r="F43" s="39"/>
      <c r="G43" s="55" t="s">
        <v>41</v>
      </c>
      <c r="H43" s="55"/>
      <c r="K43" s="5"/>
      <c r="L43" s="5"/>
      <c r="M43" s="5"/>
      <c r="N43" s="6"/>
      <c r="O43" s="6"/>
      <c r="P43" s="6"/>
    </row>
    <row r="44" spans="1:16" x14ac:dyDescent="0.25">
      <c r="A44" s="5"/>
      <c r="B44" s="54" t="s">
        <v>42</v>
      </c>
      <c r="C44" s="54"/>
      <c r="D44" s="54"/>
      <c r="E44" s="54"/>
      <c r="F44" s="39"/>
      <c r="G44" s="55" t="s">
        <v>43</v>
      </c>
      <c r="H44" s="55"/>
      <c r="K44" s="5"/>
      <c r="L44" s="5"/>
      <c r="M44" s="5" t="s">
        <v>61</v>
      </c>
      <c r="N44" s="6"/>
      <c r="O44" s="6"/>
      <c r="P44" s="6"/>
    </row>
    <row r="45" spans="1:16" x14ac:dyDescent="0.25">
      <c r="A45" s="5"/>
      <c r="B45" s="54" t="s">
        <v>44</v>
      </c>
      <c r="C45" s="54"/>
      <c r="D45" s="54"/>
      <c r="E45" s="54"/>
      <c r="F45" s="39"/>
      <c r="G45" s="55" t="s">
        <v>45</v>
      </c>
      <c r="H45" s="55"/>
      <c r="K45" s="5"/>
      <c r="L45" s="5"/>
      <c r="M45" s="5"/>
      <c r="N45" s="6"/>
      <c r="O45" s="6"/>
      <c r="P45" s="6"/>
    </row>
    <row r="46" spans="1:16" x14ac:dyDescent="0.25">
      <c r="A46" s="5"/>
      <c r="B46" s="54" t="s">
        <v>46</v>
      </c>
      <c r="C46" s="54"/>
      <c r="D46" s="54"/>
      <c r="E46" s="54"/>
      <c r="F46" s="39"/>
      <c r="G46" s="55" t="s">
        <v>45</v>
      </c>
      <c r="H46" s="55"/>
      <c r="K46" s="5"/>
      <c r="L46" s="5"/>
      <c r="M46" s="5"/>
      <c r="N46" s="6"/>
      <c r="O46" s="6"/>
      <c r="P46" s="6"/>
    </row>
    <row r="47" spans="1:16" x14ac:dyDescent="0.25">
      <c r="A47" s="5"/>
      <c r="B47" s="54" t="s">
        <v>47</v>
      </c>
      <c r="C47" s="54"/>
      <c r="D47" s="54"/>
      <c r="E47" s="54"/>
      <c r="F47" s="39"/>
      <c r="G47" s="55" t="s">
        <v>48</v>
      </c>
      <c r="H47" s="55"/>
      <c r="K47" s="5"/>
      <c r="L47" s="5"/>
      <c r="M47" s="5"/>
      <c r="N47" s="6"/>
      <c r="O47" s="6"/>
      <c r="P47" s="6"/>
    </row>
    <row r="48" spans="1:16" x14ac:dyDescent="0.25">
      <c r="A48" s="5"/>
      <c r="B48" s="54" t="s">
        <v>49</v>
      </c>
      <c r="C48" s="54"/>
      <c r="D48" s="54"/>
      <c r="E48" s="54"/>
      <c r="F48" s="39"/>
      <c r="G48" s="55" t="s">
        <v>48</v>
      </c>
      <c r="H48" s="55"/>
      <c r="K48" s="5"/>
      <c r="L48" s="5"/>
      <c r="M48" s="5"/>
      <c r="N48" s="6"/>
      <c r="O48" s="6"/>
      <c r="P48" s="6"/>
    </row>
    <row r="49" spans="1:16" x14ac:dyDescent="0.25">
      <c r="A49" s="5"/>
      <c r="B49" s="54" t="s">
        <v>50</v>
      </c>
      <c r="C49" s="54"/>
      <c r="D49" s="54"/>
      <c r="E49" s="54"/>
      <c r="F49" s="39"/>
      <c r="G49" s="55" t="s">
        <v>51</v>
      </c>
      <c r="H49" s="55"/>
      <c r="K49" s="5"/>
      <c r="L49" s="5"/>
      <c r="M49" s="5"/>
      <c r="N49" s="6"/>
      <c r="O49" s="6"/>
      <c r="P49" s="6"/>
    </row>
    <row r="50" spans="1:16" x14ac:dyDescent="0.25">
      <c r="A50" s="5"/>
      <c r="B50" s="54" t="s">
        <v>52</v>
      </c>
      <c r="C50" s="54"/>
      <c r="D50" s="54"/>
      <c r="E50" s="54"/>
      <c r="F50" s="39"/>
      <c r="G50" s="55" t="s">
        <v>53</v>
      </c>
      <c r="H50" s="55"/>
      <c r="K50" s="5"/>
      <c r="L50" s="5"/>
      <c r="M50" s="5"/>
      <c r="N50" s="6"/>
      <c r="O50" s="6"/>
      <c r="P50" s="6"/>
    </row>
    <row r="51" spans="1:16" x14ac:dyDescent="0.25">
      <c r="A51" s="5"/>
      <c r="B51" s="54" t="s">
        <v>54</v>
      </c>
      <c r="C51" s="54"/>
      <c r="D51" s="54"/>
      <c r="E51" s="54"/>
      <c r="F51" s="39"/>
      <c r="G51" s="55" t="s">
        <v>55</v>
      </c>
      <c r="H51" s="55"/>
      <c r="K51" s="5"/>
      <c r="L51" s="5"/>
      <c r="M51" s="5"/>
      <c r="N51" s="6"/>
      <c r="O51" s="6"/>
      <c r="P51" s="6"/>
    </row>
    <row r="52" spans="1:16" x14ac:dyDescent="0.25">
      <c r="A52" s="5"/>
      <c r="B52" s="54" t="s">
        <v>56</v>
      </c>
      <c r="C52" s="54"/>
      <c r="D52" s="54"/>
      <c r="E52" s="54"/>
      <c r="F52" s="39"/>
      <c r="G52" s="55" t="s">
        <v>51</v>
      </c>
      <c r="H52" s="55"/>
      <c r="K52" s="5"/>
      <c r="L52" s="5"/>
      <c r="M52" s="5"/>
      <c r="N52" s="6"/>
      <c r="O52" s="6"/>
      <c r="P52" s="6"/>
    </row>
    <row r="53" spans="1:16" x14ac:dyDescent="0.25">
      <c r="B53" s="54" t="s">
        <v>57</v>
      </c>
      <c r="C53" s="54"/>
      <c r="D53" s="54"/>
      <c r="E53" s="54"/>
      <c r="F53" s="39"/>
      <c r="G53" s="55" t="s">
        <v>51</v>
      </c>
      <c r="H53" s="55"/>
    </row>
    <row r="54" spans="1:16" x14ac:dyDescent="0.25">
      <c r="B54" s="42" t="s">
        <v>58</v>
      </c>
      <c r="C54" s="42"/>
      <c r="D54" s="42"/>
      <c r="E54" s="42"/>
      <c r="F54" s="39"/>
      <c r="G54" s="55" t="s">
        <v>59</v>
      </c>
      <c r="H54" s="55"/>
    </row>
  </sheetData>
  <sheetProtection algorithmName="SHA-512" hashValue="uimSF3VN64yWaamr2iApJIENQt/g38AlRvc1XrCpiHJuTJDQA6sAPgjAR8LXHvEdYISRxKirJccebhKWAj/jcw==" saltValue="YEOCJf14hqB45HDzipmbow==" spinCount="100000" sheet="1" objects="1" scenarios="1"/>
  <mergeCells count="23">
    <mergeCell ref="G42:H42"/>
    <mergeCell ref="G43:H43"/>
    <mergeCell ref="B44:E44"/>
    <mergeCell ref="G44:H44"/>
    <mergeCell ref="B45:E45"/>
    <mergeCell ref="G45:H45"/>
    <mergeCell ref="B46:E46"/>
    <mergeCell ref="G46:H46"/>
    <mergeCell ref="B47:E47"/>
    <mergeCell ref="G47:H47"/>
    <mergeCell ref="B48:E48"/>
    <mergeCell ref="G48:H48"/>
    <mergeCell ref="B49:E49"/>
    <mergeCell ref="G49:H49"/>
    <mergeCell ref="B50:E50"/>
    <mergeCell ref="G50:H50"/>
    <mergeCell ref="B51:E51"/>
    <mergeCell ref="G51:H51"/>
    <mergeCell ref="B52:E52"/>
    <mergeCell ref="G52:H52"/>
    <mergeCell ref="B53:E53"/>
    <mergeCell ref="G53:H53"/>
    <mergeCell ref="G54:H54"/>
  </mergeCells>
  <phoneticPr fontId="9" type="noConversion"/>
  <dataValidations count="8">
    <dataValidation type="whole" allowBlank="1" showInputMessage="1" showErrorMessage="1" sqref="G7:G8" xr:uid="{00000000-0002-0000-0000-000000000000}">
      <formula1>160</formula1>
      <formula2>230</formula2>
    </dataValidation>
    <dataValidation type="whole" allowBlank="1" showInputMessage="1" showErrorMessage="1" sqref="G13:G14" xr:uid="{00000000-0002-0000-0000-000001000000}">
      <formula1>80</formula1>
      <formula2>150</formula2>
    </dataValidation>
    <dataValidation type="whole" allowBlank="1" showInputMessage="1" showErrorMessage="1" sqref="G16:G17" xr:uid="{00000000-0002-0000-0000-000002000000}">
      <formula1>60</formula1>
      <formula2>90</formula2>
    </dataValidation>
    <dataValidation type="whole" allowBlank="1" showInputMessage="1" showErrorMessage="1" sqref="G21:G26" xr:uid="{00000000-0002-0000-0000-000003000000}">
      <formula1>250</formula1>
      <formula2>350</formula2>
    </dataValidation>
    <dataValidation type="whole" allowBlank="1" showInputMessage="1" showErrorMessage="1" sqref="G30" xr:uid="{00000000-0002-0000-0000-000005000000}">
      <formula1>180</formula1>
      <formula2>280</formula2>
    </dataValidation>
    <dataValidation type="whole" allowBlank="1" showInputMessage="1" showErrorMessage="1" sqref="G35 G34" xr:uid="{3C7D249C-FB87-471A-8188-7C9DC9F9EFC8}">
      <formula1>180</formula1>
      <formula2>300</formula2>
    </dataValidation>
    <dataValidation type="whole" allowBlank="1" showInputMessage="1" showErrorMessage="1" sqref="G10 G11" xr:uid="{6987F09F-027B-46D6-ADFE-E620DCD5F5B5}">
      <formula1>150</formula1>
      <formula2>280</formula2>
    </dataValidation>
    <dataValidation type="whole" allowBlank="1" showInputMessage="1" showErrorMessage="1" sqref="G19 G20 G28 G29 G31 G32" xr:uid="{D58ED730-12DF-4405-96DD-243243412901}">
      <formula1>160</formula1>
      <formula2>280</formula2>
    </dataValidation>
  </dataValidations>
  <pageMargins left="0.70866141732283472" right="0.70866141732283472" top="1.1811023622047245" bottom="0.78740157480314965" header="0.31496062992125984" footer="0.31496062992125984"/>
  <pageSetup paperSize="9" scale="56" orientation="landscape" r:id="rId1"/>
  <headerFooter>
    <oddHeader>&amp;L&amp;G&amp;CPreisblatt für Bieter
Gebäudereinigung München
&amp;RAnlage 06d - Preisblatt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 für Bieter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Karl1-1b</dc:creator>
  <cp:lastModifiedBy>Z25-4</cp:lastModifiedBy>
  <dcterms:created xsi:type="dcterms:W3CDTF">2016-11-03T12:55:07Z</dcterms:created>
  <dcterms:modified xsi:type="dcterms:W3CDTF">2026-08-07T11:54:45Z</dcterms:modified>
</cp:coreProperties>
</file>