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W:\Vergabe\2026\2026_003 - Stichschutzwesten\01 - Vorbereitung des Vergabeverfahrens\01 - Entwürfe\"/>
    </mc:Choice>
  </mc:AlternateContent>
  <xr:revisionPtr revIDLastSave="0" documentId="13_ncr:81_{A6935791-25F6-4B3C-B24C-EEE6ED8B044C}" xr6:coauthVersionLast="47" xr6:coauthVersionMax="47" xr10:uidLastSave="{00000000-0000-0000-0000-000000000000}"/>
  <bookViews>
    <workbookView xWindow="-120" yWindow="0" windowWidth="26685" windowHeight="20010" xr2:uid="{00000000-000D-0000-FFFF-FFFF00000000}"/>
  </bookViews>
  <sheets>
    <sheet name="Preisblatt - Gesamt" sheetId="1" r:id="rId1"/>
    <sheet name="Grundlagen" sheetId="2" r:id="rId2"/>
    <sheet name="Schutzwesten und Zubehör" sheetId="3" r:id="rId3"/>
  </sheets>
  <definedNames>
    <definedName name="_xlnm.Print_Area" localSheetId="0">'Preisblatt - Gesamt'!$A$1:$H$15</definedName>
    <definedName name="_xlnm.Print_Titles" localSheetId="1">Grundlagen!$A:$H,Grundlagen!$5:$6</definedName>
    <definedName name="_xlnm.Print_Titles" localSheetId="0">'Preisblatt - Gesamt'!$A:$H,'Preisblatt - Gesamt'!$5:$5</definedName>
    <definedName name="_xlnm.Print_Titles" localSheetId="2">'Schutzwesten und Zubehör'!$A:$H,'Schutzwesten und Zubehör'!$5:$6</definedName>
    <definedName name="Z_2B44E287_D4AD_4A89_8A33_9089B8C65027_.wvu.PrintArea" localSheetId="0" hidden="1">'Preisblatt - Gesamt'!$A$1:$H$15</definedName>
    <definedName name="Z_2B44E287_D4AD_4A89_8A33_9089B8C65027_.wvu.PrintTitles" localSheetId="1" hidden="1">Grundlagen!$A:$H,Grundlagen!$5:$6</definedName>
    <definedName name="Z_2B44E287_D4AD_4A89_8A33_9089B8C65027_.wvu.PrintTitles" localSheetId="0" hidden="1">'Preisblatt - Gesamt'!$A:$H,'Preisblatt - Gesamt'!$5:$5</definedName>
    <definedName name="Z_2B44E287_D4AD_4A89_8A33_9089B8C65027_.wvu.PrintTitles" localSheetId="2" hidden="1">'Schutzwesten und Zubehör'!$A:$H,'Schutzwesten und Zubehör'!$5:$6</definedName>
    <definedName name="Z_6BD27FBF_4D73_4DAE_BE2B_1213AE639902_.wvu.PrintArea" localSheetId="0" hidden="1">'Preisblatt - Gesamt'!$A$1:$H$15</definedName>
    <definedName name="Z_6BD27FBF_4D73_4DAE_BE2B_1213AE639902_.wvu.PrintTitles" localSheetId="1" hidden="1">Grundlagen!$A:$H,Grundlagen!$5:$6</definedName>
    <definedName name="Z_6BD27FBF_4D73_4DAE_BE2B_1213AE639902_.wvu.PrintTitles" localSheetId="0" hidden="1">'Preisblatt - Gesamt'!$A:$H,'Preisblatt - Gesamt'!$5:$5</definedName>
    <definedName name="Z_6BD27FBF_4D73_4DAE_BE2B_1213AE639902_.wvu.PrintTitles" localSheetId="2" hidden="1">'Schutzwesten und Zubehör'!$A:$H,'Schutzwesten und Zubehör'!$5:$6</definedName>
    <definedName name="Z_7B21AB3F_1C82_4721_A445_DB67EF38E589_.wvu.PrintArea" localSheetId="0" hidden="1">'Preisblatt - Gesamt'!$A$1:$H$15</definedName>
    <definedName name="Z_7B21AB3F_1C82_4721_A445_DB67EF38E589_.wvu.PrintTitles" localSheetId="1" hidden="1">Grundlagen!$A:$H,Grundlagen!$5:$6</definedName>
    <definedName name="Z_7B21AB3F_1C82_4721_A445_DB67EF38E589_.wvu.PrintTitles" localSheetId="0" hidden="1">'Preisblatt - Gesamt'!$A:$H,'Preisblatt - Gesamt'!$5:$5</definedName>
    <definedName name="Z_7B21AB3F_1C82_4721_A445_DB67EF38E589_.wvu.PrintTitles" localSheetId="2" hidden="1">'Schutzwesten und Zubehör'!$A:$H,'Schutzwesten und Zubehör'!$5:$6</definedName>
    <definedName name="Z_DA290AF2_68D9_43D4_8000_191217D8E998_.wvu.PrintArea" localSheetId="0" hidden="1">'Preisblatt - Gesamt'!$A$1:$H$15</definedName>
    <definedName name="Z_DA290AF2_68D9_43D4_8000_191217D8E998_.wvu.PrintTitles" localSheetId="1" hidden="1">Grundlagen!$A:$H,Grundlagen!$5:$6</definedName>
    <definedName name="Z_DA290AF2_68D9_43D4_8000_191217D8E998_.wvu.PrintTitles" localSheetId="0" hidden="1">'Preisblatt - Gesamt'!$A:$H,'Preisblatt - Gesamt'!$5:$5</definedName>
    <definedName name="Z_DA290AF2_68D9_43D4_8000_191217D8E998_.wvu.PrintTitles" localSheetId="2" hidden="1">'Schutzwesten und Zubehör'!$A:$H,'Schutzwesten und Zubehör'!$5:$6</definedName>
  </definedNames>
  <calcPr calcId="191029"/>
  <customWorkbookViews>
    <customWorkbookView name="Thieme, Adrian - Persönliche Ansicht" guid="{6BD27FBF-4D73-4DAE-BE2B-1213AE639902}" mergeInterval="0" personalView="1" maximized="1" xWindow="-9" yWindow="-9" windowWidth="1938" windowHeight="1048" activeSheetId="3"/>
    <customWorkbookView name="Klamt, Florian - Persönliche Ansicht" guid="{DA290AF2-68D9-43D4-8000-191217D8E998}" mergeInterval="0" personalView="1" maximized="1" xWindow="-11" yWindow="-11" windowWidth="3862" windowHeight="2110" activeSheetId="3" showComments="commIndAndComment"/>
    <customWorkbookView name="Schlaeger, Stefanie - Persönliche Ansicht" guid="{7B21AB3F-1C82-4721-A445-DB67EF38E589}" mergeInterval="0" personalView="1" maximized="1" xWindow="-8" yWindow="-8" windowWidth="1936" windowHeight="1048" activeSheetId="3"/>
    <customWorkbookView name="Duelsner, Christian - Persönliche Ansicht" guid="{2B44E287-D4AD-4A89-8A33-9089B8C65027}" mergeInterval="0" personalView="1" maximized="1" xWindow="-8" yWindow="-8" windowWidth="3456" windowHeight="140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8" i="3" l="1"/>
  <c r="H38" i="3" s="1"/>
  <c r="G39" i="3"/>
  <c r="H39" i="3" s="1"/>
  <c r="G22" i="3"/>
  <c r="H22" i="3" s="1"/>
  <c r="G21" i="3"/>
  <c r="H21" i="3" s="1"/>
  <c r="H37" i="3"/>
  <c r="H12" i="3"/>
  <c r="G37" i="3"/>
  <c r="G36" i="3"/>
  <c r="H36" i="3" s="1"/>
  <c r="G19" i="3"/>
  <c r="H19" i="3" s="1"/>
  <c r="G20" i="3"/>
  <c r="H20" i="3" s="1"/>
  <c r="G27" i="3"/>
  <c r="G11" i="3"/>
  <c r="G12" i="3"/>
  <c r="G13" i="3"/>
  <c r="G14" i="3"/>
  <c r="G15" i="3"/>
  <c r="G16" i="3"/>
  <c r="G17" i="3"/>
  <c r="G18" i="3"/>
  <c r="G23" i="3"/>
  <c r="G10" i="3"/>
  <c r="H41" i="3" l="1"/>
  <c r="G41" i="3"/>
  <c r="G24" i="3"/>
  <c r="F9" i="1"/>
  <c r="G40" i="3"/>
  <c r="H40" i="3" s="1"/>
  <c r="G44" i="3" l="1"/>
  <c r="H24" i="3"/>
  <c r="H44" i="3" s="1"/>
  <c r="G28" i="3"/>
  <c r="H28" i="3" s="1"/>
  <c r="G29" i="3"/>
  <c r="H29" i="3" s="1"/>
  <c r="G30" i="3"/>
  <c r="H30" i="3" s="1"/>
  <c r="G31" i="3"/>
  <c r="H31" i="3" s="1"/>
  <c r="G32" i="3"/>
  <c r="H32" i="3" s="1"/>
  <c r="G33" i="3"/>
  <c r="H33" i="3" s="1"/>
  <c r="G34" i="3"/>
  <c r="H34" i="3" s="1"/>
  <c r="G35" i="3"/>
  <c r="H35" i="3" s="1"/>
  <c r="H23" i="3"/>
  <c r="H18" i="3"/>
  <c r="H14" i="2"/>
  <c r="F12" i="1"/>
  <c r="F11" i="1"/>
  <c r="H27" i="3" l="1"/>
  <c r="H12" i="1"/>
  <c r="H10" i="3" l="1"/>
  <c r="F41" i="3"/>
  <c r="H11" i="3"/>
  <c r="H13" i="3"/>
  <c r="H14" i="3"/>
  <c r="H15" i="3"/>
  <c r="H16" i="3"/>
  <c r="H17" i="3"/>
  <c r="H10" i="2"/>
  <c r="H13" i="2"/>
  <c r="H11" i="1" s="1"/>
  <c r="F10" i="1"/>
  <c r="F8" i="1"/>
  <c r="H8" i="1" l="1"/>
  <c r="H11" i="2"/>
  <c r="H12" i="2"/>
  <c r="H10" i="1" s="1"/>
  <c r="H15" i="2" l="1"/>
  <c r="F20" i="1"/>
  <c r="H20" i="1" s="1"/>
  <c r="H22" i="1" s="1"/>
  <c r="H9" i="1"/>
  <c r="H13" i="1" s="1"/>
  <c r="H17" i="2"/>
  <c r="H15" i="1" l="1"/>
  <c r="H25" i="1" s="1"/>
  <c r="H24" i="1"/>
</calcChain>
</file>

<file path=xl/sharedStrings.xml><?xml version="1.0" encoding="utf-8"?>
<sst xmlns="http://schemas.openxmlformats.org/spreadsheetml/2006/main" count="190" uniqueCount="96">
  <si>
    <t>Leistungen</t>
  </si>
  <si>
    <t>lfd. 
Nr.</t>
  </si>
  <si>
    <t>Leistung</t>
  </si>
  <si>
    <t>Erläuterungen</t>
  </si>
  <si>
    <t>Preiskategorie</t>
  </si>
  <si>
    <t xml:space="preserve">Preis netto </t>
  </si>
  <si>
    <t>Bezug</t>
  </si>
  <si>
    <t>Summe netto</t>
  </si>
  <si>
    <t>Teilrechnungen zur Bildung eines Bewertungspreises</t>
  </si>
  <si>
    <t>Summe Bewertungspreis in EUR brutto</t>
  </si>
  <si>
    <t>Bewertungspreis</t>
  </si>
  <si>
    <t>Aus Gründen der Wertungsgleichheit: Ust. in %</t>
  </si>
  <si>
    <t>Kalkulierter Aufwand</t>
  </si>
  <si>
    <t>Pauschalfestpreis</t>
  </si>
  <si>
    <t xml:space="preserve">Summe Bewertungspreis in EUR netto </t>
  </si>
  <si>
    <t>1.</t>
  </si>
  <si>
    <t>1.1.</t>
  </si>
  <si>
    <t>Summe Bewertungspreis Gesamt in EUR brutto</t>
  </si>
  <si>
    <t>Kategorie</t>
  </si>
  <si>
    <t>2.</t>
  </si>
  <si>
    <t>Summe Bewertungspreis in EUR netto</t>
  </si>
  <si>
    <t>lfd. Nr.</t>
  </si>
  <si>
    <t>Grundlagen / Webshop</t>
  </si>
  <si>
    <t>Projektauftaktkosten</t>
  </si>
  <si>
    <t xml:space="preserve">
Preis netto</t>
  </si>
  <si>
    <t>1.2</t>
  </si>
  <si>
    <t>Vgl. Registerblatt Grundlagen</t>
  </si>
  <si>
    <t>Leistungsbeschreibung</t>
  </si>
  <si>
    <t>Kick-off und Organisation</t>
  </si>
  <si>
    <t>vgl. Registerblatt Schutzwesten und Zubehör</t>
  </si>
  <si>
    <t>Erstellung von zwei Designvorlagen nach Zuschlagserteilung</t>
  </si>
  <si>
    <r>
      <t xml:space="preserve">Erläuterungen: </t>
    </r>
    <r>
      <rPr>
        <sz val="11"/>
        <color theme="1"/>
        <rFont val="Calibri"/>
        <family val="2"/>
        <scheme val="minor"/>
      </rPr>
      <t xml:space="preserve"> Sämtliche Angebotspreise sind in EUR ohne Umsatzsteuer (netto) anzugeben.
Zur Kalkulation nehmen Sie bitte die Leistungsbeschreibung zur Hand. Die Preise sind verbindlich und gelten für die gesamte Dauer des Auftrages. 
Bitte beachten Sie, dass Änderungen an diesem Preisblatt unzulässig sind. Nehmen Sie keine Streichungen oder Ergänzungen vor. Dies führt zu einem Ausschluss Ihres Angebots. 
Der Auftraggeber ist zum Vorsteuerabzug nicht berechtigt. Zur Vergleichbarkeit der Angebote wird aus Bewertungsgründen einheitlich der Umsatzsteuersatz von 19% dem Angebotspreis hinzugesetzt. 
Der Bieter hat sämtliche gelb hinterlegten Felder auszufüllen.</t>
    </r>
  </si>
  <si>
    <t xml:space="preserve">
Preis brutto</t>
  </si>
  <si>
    <t>Summe brutto</t>
  </si>
  <si>
    <t>Gemäß Leistungsbeschreibung</t>
  </si>
  <si>
    <t>Zwischensumme</t>
  </si>
  <si>
    <t>Tragetasche</t>
  </si>
  <si>
    <t xml:space="preserve">Initiale Vermessungen </t>
  </si>
  <si>
    <t>1.4</t>
  </si>
  <si>
    <t>Zusätzliche Vermessungen während der Vertragslaufzeit</t>
  </si>
  <si>
    <t>Gesamtauftragswert</t>
  </si>
  <si>
    <t>1.3</t>
  </si>
  <si>
    <t>Tagessatz</t>
  </si>
  <si>
    <t>Tragetaschen</t>
  </si>
  <si>
    <t xml:space="preserve">Tasche gelb -	10cm lang/ 9cm breit/ 5cm tief
</t>
  </si>
  <si>
    <t xml:space="preserve">Tasche gelb - 14cm lang/8cm breit/ 3cm tief
</t>
  </si>
  <si>
    <t xml:space="preserve">Tasche gelb - 17cm Lang/ 9cm breit/ 3cm tief
</t>
  </si>
  <si>
    <t>Menge</t>
  </si>
  <si>
    <t>Einzelpreis netto</t>
  </si>
  <si>
    <t>Gesamtsumme netto</t>
  </si>
  <si>
    <t>Gesamtsumme brutto</t>
  </si>
  <si>
    <t>19 Prozent</t>
  </si>
  <si>
    <t>Summe Kategorie 1 und Kategorie 2 netto</t>
  </si>
  <si>
    <t>Summe Kategorie 1 und Kategorie 2 brutto</t>
  </si>
  <si>
    <t>Ust. in %</t>
  </si>
  <si>
    <t>Schutzwesten und Zubehör / Schutzwesten in Standardgrößen</t>
  </si>
  <si>
    <t>Kategorie 2.</t>
  </si>
  <si>
    <t>2.1</t>
  </si>
  <si>
    <t>2.2</t>
  </si>
  <si>
    <t>Bitte geben Sie den Festpreis für das Arbeitspaket an: Vermessungen aller Kontrollbeschäftigten im Rahmen der Erstausstattung (Bestandspersonal bei Zuschlagserteilung, ca. 939 Kontrollbeschäftigte).</t>
  </si>
  <si>
    <t>Westenhülle</t>
  </si>
  <si>
    <t>Bitte geben Sie den Festpreis für den Start des Projekts an, dies beinhaltet unter anderem:
- Zeitplanung Rollout
- Erstellung der bebilderten Broschüre
- Pflegeanleitung
- Auftaktgespräch inkl. Reisekosten</t>
  </si>
  <si>
    <t>1.5</t>
  </si>
  <si>
    <t>Umsetzung des angestrebten Zertifizierungsprozesses</t>
  </si>
  <si>
    <t>Bitte geben Sie den Festpreis für zusätzliche Vermessungen von Kontrollbeschäftigten (Personaleinstellungen während der Vertragslaufzeit) an. Der Preis ist als Tagessatz pro Vermessungstermin zu kalkulieren. Die Kalkulationsgrundlage bieten zwei zusätzliche Vermessungstermine/Jahr kalkuliert, 16 im Rahmen der maximalen Vertragslaufzeit.</t>
  </si>
  <si>
    <t>Bitte geben Sie den Festpreis für die Erstellung der Designvorlagen inkl. technischer Zeichnungen an.</t>
  </si>
  <si>
    <t>Bitte geben Sie den Festpreis für die Umsetzung des angestrebten Zertifizierungsprozesses der Schutzweste nach ISO 20471 (Klasse 2) an.</t>
  </si>
  <si>
    <t>Schutzpaket mit Stichschutz und ballistischem Schutz</t>
  </si>
  <si>
    <t>Tasche gelb - 17cm lang/13cm breit/ 3cm tief</t>
  </si>
  <si>
    <t>Maximalmenge (Maximale Abrufmenge)</t>
  </si>
  <si>
    <t>Anbringung der Aufnäh-Docks</t>
  </si>
  <si>
    <t>Anzahl</t>
  </si>
  <si>
    <t xml:space="preserve">Schutzwesten in Standardgrößen XS </t>
  </si>
  <si>
    <t xml:space="preserve">Schutzwesten in Standardgrößen S </t>
  </si>
  <si>
    <t xml:space="preserve">Schutzwesten in Standardgrößen M </t>
  </si>
  <si>
    <t xml:space="preserve">Schutzwesten in Standardgrößen L </t>
  </si>
  <si>
    <t xml:space="preserve">Schutzwesten in Standardgrößen XXL </t>
  </si>
  <si>
    <t xml:space="preserve">Schutzwesten in Standardgrößen XXXL </t>
  </si>
  <si>
    <t>Schutzwesten in Standardgrößen XXXXL</t>
  </si>
  <si>
    <t xml:space="preserve">Schutzwesten in Standardgrößen XXXXXL </t>
  </si>
  <si>
    <r>
      <t xml:space="preserve">Erläuterungen: </t>
    </r>
    <r>
      <rPr>
        <sz val="10"/>
        <color theme="1"/>
        <rFont val="Arial"/>
        <family val="2"/>
      </rPr>
      <t xml:space="preserve"> Sämtliche Angebotspreise sind in EUR ohne Umsatzsteuer (netto) anzugeben.
Zur Kalkulation nehmen Sie bitte die Leistungsbeschreibung zur Hand. Die Preise sind verbindlich und gelten für die gesamte Dauer des Auftrages. 
Bitte beachten Sie, dass Änderungen an diesem Preisblatt unzulässig sind. Nehmen Sie keine Streichungen oder Ergänzungen vor. Dies führt zu einem Ausschluss Ihres Angebots. 
Der Auftraggeber ist zum Vorsteuerabzug nicht berechtigt. Es wird einheitlich der Umsatzsteuersatz von 19% dem Angebotspreis hinzugesetzt. 
Der Bieter hat sämtliche gelb hinterlegten Felder auszufüllen.</t>
    </r>
  </si>
  <si>
    <r>
      <t xml:space="preserve">Erläuterungen:  </t>
    </r>
    <r>
      <rPr>
        <sz val="10"/>
        <color theme="1"/>
        <rFont val="Arial"/>
        <family val="2"/>
      </rPr>
      <t>Sämtliche Angebotspreise sind in EUR ohne Umsatzsteuer (netto) anzugeben.
Zur Kalkulation nehmen Sie bitte die Leistungsbeschreibung zur Hand. Die Preise sind verbindlich und gelten für die gesamte Dauer des Auftrages. 
Bitte beachten Sie, dass Änderungen an diesem Preisblatt unzulässig sind. Nehmen Sie keine Streichungen oder Ergänzungen vor. Dies führt zu einem Ausschluss Ihres Angebots. 
Der Auftraggeber ist zum Vorsteuerabzug nicht berechtigt. Es wird einheitlich der Umsatzsteuersatz von 19% dem Angebotspreis hinzugesetzt. 
Der Bieter hat sämtliche gelb hinterlegten Felder auszufüllen.</t>
    </r>
  </si>
  <si>
    <t>Schutzwesten und Zubehör (Ausstattung je Schutzweste)</t>
  </si>
  <si>
    <t xml:space="preserve">Reflektorstreifen </t>
  </si>
  <si>
    <t xml:space="preserve">Schockabsorber </t>
  </si>
  <si>
    <t xml:space="preserve">Schutzwesten in Standardgrößen inkl. Zubehör gem. Zeile 10-19 (max. 70 Stück) </t>
  </si>
  <si>
    <t>Neonoranges Patch mit silber-reflektierendem Schriftzug "Traffic Control" (2,5cm x 9cm)</t>
  </si>
  <si>
    <t>Neongelbes Patch mit silber-reflektierendem Schriftzug "BALM" (ungefähr 20x30cm, tatsächliche Größe wird im Rahmen der Abstimmungsgespräche festgelegt)</t>
  </si>
  <si>
    <t>Neongelbes Patch mit silber-reflektierendem Schriftzug "BALM" (ungefähr 25x10cm, Rückenteil)</t>
  </si>
  <si>
    <t>Ggf. reflektierende Patches für die angestrebte Zertifizierung</t>
  </si>
  <si>
    <t>Ggf. reflektierende Patches pro Weste für die angestrebte Zertifizierung</t>
  </si>
  <si>
    <t>Summe reflektierender Patches pro Weste</t>
  </si>
  <si>
    <t>Leistungsbeschreibung; Kapitel 2</t>
  </si>
  <si>
    <t>Leistungsbeschreibung; Kapitel 5.1</t>
  </si>
  <si>
    <t>Leistungsbeschreibung; Kapitel 4</t>
  </si>
  <si>
    <t>Gemäß Leistungsbeschreibung; Anzahl notwendiger Patches pro Weste (wird mit der Maximalanzahl multipliziert)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</si>
</sst>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i/>
      <sz val="10"/>
      <color theme="1"/>
      <name val="Arial"/>
      <family val="2"/>
    </font>
    <font>
      <b/>
      <sz val="10"/>
      <color theme="1"/>
      <name val="Arial"/>
      <family val="2"/>
    </font>
    <font>
      <b/>
      <i/>
      <sz val="10"/>
      <color theme="1"/>
      <name val="Arial"/>
      <family val="2"/>
    </font>
    <font>
      <sz val="11"/>
      <color theme="1"/>
      <name val="Calibri"/>
      <family val="2"/>
      <scheme val="minor"/>
    </font>
    <font>
      <sz val="11"/>
      <color rgb="FF000000"/>
      <name val="Calibri"/>
      <family val="2"/>
      <charset val="1"/>
    </font>
    <font>
      <i/>
      <sz val="10"/>
      <color rgb="FF000000"/>
      <name val="Arial"/>
      <family val="2"/>
    </font>
    <font>
      <sz val="8"/>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5"/>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
      <patternFill patternType="solid">
        <fgColor rgb="FFFF7C80"/>
        <bgColor indexed="64"/>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style="medium">
        <color indexed="64"/>
      </top>
      <bottom style="medium">
        <color indexed="64"/>
      </bottom>
      <diagonal/>
    </border>
    <border>
      <left style="thin">
        <color indexed="64"/>
      </left>
      <right/>
      <top/>
      <bottom/>
      <diagonal/>
    </border>
    <border>
      <left style="thin">
        <color auto="1"/>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s>
  <cellStyleXfs count="4">
    <xf numFmtId="0" fontId="0" fillId="0" borderId="0"/>
    <xf numFmtId="44" fontId="14" fillId="0" borderId="0" applyFont="0" applyFill="0" applyBorder="0" applyAlignment="0" applyProtection="0"/>
    <xf numFmtId="9" fontId="14" fillId="0" borderId="0" applyFont="0" applyFill="0" applyBorder="0" applyAlignment="0" applyProtection="0"/>
    <xf numFmtId="0" fontId="15" fillId="0" borderId="0"/>
  </cellStyleXfs>
  <cellXfs count="226">
    <xf numFmtId="0" fontId="0" fillId="0" borderId="0" xfId="0"/>
    <xf numFmtId="44" fontId="16" fillId="2" borderId="19" xfId="0" applyNumberFormat="1" applyFont="1" applyFill="1" applyBorder="1" applyAlignment="1" applyProtection="1">
      <alignment horizontal="center" vertical="center"/>
    </xf>
    <xf numFmtId="0" fontId="10" fillId="0" borderId="0" xfId="0" applyFont="1" applyProtection="1"/>
    <xf numFmtId="44" fontId="12" fillId="0" borderId="0" xfId="0" applyNumberFormat="1" applyFont="1" applyBorder="1" applyAlignment="1" applyProtection="1">
      <alignment horizontal="left" vertical="center" wrapText="1"/>
    </xf>
    <xf numFmtId="49" fontId="12" fillId="3" borderId="6" xfId="0" applyNumberFormat="1" applyFont="1" applyFill="1" applyBorder="1" applyAlignment="1" applyProtection="1"/>
    <xf numFmtId="0" fontId="12" fillId="3" borderId="7" xfId="0" applyFont="1" applyFill="1" applyBorder="1" applyAlignment="1" applyProtection="1"/>
    <xf numFmtId="0" fontId="13" fillId="3" borderId="14" xfId="0" applyFont="1" applyFill="1" applyBorder="1" applyProtection="1"/>
    <xf numFmtId="0" fontId="13" fillId="3" borderId="9" xfId="0" applyFont="1" applyFill="1" applyBorder="1" applyProtection="1"/>
    <xf numFmtId="0" fontId="12" fillId="0" borderId="0" xfId="0" applyFont="1" applyProtection="1"/>
    <xf numFmtId="49" fontId="12" fillId="3" borderId="8" xfId="0" applyNumberFormat="1" applyFont="1" applyFill="1" applyBorder="1" applyAlignment="1" applyProtection="1">
      <alignment wrapText="1"/>
    </xf>
    <xf numFmtId="0" fontId="12" fillId="3" borderId="0" xfId="0" applyFont="1" applyFill="1" applyBorder="1" applyAlignment="1" applyProtection="1">
      <alignment wrapText="1"/>
    </xf>
    <xf numFmtId="0" fontId="13" fillId="3" borderId="10" xfId="0" applyFont="1" applyFill="1" applyBorder="1" applyAlignment="1" applyProtection="1">
      <alignment wrapText="1"/>
    </xf>
    <xf numFmtId="0" fontId="12" fillId="4" borderId="1" xfId="0" applyFont="1" applyFill="1" applyBorder="1" applyAlignment="1" applyProtection="1"/>
    <xf numFmtId="0" fontId="12" fillId="4" borderId="2" xfId="0" applyFont="1" applyFill="1" applyBorder="1" applyAlignment="1" applyProtection="1"/>
    <xf numFmtId="0" fontId="13" fillId="4" borderId="16" xfId="0" applyFont="1" applyFill="1" applyBorder="1" applyAlignment="1" applyProtection="1"/>
    <xf numFmtId="0" fontId="13" fillId="4" borderId="3" xfId="0" applyFont="1" applyFill="1" applyBorder="1" applyAlignment="1" applyProtection="1"/>
    <xf numFmtId="49" fontId="12" fillId="4" borderId="8" xfId="0" applyNumberFormat="1" applyFont="1" applyFill="1" applyBorder="1" applyAlignment="1" applyProtection="1"/>
    <xf numFmtId="0" fontId="12" fillId="4" borderId="0" xfId="0" applyFont="1" applyFill="1" applyBorder="1" applyAlignment="1" applyProtection="1"/>
    <xf numFmtId="0" fontId="11" fillId="4" borderId="15" xfId="0" applyFont="1" applyFill="1" applyBorder="1" applyAlignment="1" applyProtection="1">
      <alignment wrapText="1"/>
    </xf>
    <xf numFmtId="0" fontId="11" fillId="4" borderId="10" xfId="0" applyFont="1" applyFill="1" applyBorder="1" applyAlignment="1" applyProtection="1"/>
    <xf numFmtId="0" fontId="11" fillId="0" borderId="17" xfId="0" applyFont="1" applyFill="1" applyBorder="1" applyAlignment="1" applyProtection="1">
      <alignment vertical="center" wrapText="1"/>
    </xf>
    <xf numFmtId="9" fontId="13" fillId="2" borderId="12" xfId="2" applyFont="1" applyFill="1" applyBorder="1" applyAlignment="1" applyProtection="1">
      <alignment vertical="center"/>
    </xf>
    <xf numFmtId="44" fontId="13" fillId="2" borderId="12" xfId="1" applyFont="1" applyFill="1" applyBorder="1" applyAlignment="1" applyProtection="1">
      <alignment vertical="center"/>
    </xf>
    <xf numFmtId="49" fontId="10" fillId="0" borderId="0" xfId="0" applyNumberFormat="1" applyFont="1" applyProtection="1"/>
    <xf numFmtId="0" fontId="11" fillId="0" borderId="0" xfId="0" applyFont="1" applyProtection="1"/>
    <xf numFmtId="0" fontId="9" fillId="0" borderId="17" xfId="0" applyFont="1" applyFill="1" applyBorder="1" applyAlignment="1" applyProtection="1">
      <alignment horizontal="center" vertical="center" wrapText="1"/>
    </xf>
    <xf numFmtId="1" fontId="11" fillId="2" borderId="17" xfId="0" applyNumberFormat="1" applyFont="1" applyFill="1" applyBorder="1" applyAlignment="1" applyProtection="1">
      <alignment horizontal="center" vertical="center" wrapText="1"/>
    </xf>
    <xf numFmtId="49" fontId="12" fillId="4" borderId="1" xfId="0" applyNumberFormat="1" applyFont="1" applyFill="1" applyBorder="1" applyAlignment="1" applyProtection="1">
      <alignment vertical="top"/>
    </xf>
    <xf numFmtId="0" fontId="12" fillId="0" borderId="0" xfId="0" applyFont="1" applyBorder="1" applyAlignment="1" applyProtection="1">
      <alignment horizontal="left" vertical="center" wrapText="1"/>
    </xf>
    <xf numFmtId="164" fontId="12" fillId="4" borderId="2" xfId="0" applyNumberFormat="1" applyFont="1" applyFill="1" applyBorder="1" applyAlignment="1" applyProtection="1"/>
    <xf numFmtId="0" fontId="11" fillId="4" borderId="23" xfId="0" applyFont="1" applyFill="1" applyBorder="1" applyAlignment="1" applyProtection="1">
      <alignment wrapText="1"/>
    </xf>
    <xf numFmtId="0" fontId="11" fillId="4" borderId="11" xfId="0" applyFont="1" applyFill="1" applyBorder="1" applyAlignment="1" applyProtection="1"/>
    <xf numFmtId="164" fontId="12" fillId="5" borderId="17" xfId="1" applyNumberFormat="1" applyFont="1" applyFill="1" applyBorder="1" applyAlignment="1" applyProtection="1">
      <alignment horizontal="center" vertical="center" wrapText="1"/>
      <protection locked="0"/>
    </xf>
    <xf numFmtId="0" fontId="8" fillId="0" borderId="0" xfId="0" applyFont="1" applyProtection="1"/>
    <xf numFmtId="44" fontId="12" fillId="0" borderId="2" xfId="0" applyNumberFormat="1" applyFont="1" applyBorder="1" applyAlignment="1" applyProtection="1">
      <alignment horizontal="left" vertical="center" wrapText="1"/>
    </xf>
    <xf numFmtId="44" fontId="16" fillId="2" borderId="24" xfId="1" applyFont="1" applyFill="1" applyBorder="1" applyAlignment="1" applyProtection="1">
      <alignment horizontal="center" vertical="center"/>
    </xf>
    <xf numFmtId="0" fontId="12" fillId="4" borderId="0" xfId="0" applyNumberFormat="1" applyFont="1" applyFill="1" applyBorder="1" applyAlignment="1" applyProtection="1">
      <alignment wrapText="1"/>
    </xf>
    <xf numFmtId="49" fontId="12" fillId="4" borderId="8" xfId="0" applyNumberFormat="1" applyFont="1" applyFill="1" applyBorder="1" applyAlignment="1" applyProtection="1">
      <alignment wrapText="1"/>
    </xf>
    <xf numFmtId="0" fontId="13" fillId="4" borderId="15" xfId="0" applyFont="1" applyFill="1" applyBorder="1" applyAlignment="1" applyProtection="1"/>
    <xf numFmtId="49" fontId="12" fillId="3" borderId="6" xfId="0" applyNumberFormat="1" applyFont="1" applyFill="1" applyBorder="1" applyAlignment="1" applyProtection="1">
      <alignment wrapText="1"/>
    </xf>
    <xf numFmtId="0" fontId="12" fillId="3" borderId="7" xfId="0" applyFont="1" applyFill="1" applyBorder="1" applyAlignment="1" applyProtection="1">
      <alignment wrapText="1"/>
    </xf>
    <xf numFmtId="0" fontId="13" fillId="3" borderId="9" xfId="0" applyFont="1" applyFill="1" applyBorder="1" applyAlignment="1" applyProtection="1">
      <alignment wrapText="1"/>
    </xf>
    <xf numFmtId="49" fontId="12" fillId="3" borderId="7" xfId="0" applyNumberFormat="1" applyFont="1" applyFill="1" applyBorder="1" applyAlignment="1" applyProtection="1"/>
    <xf numFmtId="0" fontId="12" fillId="3" borderId="7" xfId="0" applyFont="1" applyFill="1" applyBorder="1" applyAlignment="1" applyProtection="1">
      <alignment horizontal="center"/>
    </xf>
    <xf numFmtId="0" fontId="12" fillId="3" borderId="0" xfId="0" applyFont="1" applyFill="1" applyBorder="1" applyAlignment="1" applyProtection="1">
      <alignment horizontal="center" wrapText="1"/>
    </xf>
    <xf numFmtId="0" fontId="12" fillId="4" borderId="2" xfId="0" applyFont="1" applyFill="1" applyBorder="1" applyAlignment="1" applyProtection="1">
      <alignment horizontal="center"/>
    </xf>
    <xf numFmtId="44" fontId="12" fillId="0" borderId="0" xfId="0" applyNumberFormat="1" applyFont="1" applyBorder="1" applyAlignment="1" applyProtection="1">
      <alignment horizontal="center" vertical="center" wrapText="1"/>
    </xf>
    <xf numFmtId="44" fontId="16" fillId="2" borderId="25" xfId="1" applyFont="1" applyFill="1" applyBorder="1" applyAlignment="1" applyProtection="1">
      <alignment horizontal="center" vertical="center"/>
    </xf>
    <xf numFmtId="0" fontId="5" fillId="0" borderId="17" xfId="0" applyNumberFormat="1" applyFont="1" applyFill="1" applyBorder="1" applyAlignment="1" applyProtection="1">
      <alignment vertical="center" wrapText="1"/>
    </xf>
    <xf numFmtId="0" fontId="12" fillId="4" borderId="3" xfId="0" applyFont="1" applyFill="1" applyBorder="1" applyAlignment="1" applyProtection="1"/>
    <xf numFmtId="0" fontId="12" fillId="4" borderId="29" xfId="0" applyFont="1" applyFill="1" applyBorder="1" applyAlignment="1" applyProtection="1"/>
    <xf numFmtId="0" fontId="12" fillId="4" borderId="11" xfId="0" applyFont="1" applyFill="1" applyBorder="1" applyAlignment="1" applyProtection="1"/>
    <xf numFmtId="49" fontId="12" fillId="4" borderId="4" xfId="0" applyNumberFormat="1" applyFont="1" applyFill="1" applyBorder="1" applyAlignment="1" applyProtection="1"/>
    <xf numFmtId="0" fontId="4" fillId="0" borderId="0" xfId="0" applyFont="1" applyProtection="1"/>
    <xf numFmtId="49" fontId="4" fillId="0" borderId="0" xfId="0" applyNumberFormat="1" applyFont="1" applyProtection="1"/>
    <xf numFmtId="0" fontId="4" fillId="0" borderId="0" xfId="0" applyFont="1" applyAlignment="1" applyProtection="1">
      <alignment horizontal="center"/>
    </xf>
    <xf numFmtId="0" fontId="11" fillId="0" borderId="30" xfId="0" applyFont="1" applyFill="1" applyBorder="1" applyAlignment="1" applyProtection="1">
      <alignment vertical="center" wrapText="1"/>
    </xf>
    <xf numFmtId="0" fontId="11" fillId="0" borderId="25" xfId="0" applyFont="1" applyFill="1" applyBorder="1" applyAlignment="1" applyProtection="1">
      <alignment vertical="center" wrapText="1"/>
    </xf>
    <xf numFmtId="49" fontId="3" fillId="0" borderId="27" xfId="0" applyNumberFormat="1" applyFont="1" applyFill="1" applyBorder="1" applyAlignment="1" applyProtection="1"/>
    <xf numFmtId="49" fontId="3" fillId="0" borderId="18" xfId="0" applyNumberFormat="1" applyFont="1" applyFill="1" applyBorder="1" applyAlignment="1" applyProtection="1"/>
    <xf numFmtId="0" fontId="3" fillId="0" borderId="17" xfId="0" applyNumberFormat="1" applyFont="1" applyFill="1" applyBorder="1" applyAlignment="1" applyProtection="1">
      <alignment vertical="center" wrapText="1"/>
    </xf>
    <xf numFmtId="49" fontId="3" fillId="0" borderId="28" xfId="0" applyNumberFormat="1" applyFont="1" applyFill="1" applyBorder="1" applyAlignment="1" applyProtection="1"/>
    <xf numFmtId="0" fontId="12" fillId="0" borderId="0" xfId="0" applyNumberFormat="1" applyFont="1" applyBorder="1" applyAlignment="1" applyProtection="1">
      <alignment horizontal="center" vertical="center" wrapText="1"/>
    </xf>
    <xf numFmtId="0" fontId="12" fillId="3" borderId="7" xfId="0" applyNumberFormat="1" applyFont="1" applyFill="1" applyBorder="1" applyAlignment="1" applyProtection="1">
      <alignment horizontal="center"/>
    </xf>
    <xf numFmtId="0" fontId="12" fillId="3" borderId="0" xfId="0" applyNumberFormat="1" applyFont="1" applyFill="1" applyBorder="1" applyAlignment="1" applyProtection="1">
      <alignment horizontal="center" wrapText="1"/>
    </xf>
    <xf numFmtId="0" fontId="12" fillId="4" borderId="3" xfId="0" applyNumberFormat="1" applyFont="1" applyFill="1" applyBorder="1" applyAlignment="1" applyProtection="1">
      <alignment horizontal="center"/>
    </xf>
    <xf numFmtId="0" fontId="16" fillId="2" borderId="31" xfId="1" applyNumberFormat="1" applyFont="1" applyFill="1" applyBorder="1" applyAlignment="1" applyProtection="1">
      <alignment horizontal="center" vertical="center"/>
    </xf>
    <xf numFmtId="0" fontId="4" fillId="0" borderId="0" xfId="0" applyNumberFormat="1" applyFont="1" applyAlignment="1" applyProtection="1">
      <alignment horizontal="center"/>
    </xf>
    <xf numFmtId="0" fontId="12" fillId="0" borderId="1" xfId="0" applyFont="1" applyBorder="1" applyAlignment="1" applyProtection="1">
      <alignment horizontal="left" vertical="center" wrapText="1"/>
    </xf>
    <xf numFmtId="0" fontId="12" fillId="0" borderId="2" xfId="0" applyFont="1" applyBorder="1" applyAlignment="1" applyProtection="1">
      <alignment horizontal="left" vertical="center" wrapText="1"/>
    </xf>
    <xf numFmtId="0" fontId="12" fillId="0" borderId="3" xfId="0" applyFont="1" applyBorder="1" applyAlignment="1" applyProtection="1">
      <alignment horizontal="left" vertical="center" wrapText="1"/>
    </xf>
    <xf numFmtId="0" fontId="2" fillId="0" borderId="0" xfId="0" applyFont="1" applyProtection="1"/>
    <xf numFmtId="49" fontId="2" fillId="0" borderId="18" xfId="0" applyNumberFormat="1" applyFont="1" applyFill="1" applyBorder="1" applyAlignment="1" applyProtection="1"/>
    <xf numFmtId="0" fontId="2" fillId="0" borderId="17" xfId="0" applyNumberFormat="1" applyFont="1" applyFill="1" applyBorder="1" applyAlignment="1" applyProtection="1">
      <alignment vertical="center" wrapText="1"/>
    </xf>
    <xf numFmtId="0" fontId="2" fillId="0" borderId="17" xfId="0" applyFont="1" applyFill="1" applyBorder="1" applyAlignment="1" applyProtection="1">
      <alignment horizontal="center" vertical="center" wrapText="1"/>
    </xf>
    <xf numFmtId="49" fontId="2" fillId="0" borderId="0" xfId="0" applyNumberFormat="1" applyFont="1" applyProtection="1"/>
    <xf numFmtId="164" fontId="12" fillId="4" borderId="17" xfId="1" applyNumberFormat="1" applyFont="1" applyFill="1" applyBorder="1" applyAlignment="1" applyProtection="1">
      <alignment horizontal="center" vertical="center" wrapText="1"/>
      <protection locked="0"/>
    </xf>
    <xf numFmtId="0" fontId="1" fillId="0" borderId="17" xfId="0" applyFont="1" applyFill="1" applyBorder="1" applyAlignment="1" applyProtection="1">
      <alignment vertical="center" wrapText="1"/>
    </xf>
    <xf numFmtId="0" fontId="1" fillId="0" borderId="17" xfId="0" applyNumberFormat="1" applyFont="1" applyFill="1" applyBorder="1" applyAlignment="1" applyProtection="1">
      <alignment vertical="center" wrapText="1"/>
    </xf>
    <xf numFmtId="0" fontId="12" fillId="4" borderId="29" xfId="0" applyFont="1" applyFill="1" applyBorder="1" applyAlignment="1" applyProtection="1">
      <alignment vertical="center"/>
    </xf>
    <xf numFmtId="0" fontId="12" fillId="4" borderId="3" xfId="0" applyNumberFormat="1" applyFont="1" applyFill="1" applyBorder="1" applyAlignment="1" applyProtection="1">
      <alignment horizontal="center" vertical="center"/>
    </xf>
    <xf numFmtId="0" fontId="12" fillId="4" borderId="13" xfId="0" applyFont="1" applyFill="1" applyBorder="1" applyAlignment="1" applyProtection="1">
      <alignment vertical="center"/>
    </xf>
    <xf numFmtId="0" fontId="12" fillId="4" borderId="11" xfId="0" applyNumberFormat="1" applyFont="1" applyFill="1" applyBorder="1" applyAlignment="1" applyProtection="1">
      <alignment horizontal="center" vertical="center" wrapText="1"/>
    </xf>
    <xf numFmtId="49" fontId="1" fillId="6" borderId="24" xfId="0" applyNumberFormat="1" applyFont="1" applyFill="1" applyBorder="1" applyAlignment="1" applyProtection="1">
      <alignment vertical="center"/>
    </xf>
    <xf numFmtId="49" fontId="1" fillId="6" borderId="30" xfId="0" applyNumberFormat="1" applyFont="1" applyFill="1" applyBorder="1" applyAlignment="1" applyProtection="1">
      <alignment vertical="center"/>
    </xf>
    <xf numFmtId="49" fontId="3" fillId="0" borderId="36" xfId="0" applyNumberFormat="1" applyFont="1" applyFill="1" applyBorder="1" applyAlignment="1" applyProtection="1"/>
    <xf numFmtId="0" fontId="3" fillId="0" borderId="37" xfId="0" applyNumberFormat="1" applyFont="1" applyFill="1" applyBorder="1" applyAlignment="1" applyProtection="1">
      <alignment vertical="center" wrapText="1"/>
    </xf>
    <xf numFmtId="49" fontId="1" fillId="6" borderId="25" xfId="0" applyNumberFormat="1" applyFont="1" applyFill="1" applyBorder="1" applyAlignment="1" applyProtection="1">
      <alignment vertical="center"/>
    </xf>
    <xf numFmtId="49" fontId="3" fillId="0" borderId="38" xfId="0" applyNumberFormat="1" applyFont="1" applyFill="1" applyBorder="1" applyAlignment="1" applyProtection="1"/>
    <xf numFmtId="0" fontId="3" fillId="0" borderId="39" xfId="0" applyNumberFormat="1" applyFont="1" applyFill="1" applyBorder="1" applyAlignment="1" applyProtection="1">
      <alignment vertical="center" wrapText="1"/>
    </xf>
    <xf numFmtId="0" fontId="4" fillId="0" borderId="7" xfId="0" applyFont="1" applyBorder="1" applyProtection="1"/>
    <xf numFmtId="0" fontId="12" fillId="4" borderId="13" xfId="0" applyFont="1" applyFill="1" applyBorder="1" applyAlignment="1" applyProtection="1">
      <alignment vertical="center" wrapText="1"/>
    </xf>
    <xf numFmtId="49" fontId="1" fillId="6" borderId="40" xfId="0" applyNumberFormat="1" applyFont="1" applyFill="1" applyBorder="1" applyAlignment="1" applyProtection="1">
      <alignment vertical="center"/>
    </xf>
    <xf numFmtId="0" fontId="3" fillId="0" borderId="20" xfId="0" applyNumberFormat="1" applyFont="1" applyFill="1" applyBorder="1" applyAlignment="1" applyProtection="1">
      <alignment vertical="center" wrapText="1"/>
    </xf>
    <xf numFmtId="0" fontId="4" fillId="0" borderId="6" xfId="0" applyFont="1" applyBorder="1" applyProtection="1"/>
    <xf numFmtId="0" fontId="4" fillId="0" borderId="9" xfId="0" applyFont="1" applyBorder="1" applyProtection="1"/>
    <xf numFmtId="44" fontId="11" fillId="0" borderId="5" xfId="0" applyNumberFormat="1" applyFont="1" applyFill="1" applyBorder="1" applyAlignment="1" applyProtection="1">
      <alignment vertical="center" wrapText="1"/>
    </xf>
    <xf numFmtId="49" fontId="1" fillId="0" borderId="18" xfId="0" applyNumberFormat="1" applyFont="1" applyFill="1" applyBorder="1" applyAlignment="1" applyProtection="1"/>
    <xf numFmtId="49" fontId="3" fillId="0" borderId="35" xfId="0" applyNumberFormat="1" applyFont="1" applyFill="1" applyBorder="1" applyAlignment="1" applyProtection="1"/>
    <xf numFmtId="49" fontId="1" fillId="6" borderId="35" xfId="0" applyNumberFormat="1" applyFont="1" applyFill="1" applyBorder="1" applyAlignment="1" applyProtection="1">
      <alignment vertical="center"/>
    </xf>
    <xf numFmtId="0" fontId="12" fillId="4" borderId="13" xfId="0" applyFont="1" applyFill="1" applyBorder="1" applyAlignment="1" applyProtection="1">
      <alignment horizontal="center" vertical="center" wrapText="1"/>
    </xf>
    <xf numFmtId="0" fontId="12" fillId="0" borderId="4" xfId="3" applyFont="1" applyBorder="1" applyAlignment="1" applyProtection="1">
      <alignment horizontal="right" vertical="center"/>
    </xf>
    <xf numFmtId="0" fontId="12" fillId="0" borderId="32" xfId="3" applyFont="1" applyBorder="1" applyAlignment="1" applyProtection="1">
      <alignment horizontal="right" vertical="center"/>
    </xf>
    <xf numFmtId="0" fontId="2" fillId="6" borderId="8" xfId="0" applyFont="1" applyFill="1" applyBorder="1" applyAlignment="1" applyProtection="1">
      <alignment horizontal="right" vertical="center"/>
    </xf>
    <xf numFmtId="0" fontId="1" fillId="0" borderId="17" xfId="0" applyFont="1" applyFill="1" applyBorder="1" applyAlignment="1" applyProtection="1">
      <alignment horizontal="center" vertical="center" wrapText="1"/>
    </xf>
    <xf numFmtId="0" fontId="12" fillId="4" borderId="12" xfId="0" applyFont="1" applyFill="1" applyBorder="1" applyAlignment="1" applyProtection="1">
      <alignment horizontal="center" vertical="center" wrapText="1"/>
    </xf>
    <xf numFmtId="0" fontId="12" fillId="3" borderId="29" xfId="0" applyFont="1" applyFill="1" applyBorder="1" applyAlignment="1" applyProtection="1">
      <alignment horizontal="center" wrapText="1"/>
    </xf>
    <xf numFmtId="0" fontId="13" fillId="4" borderId="12" xfId="0" applyFont="1" applyFill="1" applyBorder="1" applyAlignment="1" applyProtection="1"/>
    <xf numFmtId="44" fontId="16" fillId="2" borderId="29" xfId="1" applyFont="1" applyFill="1" applyBorder="1" applyAlignment="1" applyProtection="1">
      <alignment horizontal="center" vertical="center"/>
    </xf>
    <xf numFmtId="0" fontId="4" fillId="0" borderId="8" xfId="0" applyFont="1" applyBorder="1" applyProtection="1"/>
    <xf numFmtId="44" fontId="11" fillId="0" borderId="0" xfId="0" applyNumberFormat="1" applyFont="1" applyFill="1" applyBorder="1" applyAlignment="1" applyProtection="1">
      <alignment vertical="center" wrapText="1"/>
    </xf>
    <xf numFmtId="49" fontId="1" fillId="6" borderId="2" xfId="0" applyNumberFormat="1" applyFont="1" applyFill="1" applyBorder="1" applyAlignment="1" applyProtection="1">
      <alignment vertical="center"/>
    </xf>
    <xf numFmtId="0" fontId="11" fillId="0" borderId="2" xfId="0" applyFont="1" applyFill="1" applyBorder="1" applyAlignment="1" applyProtection="1">
      <alignment vertical="center" wrapText="1"/>
    </xf>
    <xf numFmtId="0" fontId="3" fillId="0" borderId="0" xfId="0" applyNumberFormat="1" applyFont="1" applyFill="1" applyBorder="1" applyAlignment="1" applyProtection="1">
      <alignment vertical="center" wrapText="1"/>
    </xf>
    <xf numFmtId="49" fontId="3" fillId="0" borderId="1" xfId="0" applyNumberFormat="1" applyFont="1" applyFill="1" applyBorder="1" applyAlignment="1" applyProtection="1"/>
    <xf numFmtId="0" fontId="4" fillId="0" borderId="0" xfId="0" applyFont="1" applyBorder="1" applyProtection="1"/>
    <xf numFmtId="49" fontId="3" fillId="0" borderId="8" xfId="0" applyNumberFormat="1" applyFont="1" applyFill="1" applyBorder="1" applyAlignment="1" applyProtection="1"/>
    <xf numFmtId="49" fontId="4" fillId="0" borderId="0" xfId="0" applyNumberFormat="1" applyFont="1" applyBorder="1" applyProtection="1"/>
    <xf numFmtId="0" fontId="4" fillId="0" borderId="0" xfId="0" applyNumberFormat="1" applyFont="1" applyBorder="1" applyAlignment="1" applyProtection="1">
      <alignment horizontal="center"/>
    </xf>
    <xf numFmtId="0" fontId="4" fillId="0" borderId="10" xfId="0" applyFont="1" applyBorder="1" applyProtection="1"/>
    <xf numFmtId="0" fontId="4" fillId="0" borderId="10" xfId="0" applyFont="1" applyBorder="1" applyAlignment="1" applyProtection="1">
      <alignment horizontal="center"/>
    </xf>
    <xf numFmtId="0" fontId="4" fillId="0" borderId="0" xfId="0" applyFont="1" applyBorder="1" applyAlignment="1" applyProtection="1">
      <alignment horizontal="center"/>
    </xf>
    <xf numFmtId="49" fontId="2" fillId="0" borderId="0" xfId="0" applyNumberFormat="1" applyFont="1" applyFill="1" applyBorder="1" applyAlignment="1" applyProtection="1"/>
    <xf numFmtId="0" fontId="1" fillId="0" borderId="0" xfId="0" applyNumberFormat="1" applyFont="1" applyFill="1" applyBorder="1" applyAlignment="1" applyProtection="1">
      <alignment vertical="center" wrapText="1"/>
    </xf>
    <xf numFmtId="0" fontId="11" fillId="0" borderId="0" xfId="0" applyFont="1" applyFill="1" applyBorder="1" applyAlignment="1" applyProtection="1">
      <alignment vertical="center" wrapText="1"/>
    </xf>
    <xf numFmtId="0" fontId="1" fillId="0" borderId="0" xfId="0" applyFont="1" applyFill="1" applyBorder="1" applyAlignment="1" applyProtection="1">
      <alignment horizontal="center" vertical="center" wrapText="1"/>
    </xf>
    <xf numFmtId="0" fontId="1" fillId="0" borderId="0" xfId="0" applyFont="1" applyFill="1" applyBorder="1" applyAlignment="1" applyProtection="1">
      <alignment vertical="center" wrapText="1"/>
    </xf>
    <xf numFmtId="9" fontId="13" fillId="2" borderId="12" xfId="2" applyFont="1" applyFill="1" applyBorder="1" applyAlignment="1" applyProtection="1">
      <alignment horizontal="right" vertical="center"/>
    </xf>
    <xf numFmtId="44" fontId="13" fillId="2" borderId="12" xfId="1" applyFont="1" applyFill="1" applyBorder="1" applyAlignment="1" applyProtection="1">
      <alignment horizontal="right" vertical="center"/>
    </xf>
    <xf numFmtId="0" fontId="12" fillId="3" borderId="14" xfId="0" applyFont="1" applyFill="1" applyBorder="1" applyProtection="1"/>
    <xf numFmtId="44" fontId="4" fillId="7" borderId="12" xfId="0" applyNumberFormat="1" applyFont="1" applyFill="1" applyBorder="1" applyAlignment="1" applyProtection="1">
      <alignment horizontal="center"/>
    </xf>
    <xf numFmtId="44" fontId="4" fillId="7" borderId="6" xfId="0" applyNumberFormat="1" applyFont="1" applyFill="1" applyBorder="1" applyAlignment="1" applyProtection="1">
      <alignment horizontal="center"/>
    </xf>
    <xf numFmtId="44" fontId="4" fillId="7" borderId="12" xfId="0" applyNumberFormat="1" applyFont="1" applyFill="1" applyBorder="1" applyProtection="1"/>
    <xf numFmtId="44" fontId="11" fillId="7" borderId="12" xfId="0" applyNumberFormat="1" applyFont="1" applyFill="1" applyBorder="1" applyAlignment="1" applyProtection="1">
      <alignment vertical="center" wrapText="1"/>
    </xf>
    <xf numFmtId="0" fontId="12" fillId="7" borderId="12" xfId="0" applyFont="1" applyFill="1" applyBorder="1" applyAlignment="1" applyProtection="1">
      <alignment horizontal="center"/>
    </xf>
    <xf numFmtId="0" fontId="12" fillId="7" borderId="9" xfId="0" applyFont="1" applyFill="1" applyBorder="1" applyAlignment="1" applyProtection="1">
      <alignment horizontal="center"/>
    </xf>
    <xf numFmtId="44" fontId="4" fillId="8" borderId="12" xfId="0" applyNumberFormat="1" applyFont="1" applyFill="1" applyBorder="1" applyAlignment="1" applyProtection="1">
      <alignment horizontal="center"/>
    </xf>
    <xf numFmtId="44" fontId="11" fillId="8" borderId="7" xfId="0" applyNumberFormat="1" applyFont="1" applyFill="1" applyBorder="1" applyAlignment="1" applyProtection="1">
      <alignment horizontal="center"/>
    </xf>
    <xf numFmtId="0" fontId="12" fillId="7" borderId="12" xfId="0" applyFont="1" applyFill="1" applyBorder="1" applyProtection="1"/>
    <xf numFmtId="0" fontId="3" fillId="0" borderId="22" xfId="0" applyNumberFormat="1" applyFont="1" applyFill="1" applyBorder="1" applyAlignment="1" applyProtection="1">
      <alignment vertical="center"/>
    </xf>
    <xf numFmtId="0" fontId="3" fillId="0" borderId="17" xfId="0" applyNumberFormat="1" applyFont="1" applyFill="1" applyBorder="1" applyAlignment="1" applyProtection="1">
      <alignment vertical="center"/>
    </xf>
    <xf numFmtId="0" fontId="3" fillId="0" borderId="19" xfId="0" applyNumberFormat="1" applyFont="1" applyFill="1" applyBorder="1" applyAlignment="1" applyProtection="1">
      <alignment vertical="center"/>
    </xf>
    <xf numFmtId="0" fontId="3" fillId="0" borderId="21" xfId="0" applyNumberFormat="1" applyFont="1" applyFill="1" applyBorder="1" applyAlignment="1" applyProtection="1">
      <alignment vertical="center"/>
    </xf>
    <xf numFmtId="0" fontId="3" fillId="0" borderId="41" xfId="0" applyNumberFormat="1" applyFont="1" applyFill="1" applyBorder="1" applyAlignment="1" applyProtection="1">
      <alignment vertical="center"/>
    </xf>
    <xf numFmtId="49" fontId="3" fillId="0" borderId="42" xfId="0" applyNumberFormat="1" applyFont="1" applyFill="1" applyBorder="1" applyAlignment="1" applyProtection="1"/>
    <xf numFmtId="16" fontId="12" fillId="4" borderId="3" xfId="0" applyNumberFormat="1" applyFont="1" applyFill="1" applyBorder="1" applyAlignment="1" applyProtection="1"/>
    <xf numFmtId="0" fontId="11" fillId="4" borderId="0" xfId="0" applyFont="1" applyFill="1" applyProtection="1"/>
    <xf numFmtId="49" fontId="3" fillId="0" borderId="43" xfId="0" applyNumberFormat="1" applyFont="1" applyFill="1" applyBorder="1" applyAlignment="1" applyProtection="1"/>
    <xf numFmtId="0" fontId="3" fillId="0" borderId="26" xfId="0" applyNumberFormat="1" applyFont="1" applyFill="1" applyBorder="1" applyAlignment="1" applyProtection="1">
      <alignment vertical="center"/>
    </xf>
    <xf numFmtId="164" fontId="12" fillId="4" borderId="0" xfId="1" applyNumberFormat="1" applyFont="1" applyFill="1" applyBorder="1" applyAlignment="1" applyProtection="1">
      <alignment horizontal="center" vertical="center" wrapText="1"/>
      <protection locked="0"/>
    </xf>
    <xf numFmtId="44" fontId="16" fillId="2" borderId="17" xfId="0" applyNumberFormat="1" applyFont="1" applyFill="1" applyBorder="1" applyAlignment="1" applyProtection="1">
      <alignment horizontal="center" vertical="center"/>
    </xf>
    <xf numFmtId="49" fontId="1" fillId="0" borderId="36" xfId="0" applyNumberFormat="1" applyFont="1" applyFill="1" applyBorder="1" applyAlignment="1" applyProtection="1"/>
    <xf numFmtId="0" fontId="11" fillId="0" borderId="44" xfId="0" applyFont="1" applyFill="1" applyBorder="1" applyAlignment="1" applyProtection="1">
      <alignment vertical="center" wrapText="1"/>
    </xf>
    <xf numFmtId="164" fontId="12" fillId="5" borderId="44" xfId="1" applyNumberFormat="1" applyFont="1" applyFill="1" applyBorder="1" applyAlignment="1" applyProtection="1">
      <alignment horizontal="center" vertical="center" wrapText="1"/>
      <protection locked="0"/>
    </xf>
    <xf numFmtId="0" fontId="10" fillId="0" borderId="15" xfId="0" applyFont="1" applyBorder="1" applyProtection="1"/>
    <xf numFmtId="0" fontId="10" fillId="0" borderId="0" xfId="0" applyFont="1" applyBorder="1" applyProtection="1"/>
    <xf numFmtId="0" fontId="1" fillId="0" borderId="46" xfId="0" applyFont="1" applyFill="1" applyBorder="1" applyAlignment="1" applyProtection="1">
      <alignment horizontal="center" vertical="center" wrapText="1"/>
    </xf>
    <xf numFmtId="49" fontId="7" fillId="0" borderId="18" xfId="0" applyNumberFormat="1" applyFont="1" applyFill="1" applyBorder="1" applyAlignment="1" applyProtection="1">
      <alignment horizontal="left" vertical="top"/>
    </xf>
    <xf numFmtId="49" fontId="1" fillId="0" borderId="18" xfId="0" applyNumberFormat="1" applyFont="1" applyFill="1" applyBorder="1" applyAlignment="1" applyProtection="1">
      <alignment horizontal="left" vertical="top"/>
    </xf>
    <xf numFmtId="49" fontId="1" fillId="0" borderId="17" xfId="0" applyNumberFormat="1" applyFont="1" applyFill="1" applyBorder="1" applyAlignment="1" applyProtection="1">
      <alignment horizontal="left" vertical="top"/>
    </xf>
    <xf numFmtId="44" fontId="11" fillId="2" borderId="11" xfId="1" applyFont="1" applyFill="1" applyBorder="1" applyAlignment="1" applyProtection="1">
      <alignment vertical="center"/>
    </xf>
    <xf numFmtId="0" fontId="1" fillId="0" borderId="37" xfId="0" applyNumberFormat="1" applyFont="1" applyFill="1" applyBorder="1" applyAlignment="1" applyProtection="1">
      <alignment vertical="center" wrapText="1"/>
    </xf>
    <xf numFmtId="44" fontId="16" fillId="2" borderId="48" xfId="0" applyNumberFormat="1" applyFont="1" applyFill="1" applyBorder="1" applyAlignment="1" applyProtection="1">
      <alignment horizontal="center" vertical="center"/>
    </xf>
    <xf numFmtId="0" fontId="13" fillId="3" borderId="39" xfId="0" applyFont="1" applyFill="1" applyBorder="1" applyProtection="1"/>
    <xf numFmtId="0" fontId="13" fillId="4" borderId="49" xfId="0" applyFont="1" applyFill="1" applyBorder="1" applyAlignment="1" applyProtection="1"/>
    <xf numFmtId="0" fontId="11" fillId="4" borderId="50" xfId="0" applyFont="1" applyFill="1" applyBorder="1" applyAlignment="1" applyProtection="1">
      <alignment wrapText="1"/>
    </xf>
    <xf numFmtId="1" fontId="11" fillId="2" borderId="47" xfId="0" applyNumberFormat="1" applyFont="1" applyFill="1" applyBorder="1" applyAlignment="1" applyProtection="1">
      <alignment horizontal="center" vertical="center" wrapText="1"/>
    </xf>
    <xf numFmtId="49" fontId="1" fillId="6" borderId="51" xfId="0" applyNumberFormat="1" applyFont="1" applyFill="1" applyBorder="1" applyAlignment="1" applyProtection="1">
      <alignment vertical="center"/>
    </xf>
    <xf numFmtId="0" fontId="3" fillId="0" borderId="52" xfId="0" applyNumberFormat="1" applyFont="1" applyFill="1" applyBorder="1" applyAlignment="1" applyProtection="1">
      <alignment vertical="center" wrapText="1"/>
    </xf>
    <xf numFmtId="0" fontId="16" fillId="2" borderId="30" xfId="1" applyNumberFormat="1" applyFont="1" applyFill="1" applyBorder="1" applyAlignment="1" applyProtection="1">
      <alignment horizontal="center" vertical="center"/>
    </xf>
    <xf numFmtId="0" fontId="11" fillId="0" borderId="51" xfId="0" applyFont="1" applyFill="1" applyBorder="1" applyAlignment="1" applyProtection="1">
      <alignment vertical="center" wrapText="1"/>
    </xf>
    <xf numFmtId="44" fontId="16" fillId="2" borderId="53" xfId="1" applyFont="1" applyFill="1" applyBorder="1" applyAlignment="1" applyProtection="1">
      <alignment horizontal="center" vertical="center"/>
    </xf>
    <xf numFmtId="44" fontId="16" fillId="2" borderId="30" xfId="1" applyFont="1" applyFill="1" applyBorder="1" applyAlignment="1" applyProtection="1">
      <alignment horizontal="center" vertical="center"/>
    </xf>
    <xf numFmtId="44" fontId="16" fillId="2" borderId="40" xfId="1" applyFont="1" applyFill="1" applyBorder="1" applyAlignment="1" applyProtection="1">
      <alignment horizontal="center" vertical="center"/>
    </xf>
    <xf numFmtId="44" fontId="16" fillId="2" borderId="51" xfId="1" applyFont="1" applyFill="1" applyBorder="1" applyAlignment="1" applyProtection="1">
      <alignment horizontal="center" vertical="center"/>
    </xf>
    <xf numFmtId="0" fontId="3" fillId="0" borderId="26" xfId="0" applyNumberFormat="1" applyFont="1" applyFill="1" applyBorder="1" applyAlignment="1" applyProtection="1">
      <alignment vertical="center" wrapText="1"/>
    </xf>
    <xf numFmtId="0" fontId="3" fillId="0" borderId="54" xfId="0" applyNumberFormat="1" applyFont="1" applyFill="1" applyBorder="1" applyAlignment="1" applyProtection="1">
      <alignment vertical="center" wrapText="1"/>
    </xf>
    <xf numFmtId="0" fontId="1" fillId="0" borderId="2" xfId="0" applyFont="1" applyBorder="1" applyProtection="1"/>
    <xf numFmtId="44" fontId="11" fillId="7" borderId="6" xfId="0" applyNumberFormat="1" applyFont="1" applyFill="1" applyBorder="1" applyAlignment="1" applyProtection="1">
      <alignment vertical="center" wrapText="1"/>
    </xf>
    <xf numFmtId="44" fontId="11" fillId="0" borderId="7" xfId="0" applyNumberFormat="1" applyFont="1" applyFill="1" applyBorder="1" applyAlignment="1" applyProtection="1">
      <alignment vertical="center" wrapText="1"/>
    </xf>
    <xf numFmtId="0" fontId="3" fillId="0" borderId="46" xfId="0" applyNumberFormat="1" applyFont="1" applyFill="1" applyBorder="1" applyAlignment="1" applyProtection="1">
      <alignment vertical="center"/>
    </xf>
    <xf numFmtId="49" fontId="1" fillId="6" borderId="51" xfId="0" applyNumberFormat="1" applyFont="1" applyFill="1" applyBorder="1" applyAlignment="1" applyProtection="1">
      <alignment vertical="center" wrapText="1"/>
    </xf>
    <xf numFmtId="0" fontId="12" fillId="0" borderId="0" xfId="0" applyFont="1" applyBorder="1" applyAlignment="1" applyProtection="1">
      <alignment horizontal="left" vertical="center" wrapText="1"/>
    </xf>
    <xf numFmtId="0" fontId="12" fillId="4" borderId="13" xfId="0" applyFont="1" applyFill="1" applyBorder="1" applyAlignment="1" applyProtection="1">
      <alignment horizontal="center" vertical="center"/>
    </xf>
    <xf numFmtId="44" fontId="16" fillId="2" borderId="34" xfId="1" applyFont="1" applyFill="1" applyBorder="1" applyAlignment="1" applyProtection="1">
      <alignment horizontal="center" vertical="center"/>
    </xf>
    <xf numFmtId="0" fontId="12"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44" fontId="16" fillId="2" borderId="55" xfId="1" applyFont="1" applyFill="1" applyBorder="1" applyAlignment="1" applyProtection="1">
      <alignment horizontal="center" vertical="center"/>
    </xf>
    <xf numFmtId="44" fontId="16" fillId="2" borderId="10" xfId="1" applyFont="1" applyFill="1" applyBorder="1" applyAlignment="1" applyProtection="1">
      <alignment horizontal="center" vertical="center"/>
    </xf>
    <xf numFmtId="44" fontId="16" fillId="2" borderId="31" xfId="1" applyFont="1" applyFill="1" applyBorder="1" applyAlignment="1" applyProtection="1">
      <alignment horizontal="center" vertical="center"/>
    </xf>
    <xf numFmtId="44" fontId="16" fillId="2" borderId="48" xfId="1" applyFont="1" applyFill="1" applyBorder="1" applyAlignment="1" applyProtection="1">
      <alignment horizontal="center" vertical="center"/>
    </xf>
    <xf numFmtId="44" fontId="16" fillId="2" borderId="18" xfId="1" applyFont="1" applyFill="1" applyBorder="1" applyAlignment="1" applyProtection="1">
      <alignment horizontal="center" vertical="center"/>
    </xf>
    <xf numFmtId="0" fontId="12" fillId="0" borderId="4" xfId="3" applyFont="1" applyBorder="1" applyAlignment="1" applyProtection="1">
      <alignment horizontal="right" vertical="center"/>
    </xf>
    <xf numFmtId="0" fontId="12" fillId="0" borderId="5" xfId="3" applyFont="1" applyBorder="1" applyAlignment="1" applyProtection="1">
      <alignment horizontal="right" vertical="center"/>
    </xf>
    <xf numFmtId="0" fontId="12" fillId="0" borderId="11" xfId="3" applyFont="1" applyBorder="1" applyAlignment="1" applyProtection="1">
      <alignment horizontal="right" vertical="center"/>
    </xf>
    <xf numFmtId="0" fontId="12" fillId="0" borderId="1" xfId="0" applyFont="1" applyBorder="1" applyAlignment="1" applyProtection="1">
      <alignment horizontal="left" vertical="center" wrapText="1"/>
    </xf>
    <xf numFmtId="0" fontId="12" fillId="0" borderId="2" xfId="0" applyFont="1" applyBorder="1" applyAlignment="1" applyProtection="1">
      <alignment horizontal="left" vertical="center" wrapText="1"/>
    </xf>
    <xf numFmtId="0" fontId="12" fillId="0" borderId="3" xfId="0" applyFont="1" applyBorder="1" applyAlignment="1" applyProtection="1">
      <alignment horizontal="left" vertical="center" wrapText="1"/>
    </xf>
    <xf numFmtId="0" fontId="12" fillId="0" borderId="8"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12" fillId="0" borderId="10" xfId="0" applyFont="1" applyBorder="1" applyAlignment="1" applyProtection="1">
      <alignment horizontal="left" vertical="center" wrapText="1"/>
    </xf>
    <xf numFmtId="0" fontId="12" fillId="0" borderId="4" xfId="0" applyFont="1" applyBorder="1" applyAlignment="1" applyProtection="1">
      <alignment horizontal="left" vertical="center" wrapText="1"/>
    </xf>
    <xf numFmtId="0" fontId="12" fillId="0" borderId="5" xfId="0" applyFont="1" applyBorder="1" applyAlignment="1" applyProtection="1">
      <alignment horizontal="left" vertical="center" wrapText="1"/>
    </xf>
    <xf numFmtId="0" fontId="12" fillId="0" borderId="11" xfId="0" applyFont="1" applyBorder="1" applyAlignment="1" applyProtection="1">
      <alignment horizontal="left" vertical="center" wrapText="1"/>
    </xf>
    <xf numFmtId="0" fontId="12" fillId="0" borderId="46" xfId="3" applyFont="1" applyBorder="1" applyAlignment="1" applyProtection="1">
      <alignment horizontal="right" vertical="center"/>
    </xf>
    <xf numFmtId="0" fontId="12" fillId="0" borderId="44" xfId="3" applyFont="1" applyBorder="1" applyAlignment="1" applyProtection="1">
      <alignment horizontal="right" vertical="center"/>
    </xf>
    <xf numFmtId="0" fontId="12" fillId="0" borderId="45" xfId="3" applyFont="1" applyBorder="1" applyAlignment="1" applyProtection="1">
      <alignment horizontal="right" vertical="center"/>
    </xf>
    <xf numFmtId="0" fontId="12" fillId="0" borderId="32" xfId="3" applyFont="1" applyBorder="1" applyAlignment="1" applyProtection="1">
      <alignment horizontal="right" vertical="center"/>
    </xf>
    <xf numFmtId="0" fontId="12" fillId="0" borderId="33" xfId="3" applyFont="1" applyBorder="1" applyAlignment="1" applyProtection="1">
      <alignment horizontal="right" vertical="center"/>
    </xf>
    <xf numFmtId="0" fontId="12" fillId="0" borderId="34" xfId="3" applyFont="1" applyBorder="1" applyAlignment="1" applyProtection="1">
      <alignment horizontal="right" vertical="center"/>
    </xf>
    <xf numFmtId="0" fontId="2" fillId="6" borderId="8" xfId="0" applyFont="1" applyFill="1" applyBorder="1" applyAlignment="1" applyProtection="1">
      <alignment horizontal="right" vertical="center"/>
    </xf>
    <xf numFmtId="0" fontId="2" fillId="6" borderId="0" xfId="0" applyFont="1" applyFill="1" applyBorder="1" applyAlignment="1" applyProtection="1">
      <alignment horizontal="right" vertical="center"/>
    </xf>
    <xf numFmtId="0" fontId="12" fillId="0" borderId="8" xfId="3" applyFont="1" applyBorder="1" applyAlignment="1" applyProtection="1">
      <alignment horizontal="right" vertical="center"/>
    </xf>
    <xf numFmtId="0" fontId="12" fillId="0" borderId="0" xfId="3" applyFont="1" applyBorder="1" applyAlignment="1" applyProtection="1">
      <alignment horizontal="right" vertical="center"/>
    </xf>
    <xf numFmtId="0" fontId="12" fillId="0" borderId="10" xfId="3" applyFont="1" applyBorder="1" applyAlignment="1" applyProtection="1">
      <alignment horizontal="right" vertical="center"/>
    </xf>
    <xf numFmtId="0" fontId="1" fillId="6" borderId="8" xfId="0" applyFont="1" applyFill="1" applyBorder="1" applyAlignment="1" applyProtection="1">
      <alignment horizontal="right" vertical="center"/>
    </xf>
    <xf numFmtId="0" fontId="6" fillId="6" borderId="0" xfId="0" applyFont="1" applyFill="1" applyBorder="1" applyAlignment="1" applyProtection="1">
      <alignment horizontal="right" vertical="center"/>
    </xf>
    <xf numFmtId="0" fontId="6" fillId="6" borderId="10" xfId="0" applyFont="1" applyFill="1" applyBorder="1" applyAlignment="1" applyProtection="1">
      <alignment horizontal="right" vertical="center"/>
    </xf>
    <xf numFmtId="0" fontId="12" fillId="4" borderId="29" xfId="0" applyFont="1" applyFill="1" applyBorder="1" applyAlignment="1" applyProtection="1">
      <alignment horizontal="center" vertical="center"/>
    </xf>
    <xf numFmtId="0" fontId="12" fillId="4" borderId="13" xfId="0" applyFont="1" applyFill="1" applyBorder="1" applyAlignment="1" applyProtection="1">
      <alignment horizontal="center" vertical="center"/>
    </xf>
    <xf numFmtId="44" fontId="16" fillId="5" borderId="29" xfId="1" applyFont="1" applyFill="1" applyBorder="1" applyAlignment="1" applyProtection="1">
      <alignment horizontal="center" vertical="center"/>
      <protection locked="0"/>
    </xf>
    <xf numFmtId="44" fontId="16" fillId="5" borderId="51" xfId="1" applyFont="1" applyFill="1" applyBorder="1" applyAlignment="1" applyProtection="1">
      <alignment horizontal="center" vertical="center"/>
      <protection locked="0"/>
    </xf>
    <xf numFmtId="44" fontId="16" fillId="5" borderId="30" xfId="1" applyFont="1" applyFill="1" applyBorder="1" applyAlignment="1" applyProtection="1">
      <alignment horizontal="center" vertical="center"/>
      <protection locked="0"/>
    </xf>
    <xf numFmtId="44" fontId="16" fillId="5" borderId="53" xfId="1" applyFont="1" applyFill="1" applyBorder="1" applyAlignment="1" applyProtection="1">
      <alignment horizontal="center" vertical="center"/>
      <protection locked="0"/>
    </xf>
    <xf numFmtId="44" fontId="16" fillId="5" borderId="40" xfId="1" applyFont="1" applyFill="1" applyBorder="1" applyAlignment="1" applyProtection="1">
      <alignment horizontal="center" vertical="center"/>
      <protection locked="0"/>
    </xf>
    <xf numFmtId="0" fontId="16" fillId="5" borderId="31" xfId="1" applyNumberFormat="1" applyFont="1" applyFill="1" applyBorder="1" applyAlignment="1" applyProtection="1">
      <alignment horizontal="center" vertical="center"/>
      <protection locked="0"/>
    </xf>
  </cellXfs>
  <cellStyles count="4">
    <cellStyle name="Prozent" xfId="2" builtinId="5"/>
    <cellStyle name="Standard" xfId="0" builtinId="0"/>
    <cellStyle name="Standard 8" xfId="3" xr:uid="{00000000-0005-0000-0000-000003000000}"/>
    <cellStyle name="Währung" xfId="1" builtinId="4"/>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2.v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vmlDrawing" Target="../drawings/vmlDrawing3.vml"/><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zoomScaleNormal="100" zoomScaleSheetLayoutView="100" zoomScalePageLayoutView="85" workbookViewId="0">
      <selection activeCell="F8" sqref="F8"/>
    </sheetView>
  </sheetViews>
  <sheetFormatPr baseColWidth="10" defaultColWidth="11.42578125" defaultRowHeight="12.75" x14ac:dyDescent="0.2"/>
  <cols>
    <col min="1" max="1" width="10.28515625" style="75" customWidth="1"/>
    <col min="2" max="2" width="50.5703125" style="71" customWidth="1"/>
    <col min="3" max="3" width="39.140625" style="71" customWidth="1"/>
    <col min="4" max="4" width="19.42578125" style="71" customWidth="1"/>
    <col min="5" max="5" width="23.140625" style="71" customWidth="1"/>
    <col min="6" max="6" width="17.85546875" style="71" customWidth="1"/>
    <col min="7" max="7" width="51.28515625" style="24" customWidth="1"/>
    <col min="8" max="8" width="30.140625" style="24" customWidth="1"/>
    <col min="9" max="16384" width="11.42578125" style="71"/>
  </cols>
  <sheetData>
    <row r="1" spans="1:8" ht="21" customHeight="1" x14ac:dyDescent="0.2">
      <c r="A1" s="195" t="s">
        <v>80</v>
      </c>
      <c r="B1" s="196"/>
      <c r="C1" s="196"/>
      <c r="D1" s="196"/>
      <c r="E1" s="196"/>
      <c r="F1" s="196"/>
      <c r="G1" s="196"/>
      <c r="H1" s="197"/>
    </row>
    <row r="2" spans="1:8" ht="28.5" customHeight="1" x14ac:dyDescent="0.2">
      <c r="A2" s="198"/>
      <c r="B2" s="199"/>
      <c r="C2" s="199"/>
      <c r="D2" s="199"/>
      <c r="E2" s="199"/>
      <c r="F2" s="199"/>
      <c r="G2" s="199"/>
      <c r="H2" s="200"/>
    </row>
    <row r="3" spans="1:8" ht="42.75" customHeight="1" thickBot="1" x14ac:dyDescent="0.25">
      <c r="A3" s="201"/>
      <c r="B3" s="202"/>
      <c r="C3" s="202"/>
      <c r="D3" s="202"/>
      <c r="E3" s="202"/>
      <c r="F3" s="202"/>
      <c r="G3" s="202"/>
      <c r="H3" s="203"/>
    </row>
    <row r="4" spans="1:8" ht="7.5" customHeight="1" thickBot="1" x14ac:dyDescent="0.25">
      <c r="A4" s="68"/>
      <c r="B4" s="69"/>
      <c r="C4" s="69"/>
      <c r="D4" s="69"/>
      <c r="E4" s="69"/>
      <c r="F4" s="34"/>
      <c r="G4" s="69"/>
      <c r="H4" s="70"/>
    </row>
    <row r="5" spans="1:8" s="8" customFormat="1" ht="13.5" thickBot="1" x14ac:dyDescent="0.25">
      <c r="A5" s="39" t="s">
        <v>21</v>
      </c>
      <c r="B5" s="40" t="s">
        <v>2</v>
      </c>
      <c r="C5" s="40" t="s">
        <v>3</v>
      </c>
      <c r="D5" s="40" t="s">
        <v>4</v>
      </c>
      <c r="E5" s="40" t="s">
        <v>6</v>
      </c>
      <c r="F5" s="40" t="s">
        <v>5</v>
      </c>
      <c r="G5" s="163" t="s">
        <v>10</v>
      </c>
      <c r="H5" s="41"/>
    </row>
    <row r="6" spans="1:8" x14ac:dyDescent="0.2">
      <c r="A6" s="37" t="s">
        <v>18</v>
      </c>
      <c r="B6" s="36"/>
      <c r="C6" s="36"/>
      <c r="D6" s="36"/>
      <c r="E6" s="36"/>
      <c r="F6" s="36"/>
      <c r="G6" s="164" t="s">
        <v>8</v>
      </c>
      <c r="H6" s="19"/>
    </row>
    <row r="7" spans="1:8" ht="13.5" thickBot="1" x14ac:dyDescent="0.25">
      <c r="A7" s="37" t="s">
        <v>15</v>
      </c>
      <c r="B7" s="36" t="s">
        <v>28</v>
      </c>
      <c r="C7" s="36"/>
      <c r="D7" s="36"/>
      <c r="E7" s="36"/>
      <c r="F7" s="36"/>
      <c r="G7" s="165" t="s">
        <v>12</v>
      </c>
      <c r="H7" s="31" t="s">
        <v>7</v>
      </c>
    </row>
    <row r="8" spans="1:8" ht="27" customHeight="1" x14ac:dyDescent="0.2">
      <c r="A8" s="72" t="s">
        <v>16</v>
      </c>
      <c r="B8" s="73" t="s">
        <v>23</v>
      </c>
      <c r="C8" s="20" t="s">
        <v>26</v>
      </c>
      <c r="D8" s="74" t="s">
        <v>13</v>
      </c>
      <c r="E8" s="77" t="s">
        <v>27</v>
      </c>
      <c r="F8" s="76">
        <f>Grundlagen!F10</f>
        <v>0</v>
      </c>
      <c r="G8" s="26">
        <v>1</v>
      </c>
      <c r="H8" s="162">
        <f>Grundlagen!H10</f>
        <v>0</v>
      </c>
    </row>
    <row r="9" spans="1:8" ht="28.5" customHeight="1" x14ac:dyDescent="0.2">
      <c r="A9" s="72" t="s">
        <v>25</v>
      </c>
      <c r="B9" s="73" t="s">
        <v>30</v>
      </c>
      <c r="C9" s="20" t="s">
        <v>26</v>
      </c>
      <c r="D9" s="74" t="s">
        <v>13</v>
      </c>
      <c r="E9" s="77" t="s">
        <v>27</v>
      </c>
      <c r="F9" s="76">
        <f>Grundlagen!F11</f>
        <v>0</v>
      </c>
      <c r="G9" s="26">
        <v>1</v>
      </c>
      <c r="H9" s="162">
        <f>Grundlagen!H11</f>
        <v>0</v>
      </c>
    </row>
    <row r="10" spans="1:8" ht="24" customHeight="1" x14ac:dyDescent="0.2">
      <c r="A10" s="72" t="s">
        <v>41</v>
      </c>
      <c r="B10" s="73" t="s">
        <v>37</v>
      </c>
      <c r="C10" s="20" t="s">
        <v>26</v>
      </c>
      <c r="D10" s="74" t="s">
        <v>13</v>
      </c>
      <c r="E10" s="77" t="s">
        <v>27</v>
      </c>
      <c r="F10" s="76">
        <f>Grundlagen!F12</f>
        <v>0</v>
      </c>
      <c r="G10" s="26">
        <v>1</v>
      </c>
      <c r="H10" s="162">
        <f>Grundlagen!H12</f>
        <v>0</v>
      </c>
    </row>
    <row r="11" spans="1:8" ht="26.25" customHeight="1" x14ac:dyDescent="0.2">
      <c r="A11" s="97" t="s">
        <v>38</v>
      </c>
      <c r="B11" s="73" t="s">
        <v>39</v>
      </c>
      <c r="C11" s="20" t="s">
        <v>26</v>
      </c>
      <c r="D11" s="104" t="s">
        <v>13</v>
      </c>
      <c r="E11" s="77" t="s">
        <v>27</v>
      </c>
      <c r="F11" s="76">
        <f>Grundlagen!F13</f>
        <v>0</v>
      </c>
      <c r="G11" s="26">
        <v>16</v>
      </c>
      <c r="H11" s="162">
        <f>Grundlagen!H13</f>
        <v>0</v>
      </c>
    </row>
    <row r="12" spans="1:8" ht="26.25" customHeight="1" x14ac:dyDescent="0.2">
      <c r="A12" s="151" t="s">
        <v>62</v>
      </c>
      <c r="B12" s="161" t="s">
        <v>63</v>
      </c>
      <c r="C12" s="20" t="s">
        <v>26</v>
      </c>
      <c r="D12" s="104" t="s">
        <v>13</v>
      </c>
      <c r="E12" s="77" t="s">
        <v>27</v>
      </c>
      <c r="F12" s="149">
        <f>Grundlagen!F14</f>
        <v>0</v>
      </c>
      <c r="G12" s="166">
        <v>1</v>
      </c>
      <c r="H12" s="1">
        <f>Grundlagen!H14</f>
        <v>0</v>
      </c>
    </row>
    <row r="13" spans="1:8" ht="25.9" customHeight="1" thickBot="1" x14ac:dyDescent="0.25">
      <c r="A13" s="204" t="s">
        <v>20</v>
      </c>
      <c r="B13" s="205"/>
      <c r="C13" s="205"/>
      <c r="D13" s="205"/>
      <c r="E13" s="205"/>
      <c r="F13" s="205"/>
      <c r="G13" s="206"/>
      <c r="H13" s="160">
        <f>SUM(H8+H9+H10+H11)</f>
        <v>0</v>
      </c>
    </row>
    <row r="14" spans="1:8" ht="13.5" thickBot="1" x14ac:dyDescent="0.25">
      <c r="A14" s="210" t="s">
        <v>11</v>
      </c>
      <c r="B14" s="211"/>
      <c r="C14" s="211"/>
      <c r="D14" s="211"/>
      <c r="E14" s="211"/>
      <c r="F14" s="211"/>
      <c r="G14" s="211"/>
      <c r="H14" s="127" t="s">
        <v>51</v>
      </c>
    </row>
    <row r="15" spans="1:8" ht="25.9" customHeight="1" thickBot="1" x14ac:dyDescent="0.25">
      <c r="A15" s="207" t="s">
        <v>9</v>
      </c>
      <c r="B15" s="208"/>
      <c r="C15" s="208"/>
      <c r="D15" s="208"/>
      <c r="E15" s="208"/>
      <c r="F15" s="208"/>
      <c r="G15" s="209"/>
      <c r="H15" s="22">
        <f>H13*1.19</f>
        <v>0</v>
      </c>
    </row>
    <row r="16" spans="1:8" ht="13.5" thickBot="1" x14ac:dyDescent="0.25"/>
    <row r="17" spans="1:8" ht="13.5" thickBot="1" x14ac:dyDescent="0.25">
      <c r="A17" s="39" t="s">
        <v>21</v>
      </c>
      <c r="B17" s="40" t="s">
        <v>2</v>
      </c>
      <c r="C17" s="40" t="s">
        <v>3</v>
      </c>
      <c r="D17" s="40" t="s">
        <v>4</v>
      </c>
      <c r="E17" s="40" t="s">
        <v>6</v>
      </c>
      <c r="F17" s="40" t="s">
        <v>5</v>
      </c>
      <c r="G17" s="6" t="s">
        <v>10</v>
      </c>
      <c r="H17" s="41"/>
    </row>
    <row r="18" spans="1:8" x14ac:dyDescent="0.2">
      <c r="A18" s="37" t="s">
        <v>18</v>
      </c>
      <c r="B18" s="36"/>
      <c r="C18" s="36"/>
      <c r="D18" s="36"/>
      <c r="E18" s="36"/>
      <c r="F18" s="36"/>
      <c r="G18" s="38" t="s">
        <v>8</v>
      </c>
      <c r="H18" s="19"/>
    </row>
    <row r="19" spans="1:8" ht="26.25" thickBot="1" x14ac:dyDescent="0.25">
      <c r="A19" s="37" t="s">
        <v>19</v>
      </c>
      <c r="B19" s="36" t="s">
        <v>55</v>
      </c>
      <c r="C19" s="36"/>
      <c r="D19" s="36"/>
      <c r="E19" s="36"/>
      <c r="F19" s="36"/>
      <c r="G19" s="18" t="s">
        <v>12</v>
      </c>
      <c r="H19" s="31" t="s">
        <v>7</v>
      </c>
    </row>
    <row r="20" spans="1:8" ht="29.25" customHeight="1" thickBot="1" x14ac:dyDescent="0.25">
      <c r="A20" s="97"/>
      <c r="B20" s="78" t="s">
        <v>55</v>
      </c>
      <c r="C20" s="20" t="s">
        <v>29</v>
      </c>
      <c r="D20" s="104" t="s">
        <v>40</v>
      </c>
      <c r="E20" s="77" t="s">
        <v>27</v>
      </c>
      <c r="F20" s="76">
        <f>'Schutzwesten und Zubehör'!G44</f>
        <v>0</v>
      </c>
      <c r="G20" s="26">
        <v>1</v>
      </c>
      <c r="H20" s="1">
        <f>F20*G20</f>
        <v>0</v>
      </c>
    </row>
    <row r="21" spans="1:8" ht="29.25" customHeight="1" thickBot="1" x14ac:dyDescent="0.25">
      <c r="A21" s="122"/>
      <c r="B21" s="123"/>
      <c r="C21" s="124"/>
      <c r="D21" s="125"/>
      <c r="E21" s="126"/>
      <c r="F21" s="126"/>
      <c r="G21" s="103" t="s">
        <v>11</v>
      </c>
      <c r="H21" s="128" t="s">
        <v>51</v>
      </c>
    </row>
    <row r="22" spans="1:8" ht="29.25" customHeight="1" thickBot="1" x14ac:dyDescent="0.25">
      <c r="A22" s="122"/>
      <c r="B22" s="123"/>
      <c r="C22" s="124"/>
      <c r="D22" s="125"/>
      <c r="E22" s="126"/>
      <c r="F22" s="126"/>
      <c r="G22" s="102" t="s">
        <v>9</v>
      </c>
      <c r="H22" s="22">
        <f>H20*1.19</f>
        <v>0</v>
      </c>
    </row>
    <row r="23" spans="1:8" ht="13.5" thickBot="1" x14ac:dyDescent="0.25"/>
    <row r="24" spans="1:8" ht="13.5" thickBot="1" x14ac:dyDescent="0.25">
      <c r="A24" s="192" t="s">
        <v>52</v>
      </c>
      <c r="B24" s="193"/>
      <c r="C24" s="193"/>
      <c r="D24" s="193"/>
      <c r="E24" s="193"/>
      <c r="F24" s="193"/>
      <c r="G24" s="194"/>
      <c r="H24" s="22">
        <f>H13+H20</f>
        <v>0</v>
      </c>
    </row>
    <row r="25" spans="1:8" ht="13.5" thickBot="1" x14ac:dyDescent="0.25">
      <c r="G25" s="101" t="s">
        <v>53</v>
      </c>
      <c r="H25" s="22">
        <f>H15+H22</f>
        <v>0</v>
      </c>
    </row>
  </sheetData>
  <sheetProtection algorithmName="SHA-512" hashValue="k35pvR0WFZ0IpVLnzg6ne59adB+4oesyrT8/n3SKP5L/T2wqy+RqYktNTukVccWDO1n1MggjP2sC3SsawWd5KA==" saltValue="qPAar+3T9BwWAsI+iztI8Q==" spinCount="100000" sheet="1" selectLockedCells="1"/>
  <customSheetViews>
    <customSheetView guid="{6BD27FBF-4D73-4DAE-BE2B-1213AE639902}" scale="90">
      <selection activeCell="G8" sqref="G8"/>
      <pageMargins left="0.70866141732283472" right="0.70866141732283472" top="1.4566929133858268" bottom="0.74803149606299213" header="0.31496062992125984" footer="0.31496062992125984"/>
      <pageSetup paperSize="9" scale="65" fitToWidth="0" fitToHeight="0" orientation="landscape" r:id="rId1"/>
      <headerFooter>
        <oddHeader>&amp;L&amp;G&amp;C&amp;"Arial,Fett"&amp;14Preisblatt
&amp;"Arial,Standard"&amp;12
Anpassung und Lizenzerweiterung des ITSM-Tools PROLIN
Gz. Z5/10-9632.3-ITSM-Prolin
Verg.-Nr. 2021/BAG-Z4-VgSt/016&amp;R&amp;"Arial,Fett"&amp;12
Bundesamt für Güterverkehr</oddHeader>
        <firstHeader>&amp;L&amp;G&amp;C&amp;"Arial,Fett"&amp;14Kriterienkatalog&amp;"Arial,Standard"&amp;12
Ausschreibungsname
Aktenzeichen
Vergabenummer&amp;R&amp;"Arial,Fett"&amp;12
Bundesamt für Güterverkehr</firstHeader>
        <firstFooter>&amp;C&amp;"Arial,Standard"&amp;P von &amp;N</firstFooter>
      </headerFooter>
    </customSheetView>
    <customSheetView guid="{DA290AF2-68D9-43D4-8000-191217D8E998}" scale="120">
      <selection activeCell="A19" sqref="A19"/>
      <pageMargins left="0.70866141732283472" right="0.70866141732283472" top="1.4566929133858268" bottom="0.74803149606299213" header="0.31496062992125984" footer="0.31496062992125984"/>
      <pageSetup paperSize="9" scale="65" fitToWidth="0" fitToHeight="0" orientation="landscape" r:id="rId2"/>
      <headerFooter>
        <oddHeader>&amp;L&amp;G&amp;C&amp;"Arial,Fett"&amp;14Preisblatt
&amp;"Arial,Standard"&amp;12
Anpassung und Lizenzerweiterung des ITSM-Tools PROLIN
Gz. Z5/10-9632.3-ITSM-Prolin
Verg.-Nr. 2021/BAG-Z4-VgSt/016&amp;R&amp;"Arial,Fett"&amp;12
Bundesamt für Güterverkehr</oddHeader>
        <firstHeader>&amp;L&amp;G&amp;C&amp;"Arial,Fett"&amp;14Kriterienkatalog&amp;"Arial,Standard"&amp;12
Ausschreibungsname
Aktenzeichen
Vergabenummer&amp;R&amp;"Arial,Fett"&amp;12
Bundesamt für Güterverkehr</firstHeader>
        <firstFooter>&amp;C&amp;"Arial,Standard"&amp;P von &amp;N</firstFooter>
      </headerFooter>
    </customSheetView>
    <customSheetView guid="{7B21AB3F-1C82-4721-A445-DB67EF38E589}" scale="120" showPageBreaks="1" printArea="1">
      <selection activeCell="A19" sqref="A19"/>
      <pageMargins left="0.70866141732283472" right="0.70866141732283472" top="1.4566929133858268" bottom="0.74803149606299213" header="0.31496062992125984" footer="0.31496062992125984"/>
      <pageSetup paperSize="9" scale="65" fitToWidth="0" fitToHeight="0" orientation="landscape" r:id="rId3"/>
      <headerFooter>
        <oddHeader>&amp;L&amp;G&amp;C&amp;"Arial,Fett"&amp;14Preisblatt
&amp;"Arial,Standard"&amp;12
Anpassung und Lizenzerweiterung des ITSM-Tools PROLIN
Gz. Z5/10-9632.3-ITSM-Prolin
Verg.-Nr. 2021/BAG-Z4-VgSt/016&amp;R&amp;"Arial,Fett"&amp;12
Bundesamt für Güterverkehr</oddHeader>
        <firstHeader>&amp;L&amp;G&amp;C&amp;"Arial,Fett"&amp;14Kriterienkatalog&amp;"Arial,Standard"&amp;12
Ausschreibungsname
Aktenzeichen
Vergabenummer&amp;R&amp;"Arial,Fett"&amp;12
Bundesamt für Güterverkehr</firstHeader>
        <firstFooter>&amp;C&amp;"Arial,Standard"&amp;P von &amp;N</firstFooter>
      </headerFooter>
    </customSheetView>
    <customSheetView guid="{2B44E287-D4AD-4A89-8A33-9089B8C65027}" showPageBreaks="1" printArea="1">
      <selection activeCell="F20" sqref="F20"/>
      <pageMargins left="0.70866141732283472" right="0.70866141732283472" top="1.4566929133858268" bottom="0.74803149606299213" header="0.31496062992125984" footer="0.31496062992125984"/>
      <pageSetup paperSize="9" scale="65" fitToWidth="0" fitToHeight="0" orientation="landscape" r:id="rId4"/>
      <headerFooter>
        <oddHeader>&amp;L&amp;G&amp;C&amp;"Arial,Fett"&amp;14Preisblatt
&amp;"Arial,Standard"&amp;12
Anpassung und Lizenzerweiterung des ITSM-Tools PROLIN
Gz. Z5/10-9632.3-ITSM-Prolin
Verg.-Nr. 2021/BAG-Z4-VgSt/016&amp;R&amp;"Arial,Fett"&amp;12
Bundesamt für Güterverkehr</oddHeader>
        <firstHeader>&amp;L&amp;G&amp;C&amp;"Arial,Fett"&amp;14Kriterienkatalog&amp;"Arial,Standard"&amp;12
Ausschreibungsname
Aktenzeichen
Vergabenummer&amp;R&amp;"Arial,Fett"&amp;12
Bundesamt für Güterverkehr</firstHeader>
        <firstFooter>&amp;C&amp;"Arial,Standard"&amp;P von &amp;N</firstFooter>
      </headerFooter>
    </customSheetView>
  </customSheetViews>
  <mergeCells count="5">
    <mergeCell ref="A24:G24"/>
    <mergeCell ref="A1:H3"/>
    <mergeCell ref="A13:G13"/>
    <mergeCell ref="A15:G15"/>
    <mergeCell ref="A14:G14"/>
  </mergeCells>
  <phoneticPr fontId="17" type="noConversion"/>
  <pageMargins left="0.70866141732283472" right="0.70866141732283472" top="1.4566929133858268" bottom="0.74803149606299213" header="0.31496062992125984" footer="0.31496062992125984"/>
  <pageSetup paperSize="9" scale="65" fitToWidth="0" fitToHeight="0" orientation="landscape" r:id="rId5"/>
  <headerFooter>
    <oddHeader>&amp;L&amp;G&amp;C&amp;"Arial,Fett"&amp;14Preisblatt
&amp;"Arial,Standard"&amp;12
Anpassung und Lizenzerweiterung des ITSM-Tools PROLIN
Gz. Z5/10-9632.3-ITSM-Prolin
Verg.-Nr. 2021/BAG-Z4-VgSt/016&amp;R&amp;"Arial,Fett"&amp;12
Bundesamt für Güterverkehr</oddHeader>
    <firstHeader>&amp;L&amp;G&amp;C&amp;"Arial,Fett"&amp;14Kriterienkatalog&amp;"Arial,Standard"&amp;12
Ausschreibungsname
Aktenzeichen
Vergabenummer&amp;R&amp;"Arial,Fett"&amp;12
Bundesamt für Güterverkehr</firstHeader>
    <firstFooter>&amp;C&amp;"Arial,Standard"&amp;P von &amp;N</firstFooter>
  </headerFooter>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0"/>
  <sheetViews>
    <sheetView showWhiteSpace="0" zoomScale="95" zoomScaleNormal="95" zoomScaleSheetLayoutView="100" zoomScalePageLayoutView="85" workbookViewId="0">
      <selection activeCell="F10" sqref="F10"/>
    </sheetView>
  </sheetViews>
  <sheetFormatPr baseColWidth="10" defaultColWidth="11.42578125" defaultRowHeight="12.75" x14ac:dyDescent="0.2"/>
  <cols>
    <col min="1" max="1" width="9.5703125" style="23" customWidth="1"/>
    <col min="2" max="2" width="37.42578125" style="2" customWidth="1"/>
    <col min="3" max="3" width="38" style="2" bestFit="1" customWidth="1"/>
    <col min="4" max="4" width="17.7109375" style="2" customWidth="1"/>
    <col min="5" max="6" width="24.28515625" style="2" customWidth="1"/>
    <col min="7" max="7" width="25" style="24" customWidth="1"/>
    <col min="8" max="8" width="26.7109375" style="24" customWidth="1"/>
    <col min="9" max="16384" width="11.42578125" style="2"/>
  </cols>
  <sheetData>
    <row r="1" spans="1:9" ht="21" customHeight="1" x14ac:dyDescent="0.2">
      <c r="A1" s="195" t="s">
        <v>81</v>
      </c>
      <c r="B1" s="196"/>
      <c r="C1" s="196"/>
      <c r="D1" s="196"/>
      <c r="E1" s="196"/>
      <c r="F1" s="196"/>
      <c r="G1" s="196"/>
      <c r="H1" s="197"/>
    </row>
    <row r="2" spans="1:9" ht="28.5" customHeight="1" x14ac:dyDescent="0.2">
      <c r="A2" s="198"/>
      <c r="B2" s="199"/>
      <c r="C2" s="199"/>
      <c r="D2" s="199"/>
      <c r="E2" s="199"/>
      <c r="F2" s="199"/>
      <c r="G2" s="199"/>
      <c r="H2" s="200"/>
    </row>
    <row r="3" spans="1:9" ht="44.25" customHeight="1" thickBot="1" x14ac:dyDescent="0.25">
      <c r="A3" s="201"/>
      <c r="B3" s="202"/>
      <c r="C3" s="202"/>
      <c r="D3" s="202"/>
      <c r="E3" s="202"/>
      <c r="F3" s="202"/>
      <c r="G3" s="202"/>
      <c r="H3" s="203"/>
    </row>
    <row r="4" spans="1:9" ht="7.5" customHeight="1" thickBot="1" x14ac:dyDescent="0.25">
      <c r="A4" s="28"/>
      <c r="B4" s="28"/>
      <c r="C4" s="28"/>
      <c r="D4" s="28"/>
      <c r="E4" s="28"/>
      <c r="F4" s="3"/>
      <c r="G4" s="28"/>
      <c r="H4" s="28"/>
    </row>
    <row r="5" spans="1:9" s="8" customFormat="1" ht="13.5" thickBot="1" x14ac:dyDescent="0.25">
      <c r="A5" s="4" t="s">
        <v>0</v>
      </c>
      <c r="B5" s="5"/>
      <c r="C5" s="5"/>
      <c r="D5" s="5"/>
      <c r="E5" s="5"/>
      <c r="F5" s="5"/>
      <c r="G5" s="7"/>
      <c r="H5" s="7"/>
    </row>
    <row r="6" spans="1:9" s="8" customFormat="1" ht="26.25" customHeight="1" thickBot="1" x14ac:dyDescent="0.25">
      <c r="A6" s="9" t="s">
        <v>1</v>
      </c>
      <c r="B6" s="10" t="s">
        <v>2</v>
      </c>
      <c r="C6" s="10" t="s">
        <v>3</v>
      </c>
      <c r="D6" s="10" t="s">
        <v>4</v>
      </c>
      <c r="E6" s="10" t="s">
        <v>6</v>
      </c>
      <c r="F6" s="10" t="s">
        <v>5</v>
      </c>
      <c r="G6" s="129" t="s">
        <v>10</v>
      </c>
      <c r="H6" s="11"/>
    </row>
    <row r="7" spans="1:9" x14ac:dyDescent="0.2">
      <c r="A7" s="12"/>
      <c r="B7" s="13"/>
      <c r="C7" s="13"/>
      <c r="D7" s="13"/>
      <c r="E7" s="13"/>
      <c r="F7" s="29"/>
      <c r="G7" s="14" t="s">
        <v>8</v>
      </c>
      <c r="H7" s="15"/>
    </row>
    <row r="8" spans="1:9" ht="21.6" customHeight="1" x14ac:dyDescent="0.2">
      <c r="A8" s="16" t="s">
        <v>18</v>
      </c>
      <c r="B8" s="17"/>
      <c r="C8" s="17"/>
      <c r="D8" s="17"/>
      <c r="E8" s="17"/>
      <c r="F8" s="17"/>
      <c r="G8" s="18" t="s">
        <v>12</v>
      </c>
      <c r="H8" s="19" t="s">
        <v>7</v>
      </c>
    </row>
    <row r="9" spans="1:9" ht="13.5" thickBot="1" x14ac:dyDescent="0.25">
      <c r="A9" s="16" t="s">
        <v>15</v>
      </c>
      <c r="B9" s="17" t="s">
        <v>22</v>
      </c>
      <c r="C9" s="17"/>
      <c r="D9" s="17"/>
      <c r="E9" s="17"/>
      <c r="F9" s="17"/>
      <c r="G9" s="30"/>
      <c r="H9" s="31"/>
    </row>
    <row r="10" spans="1:9" ht="100.5" customHeight="1" x14ac:dyDescent="0.2">
      <c r="A10" s="157" t="s">
        <v>16</v>
      </c>
      <c r="B10" s="48" t="s">
        <v>23</v>
      </c>
      <c r="C10" s="20" t="s">
        <v>61</v>
      </c>
      <c r="D10" s="25" t="s">
        <v>13</v>
      </c>
      <c r="E10" s="77" t="s">
        <v>27</v>
      </c>
      <c r="F10" s="32"/>
      <c r="G10" s="26">
        <v>1</v>
      </c>
      <c r="H10" s="1">
        <f>F10*G10</f>
        <v>0</v>
      </c>
      <c r="I10" s="33"/>
    </row>
    <row r="11" spans="1:9" ht="100.5" customHeight="1" x14ac:dyDescent="0.2">
      <c r="A11" s="158" t="s">
        <v>25</v>
      </c>
      <c r="B11" s="48" t="s">
        <v>30</v>
      </c>
      <c r="C11" s="20" t="s">
        <v>65</v>
      </c>
      <c r="D11" s="25" t="s">
        <v>13</v>
      </c>
      <c r="E11" s="77" t="s">
        <v>94</v>
      </c>
      <c r="F11" s="32"/>
      <c r="G11" s="26">
        <v>1</v>
      </c>
      <c r="H11" s="1">
        <f t="shared" ref="H11:H12" si="0">F11*G11</f>
        <v>0</v>
      </c>
      <c r="I11" s="33"/>
    </row>
    <row r="12" spans="1:9" ht="100.5" customHeight="1" x14ac:dyDescent="0.2">
      <c r="A12" s="158" t="s">
        <v>41</v>
      </c>
      <c r="B12" s="78" t="s">
        <v>37</v>
      </c>
      <c r="C12" s="20" t="s">
        <v>59</v>
      </c>
      <c r="D12" s="25" t="s">
        <v>13</v>
      </c>
      <c r="E12" s="77" t="s">
        <v>93</v>
      </c>
      <c r="F12" s="32"/>
      <c r="G12" s="26">
        <v>1</v>
      </c>
      <c r="H12" s="150">
        <f t="shared" si="0"/>
        <v>0</v>
      </c>
      <c r="I12" s="33"/>
    </row>
    <row r="13" spans="1:9" ht="142.5" customHeight="1" x14ac:dyDescent="0.2">
      <c r="A13" s="159" t="s">
        <v>38</v>
      </c>
      <c r="B13" s="78" t="s">
        <v>39</v>
      </c>
      <c r="C13" s="20" t="s">
        <v>64</v>
      </c>
      <c r="D13" s="104" t="s">
        <v>42</v>
      </c>
      <c r="E13" s="77" t="s">
        <v>93</v>
      </c>
      <c r="F13" s="32"/>
      <c r="G13" s="26">
        <v>16</v>
      </c>
      <c r="H13" s="150">
        <f>F13*G13</f>
        <v>0</v>
      </c>
      <c r="I13" s="155"/>
    </row>
    <row r="14" spans="1:9" ht="108.75" customHeight="1" x14ac:dyDescent="0.2">
      <c r="A14" s="159" t="s">
        <v>62</v>
      </c>
      <c r="B14" s="78" t="s">
        <v>63</v>
      </c>
      <c r="C14" s="152" t="s">
        <v>66</v>
      </c>
      <c r="D14" s="156" t="s">
        <v>13</v>
      </c>
      <c r="E14" s="77" t="s">
        <v>92</v>
      </c>
      <c r="F14" s="153"/>
      <c r="G14" s="26">
        <v>1</v>
      </c>
      <c r="H14" s="150">
        <f>F14*G14</f>
        <v>0</v>
      </c>
      <c r="I14" s="154"/>
    </row>
    <row r="15" spans="1:9" ht="30" customHeight="1" thickBot="1" x14ac:dyDescent="0.25">
      <c r="A15" s="212" t="s">
        <v>14</v>
      </c>
      <c r="B15" s="213"/>
      <c r="C15" s="213"/>
      <c r="D15" s="213"/>
      <c r="E15" s="213"/>
      <c r="F15" s="213"/>
      <c r="G15" s="214"/>
      <c r="H15" s="47">
        <f>SUM(H10:H14)</f>
        <v>0</v>
      </c>
    </row>
    <row r="16" spans="1:9" ht="28.9" customHeight="1" thickBot="1" x14ac:dyDescent="0.25">
      <c r="A16" s="215" t="s">
        <v>54</v>
      </c>
      <c r="B16" s="216"/>
      <c r="C16" s="216"/>
      <c r="D16" s="216"/>
      <c r="E16" s="216"/>
      <c r="F16" s="216"/>
      <c r="G16" s="217"/>
      <c r="H16" s="21">
        <v>0.19</v>
      </c>
    </row>
    <row r="17" spans="1:8" ht="30" customHeight="1" thickBot="1" x14ac:dyDescent="0.25">
      <c r="A17" s="192" t="s">
        <v>17</v>
      </c>
      <c r="B17" s="193"/>
      <c r="C17" s="193"/>
      <c r="D17" s="193"/>
      <c r="E17" s="193"/>
      <c r="F17" s="193"/>
      <c r="G17" s="194"/>
      <c r="H17" s="22">
        <f>H15*1.19</f>
        <v>0</v>
      </c>
    </row>
    <row r="18" spans="1:8" ht="30" customHeight="1" x14ac:dyDescent="0.2"/>
    <row r="19" spans="1:8" ht="30" customHeight="1" x14ac:dyDescent="0.2"/>
    <row r="20" spans="1:8" ht="55.5" customHeight="1" x14ac:dyDescent="0.2"/>
  </sheetData>
  <sheetProtection algorithmName="SHA-512" hashValue="r/uR6PbiDYFMXWxVh1Li0suSqVMyZRMc52kWsOINZbXcv6MzKUS3/GtsS7MmDsAb2FSU+RXN3iwDo8dZw/EvGg==" saltValue="khpJiQ082swKNoWdyQLI0Q==" spinCount="100000" sheet="1" selectLockedCells="1"/>
  <customSheetViews>
    <customSheetView guid="{6BD27FBF-4D73-4DAE-BE2B-1213AE639902}" scale="90" topLeftCell="A10">
      <selection activeCell="H14" sqref="H14"/>
      <pageMargins left="0.70866141732283472" right="0.70866141732283472" top="1.4566929133858268" bottom="0.74803149606299213" header="0.31496062992125984" footer="0.31496062992125984"/>
      <pageSetup paperSize="9" scale="65" fitToWidth="0" fitToHeight="0" orientation="landscape" r:id="rId1"/>
      <headerFooter>
        <oddHeader>&amp;L&amp;G&amp;C&amp;"Arial,Fett"&amp;14Preisblatt
&amp;"Arial,Standard"&amp;12
Anpassung und Lizenzerweiterung des ITSM-Tools PROLIN
Gz. Z5/10-9632.3-ITSM-Prolin
Verg.-Nr. 2021/BAG-Z4-VgSt/016&amp;R&amp;"Arial,Fett"&amp;12
Bundesamt für Güterverkehr</oddHeader>
        <oddFooter>&amp;C&amp;"Arial,Standard"&amp;10&amp;P von &amp;N</oddFooter>
        <firstHeader>&amp;L&amp;G&amp;C&amp;"Arial,Fett"&amp;14Kriterienkatalog&amp;"Arial,Standard"&amp;12
Ausschreibungsname
Aktenzeichen
Vergabenummer&amp;R&amp;"Arial,Fett"&amp;12
Bundesamt für Güterverkehr</firstHeader>
        <firstFooter>&amp;C&amp;"Arial,Standard"&amp;P von &amp;N</firstFooter>
      </headerFooter>
    </customSheetView>
    <customSheetView guid="{DA290AF2-68D9-43D4-8000-191217D8E998}" scale="150">
      <selection activeCell="F14" sqref="F14"/>
      <pageMargins left="0.70866141732283472" right="0.70866141732283472" top="1.4566929133858268" bottom="0.74803149606299213" header="0.31496062992125984" footer="0.31496062992125984"/>
      <pageSetup paperSize="9" scale="65" fitToWidth="0" fitToHeight="0" orientation="landscape" r:id="rId2"/>
      <headerFooter>
        <oddHeader>&amp;L&amp;G&amp;C&amp;"Arial,Fett"&amp;14Preisblatt
&amp;"Arial,Standard"&amp;12
Anpassung und Lizenzerweiterung des ITSM-Tools PROLIN
Gz. Z5/10-9632.3-ITSM-Prolin
Verg.-Nr. 2021/BAG-Z4-VgSt/016&amp;R&amp;"Arial,Fett"&amp;12
Bundesamt für Güterverkehr</oddHeader>
        <oddFooter>&amp;C&amp;"Arial,Standard"&amp;10&amp;P von &amp;N</oddFooter>
        <firstHeader>&amp;L&amp;G&amp;C&amp;"Arial,Fett"&amp;14Kriterienkatalog&amp;"Arial,Standard"&amp;12
Ausschreibungsname
Aktenzeichen
Vergabenummer&amp;R&amp;"Arial,Fett"&amp;12
Bundesamt für Güterverkehr</firstHeader>
        <firstFooter>&amp;C&amp;"Arial,Standard"&amp;P von &amp;N</firstFooter>
      </headerFooter>
    </customSheetView>
    <customSheetView guid="{7B21AB3F-1C82-4721-A445-DB67EF38E589}" scale="150" showPageBreaks="1" topLeftCell="A3">
      <selection activeCell="F14" sqref="F14"/>
      <pageMargins left="0.70866141732283472" right="0.70866141732283472" top="1.4566929133858268" bottom="0.74803149606299213" header="0.31496062992125984" footer="0.31496062992125984"/>
      <pageSetup paperSize="9" scale="65" fitToWidth="0" fitToHeight="0" orientation="landscape" r:id="rId3"/>
      <headerFooter>
        <oddHeader>&amp;L&amp;G&amp;C&amp;"Arial,Fett"&amp;14Preisblatt
&amp;"Arial,Standard"&amp;12
Anpassung und Lizenzerweiterung des ITSM-Tools PROLIN
Gz. Z5/10-9632.3-ITSM-Prolin
Verg.-Nr. 2021/BAG-Z4-VgSt/016&amp;R&amp;"Arial,Fett"&amp;12
Bundesamt für Güterverkehr</oddHeader>
        <oddFooter>&amp;C&amp;"Arial,Standard"&amp;10&amp;P von &amp;N</oddFooter>
        <firstHeader>&amp;L&amp;G&amp;C&amp;"Arial,Fett"&amp;14Kriterienkatalog&amp;"Arial,Standard"&amp;12
Ausschreibungsname
Aktenzeichen
Vergabenummer&amp;R&amp;"Arial,Fett"&amp;12
Bundesamt für Güterverkehr</firstHeader>
        <firstFooter>&amp;C&amp;"Arial,Standard"&amp;P von &amp;N</firstFooter>
      </headerFooter>
    </customSheetView>
    <customSheetView guid="{2B44E287-D4AD-4A89-8A33-9089B8C65027}" scale="95" showPageBreaks="1" topLeftCell="A7">
      <selection activeCell="H11" sqref="H11"/>
      <pageMargins left="0.70866141732283472" right="0.70866141732283472" top="1.4566929133858268" bottom="0.74803149606299213" header="0.31496062992125984" footer="0.31496062992125984"/>
      <pageSetup paperSize="9" scale="65" fitToWidth="0" fitToHeight="0" orientation="landscape" r:id="rId4"/>
      <headerFooter>
        <oddHeader>&amp;L&amp;G&amp;C&amp;"Arial,Fett"&amp;14Preisblatt
&amp;"Arial,Standard"&amp;12
Anpassung und Lizenzerweiterung des ITSM-Tools PROLIN
Gz. Z5/10-9632.3-ITSM-Prolin
Verg.-Nr. 2021/BAG-Z4-VgSt/016&amp;R&amp;"Arial,Fett"&amp;12
Bundesamt für Güterverkehr</oddHeader>
        <oddFooter>&amp;C&amp;"Arial,Standard"&amp;10&amp;P von &amp;N</oddFooter>
        <firstHeader>&amp;L&amp;G&amp;C&amp;"Arial,Fett"&amp;14Kriterienkatalog&amp;"Arial,Standard"&amp;12
Ausschreibungsname
Aktenzeichen
Vergabenummer&amp;R&amp;"Arial,Fett"&amp;12
Bundesamt für Güterverkehr</firstHeader>
        <firstFooter>&amp;C&amp;"Arial,Standard"&amp;P von &amp;N</firstFooter>
      </headerFooter>
    </customSheetView>
  </customSheetViews>
  <mergeCells count="4">
    <mergeCell ref="A1:H3"/>
    <mergeCell ref="A15:G15"/>
    <mergeCell ref="A16:G16"/>
    <mergeCell ref="A17:G17"/>
  </mergeCells>
  <phoneticPr fontId="17" type="noConversion"/>
  <pageMargins left="0.70866141732283472" right="0.70866141732283472" top="1.4566929133858268" bottom="0.74803149606299213" header="0.31496062992125984" footer="0.31496062992125984"/>
  <pageSetup paperSize="9" scale="65" fitToWidth="0" fitToHeight="0" orientation="landscape" r:id="rId5"/>
  <headerFooter>
    <oddHeader>&amp;L&amp;G&amp;C&amp;"Arial,Fett"&amp;14Preisblatt
&amp;"Arial,Standard"&amp;12
Anpassung und Lizenzerweiterung des ITSM-Tools PROLIN
Gz. Z5/10-9632.3-ITSM-Prolin
Verg.-Nr. 2021/BAG-Z4-VgSt/016&amp;R&amp;"Arial,Fett"&amp;12
Bundesamt für Güterverkehr</oddHeader>
    <oddFooter>&amp;C&amp;"Arial,Standard"&amp;10&amp;P von &amp;N</oddFooter>
    <firstHeader>&amp;L&amp;G&amp;C&amp;"Arial,Fett"&amp;14Kriterienkatalog&amp;"Arial,Standard"&amp;12
Ausschreibungsname
Aktenzeichen
Vergabenummer&amp;R&amp;"Arial,Fett"&amp;12
Bundesamt für Güterverkehr</firstHeader>
    <firstFooter>&amp;C&amp;"Arial,Standard"&amp;P von &amp;N</firstFooter>
  </headerFooter>
  <legacyDrawingHF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5"/>
  <sheetViews>
    <sheetView topLeftCell="A8" zoomScale="110" zoomScaleNormal="110" zoomScaleSheetLayoutView="100" zoomScalePageLayoutView="85" workbookViewId="0">
      <selection activeCell="F22" sqref="F22"/>
    </sheetView>
  </sheetViews>
  <sheetFormatPr baseColWidth="10" defaultColWidth="11.42578125" defaultRowHeight="12.75" x14ac:dyDescent="0.2"/>
  <cols>
    <col min="1" max="1" width="5.5703125" style="54" customWidth="1"/>
    <col min="2" max="2" width="13.7109375" style="54" customWidth="1"/>
    <col min="3" max="3" width="54" style="53" customWidth="1"/>
    <col min="4" max="4" width="29" style="53" customWidth="1"/>
    <col min="5" max="5" width="28.28515625" style="67" customWidth="1"/>
    <col min="6" max="6" width="20.5703125" style="55" customWidth="1"/>
    <col min="7" max="7" width="27.42578125" style="55" customWidth="1"/>
    <col min="8" max="8" width="32.7109375" style="24" customWidth="1"/>
    <col min="9" max="16384" width="11.42578125" style="53"/>
  </cols>
  <sheetData>
    <row r="1" spans="1:8" ht="21" customHeight="1" x14ac:dyDescent="0.2">
      <c r="A1" s="195" t="s">
        <v>31</v>
      </c>
      <c r="B1" s="196"/>
      <c r="C1" s="196"/>
      <c r="D1" s="196"/>
      <c r="E1" s="196"/>
      <c r="F1" s="196"/>
      <c r="G1" s="196"/>
      <c r="H1" s="197"/>
    </row>
    <row r="2" spans="1:8" ht="28.5" customHeight="1" x14ac:dyDescent="0.2">
      <c r="A2" s="198"/>
      <c r="B2" s="199"/>
      <c r="C2" s="199"/>
      <c r="D2" s="199"/>
      <c r="E2" s="199"/>
      <c r="F2" s="199"/>
      <c r="G2" s="199"/>
      <c r="H2" s="200"/>
    </row>
    <row r="3" spans="1:8" ht="56.25" customHeight="1" thickBot="1" x14ac:dyDescent="0.25">
      <c r="A3" s="201"/>
      <c r="B3" s="202"/>
      <c r="C3" s="202"/>
      <c r="D3" s="202"/>
      <c r="E3" s="202"/>
      <c r="F3" s="202"/>
      <c r="G3" s="202"/>
      <c r="H3" s="203"/>
    </row>
    <row r="4" spans="1:8" ht="7.5" customHeight="1" thickBot="1" x14ac:dyDescent="0.25">
      <c r="A4" s="182"/>
      <c r="B4" s="182"/>
      <c r="C4" s="182"/>
      <c r="D4" s="182"/>
      <c r="E4" s="62"/>
      <c r="F4" s="46"/>
      <c r="G4" s="46"/>
      <c r="H4" s="182"/>
    </row>
    <row r="5" spans="1:8" s="8" customFormat="1" ht="13.5" thickBot="1" x14ac:dyDescent="0.25">
      <c r="A5" s="4" t="s">
        <v>0</v>
      </c>
      <c r="B5" s="42"/>
      <c r="C5" s="5"/>
      <c r="D5" s="5"/>
      <c r="E5" s="63"/>
      <c r="F5" s="43"/>
      <c r="G5" s="43"/>
      <c r="H5" s="7"/>
    </row>
    <row r="6" spans="1:8" s="8" customFormat="1" ht="26.25" customHeight="1" thickBot="1" x14ac:dyDescent="0.25">
      <c r="A6" s="9" t="s">
        <v>1</v>
      </c>
      <c r="B6" s="10" t="s">
        <v>6</v>
      </c>
      <c r="C6" s="10" t="s">
        <v>2</v>
      </c>
      <c r="D6" s="10" t="s">
        <v>3</v>
      </c>
      <c r="E6" s="64" t="s">
        <v>47</v>
      </c>
      <c r="F6" s="44" t="s">
        <v>24</v>
      </c>
      <c r="G6" s="44"/>
      <c r="H6" s="106" t="s">
        <v>32</v>
      </c>
    </row>
    <row r="7" spans="1:8" ht="13.15" customHeight="1" thickBot="1" x14ac:dyDescent="0.25">
      <c r="A7" s="12"/>
      <c r="B7" s="49"/>
      <c r="C7" s="50"/>
      <c r="D7" s="50"/>
      <c r="E7" s="65"/>
      <c r="F7" s="45"/>
      <c r="G7" s="45"/>
      <c r="H7" s="107"/>
    </row>
    <row r="8" spans="1:8" ht="12.75" customHeight="1" x14ac:dyDescent="0.2">
      <c r="A8" s="27" t="s">
        <v>56</v>
      </c>
      <c r="B8" s="49"/>
      <c r="C8" s="79"/>
      <c r="D8" s="79"/>
      <c r="E8" s="80"/>
      <c r="F8" s="218" t="s">
        <v>48</v>
      </c>
      <c r="G8" s="185"/>
      <c r="H8" s="146"/>
    </row>
    <row r="9" spans="1:8" ht="47.25" customHeight="1" thickBot="1" x14ac:dyDescent="0.25">
      <c r="A9" s="52" t="s">
        <v>57</v>
      </c>
      <c r="B9" s="51"/>
      <c r="C9" s="81" t="s">
        <v>82</v>
      </c>
      <c r="D9" s="81"/>
      <c r="E9" s="82" t="s">
        <v>69</v>
      </c>
      <c r="F9" s="219"/>
      <c r="G9" s="186" t="s">
        <v>7</v>
      </c>
      <c r="H9" s="183" t="s">
        <v>33</v>
      </c>
    </row>
    <row r="10" spans="1:8" ht="48" customHeight="1" x14ac:dyDescent="0.2">
      <c r="A10" s="58"/>
      <c r="B10" s="139"/>
      <c r="C10" s="83" t="s">
        <v>60</v>
      </c>
      <c r="D10" s="56" t="s">
        <v>34</v>
      </c>
      <c r="E10" s="66">
        <v>1300</v>
      </c>
      <c r="F10" s="221"/>
      <c r="G10" s="187">
        <f>F10*E10</f>
        <v>0</v>
      </c>
      <c r="H10" s="108">
        <f>G10*1.19</f>
        <v>0</v>
      </c>
    </row>
    <row r="11" spans="1:8" ht="48" customHeight="1" x14ac:dyDescent="0.2">
      <c r="A11" s="59"/>
      <c r="B11" s="140"/>
      <c r="C11" s="84" t="s">
        <v>67</v>
      </c>
      <c r="D11" s="56" t="s">
        <v>34</v>
      </c>
      <c r="E11" s="66">
        <v>1300</v>
      </c>
      <c r="F11" s="221"/>
      <c r="G11" s="188">
        <f t="shared" ref="G11:G23" si="0">F11*E11</f>
        <v>0</v>
      </c>
      <c r="H11" s="172">
        <f>G11*1.19</f>
        <v>0</v>
      </c>
    </row>
    <row r="12" spans="1:8" ht="48" customHeight="1" x14ac:dyDescent="0.2">
      <c r="A12" s="59"/>
      <c r="B12" s="180"/>
      <c r="C12" s="84" t="s">
        <v>83</v>
      </c>
      <c r="D12" s="56" t="s">
        <v>34</v>
      </c>
      <c r="E12" s="66">
        <v>1300</v>
      </c>
      <c r="F12" s="221"/>
      <c r="G12" s="189">
        <f t="shared" si="0"/>
        <v>0</v>
      </c>
      <c r="H12" s="172">
        <f>G12*1.19</f>
        <v>0</v>
      </c>
    </row>
    <row r="13" spans="1:8" ht="48" customHeight="1" x14ac:dyDescent="0.2">
      <c r="A13" s="59"/>
      <c r="B13" s="141"/>
      <c r="C13" s="84" t="s">
        <v>84</v>
      </c>
      <c r="D13" s="56" t="s">
        <v>34</v>
      </c>
      <c r="E13" s="66">
        <v>1300</v>
      </c>
      <c r="F13" s="221"/>
      <c r="G13" s="189">
        <f t="shared" si="0"/>
        <v>0</v>
      </c>
      <c r="H13" s="171">
        <f t="shared" ref="H13:H17" si="1">G13*1.19</f>
        <v>0</v>
      </c>
    </row>
    <row r="14" spans="1:8" ht="48" customHeight="1" x14ac:dyDescent="0.2">
      <c r="A14" s="61"/>
      <c r="B14" s="139"/>
      <c r="C14" s="84" t="s">
        <v>44</v>
      </c>
      <c r="D14" s="56" t="s">
        <v>34</v>
      </c>
      <c r="E14" s="66">
        <v>1300</v>
      </c>
      <c r="F14" s="221"/>
      <c r="G14" s="190">
        <f t="shared" si="0"/>
        <v>0</v>
      </c>
      <c r="H14" s="172">
        <f t="shared" si="1"/>
        <v>0</v>
      </c>
    </row>
    <row r="15" spans="1:8" ht="48" customHeight="1" x14ac:dyDescent="0.2">
      <c r="A15" s="59"/>
      <c r="B15" s="142"/>
      <c r="C15" s="84" t="s">
        <v>45</v>
      </c>
      <c r="D15" s="56" t="s">
        <v>34</v>
      </c>
      <c r="E15" s="66">
        <v>1300</v>
      </c>
      <c r="F15" s="221"/>
      <c r="G15" s="191">
        <f t="shared" si="0"/>
        <v>0</v>
      </c>
      <c r="H15" s="184">
        <f t="shared" si="1"/>
        <v>0</v>
      </c>
    </row>
    <row r="16" spans="1:8" ht="48" customHeight="1" x14ac:dyDescent="0.2">
      <c r="A16" s="59"/>
      <c r="B16" s="140"/>
      <c r="C16" s="84" t="s">
        <v>46</v>
      </c>
      <c r="D16" s="56" t="s">
        <v>34</v>
      </c>
      <c r="E16" s="66">
        <v>1300</v>
      </c>
      <c r="F16" s="221"/>
      <c r="G16" s="191">
        <f t="shared" si="0"/>
        <v>0</v>
      </c>
      <c r="H16" s="190">
        <f t="shared" si="1"/>
        <v>0</v>
      </c>
    </row>
    <row r="17" spans="1:8" ht="48" customHeight="1" x14ac:dyDescent="0.2">
      <c r="A17" s="59"/>
      <c r="B17" s="141"/>
      <c r="C17" s="84" t="s">
        <v>68</v>
      </c>
      <c r="D17" s="56" t="s">
        <v>34</v>
      </c>
      <c r="E17" s="66">
        <v>1300</v>
      </c>
      <c r="F17" s="222"/>
      <c r="G17" s="191">
        <f t="shared" si="0"/>
        <v>0</v>
      </c>
      <c r="H17" s="184">
        <f t="shared" si="1"/>
        <v>0</v>
      </c>
    </row>
    <row r="18" spans="1:8" ht="48" customHeight="1" x14ac:dyDescent="0.2">
      <c r="A18" s="147"/>
      <c r="B18" s="148"/>
      <c r="C18" s="167" t="s">
        <v>36</v>
      </c>
      <c r="D18" s="56" t="s">
        <v>34</v>
      </c>
      <c r="E18" s="66">
        <v>1300</v>
      </c>
      <c r="F18" s="222"/>
      <c r="G18" s="191">
        <f t="shared" si="0"/>
        <v>0</v>
      </c>
      <c r="H18" s="184">
        <f t="shared" ref="H18:H23" si="2">G18*1.19</f>
        <v>0</v>
      </c>
    </row>
    <row r="19" spans="1:8" ht="48" customHeight="1" x14ac:dyDescent="0.2">
      <c r="A19" s="147"/>
      <c r="B19" s="148"/>
      <c r="C19" s="181" t="s">
        <v>88</v>
      </c>
      <c r="D19" s="56" t="s">
        <v>34</v>
      </c>
      <c r="E19" s="66">
        <v>1300</v>
      </c>
      <c r="F19" s="222"/>
      <c r="G19" s="191">
        <f t="shared" si="0"/>
        <v>0</v>
      </c>
      <c r="H19" s="184">
        <f t="shared" si="2"/>
        <v>0</v>
      </c>
    </row>
    <row r="20" spans="1:8" ht="48" customHeight="1" x14ac:dyDescent="0.2">
      <c r="A20" s="147"/>
      <c r="B20" s="148"/>
      <c r="C20" s="181" t="s">
        <v>86</v>
      </c>
      <c r="D20" s="56" t="s">
        <v>34</v>
      </c>
      <c r="E20" s="66">
        <v>1300</v>
      </c>
      <c r="F20" s="222"/>
      <c r="G20" s="191">
        <f t="shared" si="0"/>
        <v>0</v>
      </c>
      <c r="H20" s="184">
        <f t="shared" si="2"/>
        <v>0</v>
      </c>
    </row>
    <row r="21" spans="1:8" ht="69" customHeight="1" x14ac:dyDescent="0.2">
      <c r="A21" s="147"/>
      <c r="B21" s="148"/>
      <c r="C21" s="181" t="s">
        <v>90</v>
      </c>
      <c r="D21" s="56" t="s">
        <v>95</v>
      </c>
      <c r="E21" s="225"/>
      <c r="F21" s="222"/>
      <c r="G21" s="191">
        <f>E21*E22*F21</f>
        <v>0</v>
      </c>
      <c r="H21" s="184">
        <f t="shared" si="2"/>
        <v>0</v>
      </c>
    </row>
    <row r="22" spans="1:8" ht="48" customHeight="1" x14ac:dyDescent="0.2">
      <c r="A22" s="147"/>
      <c r="B22" s="148"/>
      <c r="C22" s="181" t="s">
        <v>91</v>
      </c>
      <c r="D22" s="56" t="s">
        <v>34</v>
      </c>
      <c r="E22" s="66">
        <v>1300</v>
      </c>
      <c r="F22" s="222"/>
      <c r="G22" s="191">
        <f>E22*F22</f>
        <v>0</v>
      </c>
      <c r="H22" s="184">
        <f t="shared" si="2"/>
        <v>0</v>
      </c>
    </row>
    <row r="23" spans="1:8" ht="48" customHeight="1" thickBot="1" x14ac:dyDescent="0.25">
      <c r="A23" s="98"/>
      <c r="B23" s="143"/>
      <c r="C23" s="92" t="s">
        <v>70</v>
      </c>
      <c r="D23" s="56" t="s">
        <v>34</v>
      </c>
      <c r="E23" s="66">
        <v>1300</v>
      </c>
      <c r="F23" s="224"/>
      <c r="G23" s="184">
        <f t="shared" si="0"/>
        <v>0</v>
      </c>
      <c r="H23" s="173">
        <f t="shared" si="2"/>
        <v>0</v>
      </c>
    </row>
    <row r="24" spans="1:8" ht="48" customHeight="1" thickBot="1" x14ac:dyDescent="0.25">
      <c r="A24" s="94"/>
      <c r="B24" s="90"/>
      <c r="C24" s="90"/>
      <c r="D24" s="95"/>
      <c r="E24" s="138" t="s">
        <v>35</v>
      </c>
      <c r="F24" s="130"/>
      <c r="G24" s="131">
        <f>SUM(G10:G23)</f>
        <v>0</v>
      </c>
      <c r="H24" s="132">
        <f>G24*1.19</f>
        <v>0</v>
      </c>
    </row>
    <row r="25" spans="1:8" ht="24.75" customHeight="1" thickBot="1" x14ac:dyDescent="0.25">
      <c r="A25" s="88"/>
      <c r="B25" s="89"/>
      <c r="C25" s="90"/>
      <c r="D25" s="90"/>
      <c r="E25" s="90"/>
      <c r="F25" s="90"/>
      <c r="G25" s="90"/>
      <c r="H25" s="90"/>
    </row>
    <row r="26" spans="1:8" ht="48" customHeight="1" thickBot="1" x14ac:dyDescent="0.25">
      <c r="A26" s="52" t="s">
        <v>58</v>
      </c>
      <c r="B26" s="145"/>
      <c r="C26" s="91" t="s">
        <v>85</v>
      </c>
      <c r="D26" s="81"/>
      <c r="E26" s="82" t="s">
        <v>71</v>
      </c>
      <c r="F26" s="183" t="s">
        <v>48</v>
      </c>
      <c r="G26" s="100" t="s">
        <v>7</v>
      </c>
      <c r="H26" s="105" t="s">
        <v>33</v>
      </c>
    </row>
    <row r="27" spans="1:8" ht="48" customHeight="1" x14ac:dyDescent="0.2">
      <c r="A27" s="144"/>
      <c r="B27" s="93"/>
      <c r="C27" s="87" t="s">
        <v>72</v>
      </c>
      <c r="D27" s="57" t="s">
        <v>34</v>
      </c>
      <c r="E27" s="66">
        <v>3</v>
      </c>
      <c r="F27" s="220"/>
      <c r="G27" s="108">
        <f>E27*F27</f>
        <v>0</v>
      </c>
      <c r="H27" s="35">
        <f>G27*1.19</f>
        <v>0</v>
      </c>
    </row>
    <row r="28" spans="1:8" ht="48" customHeight="1" x14ac:dyDescent="0.2">
      <c r="A28" s="59"/>
      <c r="B28" s="60"/>
      <c r="C28" s="87" t="s">
        <v>73</v>
      </c>
      <c r="D28" s="57" t="s">
        <v>34</v>
      </c>
      <c r="E28" s="66">
        <v>6</v>
      </c>
      <c r="F28" s="221"/>
      <c r="G28" s="174">
        <f t="shared" ref="G28:G34" si="3">E28*F28</f>
        <v>0</v>
      </c>
      <c r="H28" s="171">
        <f t="shared" ref="H28:H34" si="4">G28*1.19</f>
        <v>0</v>
      </c>
    </row>
    <row r="29" spans="1:8" ht="48" customHeight="1" x14ac:dyDescent="0.2">
      <c r="A29" s="59"/>
      <c r="B29" s="60"/>
      <c r="C29" s="87" t="s">
        <v>74</v>
      </c>
      <c r="D29" s="57" t="s">
        <v>34</v>
      </c>
      <c r="E29" s="66">
        <v>10</v>
      </c>
      <c r="F29" s="222"/>
      <c r="G29" s="172">
        <f t="shared" si="3"/>
        <v>0</v>
      </c>
      <c r="H29" s="174">
        <f t="shared" si="4"/>
        <v>0</v>
      </c>
    </row>
    <row r="30" spans="1:8" ht="48" customHeight="1" x14ac:dyDescent="0.2">
      <c r="A30" s="59"/>
      <c r="B30" s="60"/>
      <c r="C30" s="87" t="s">
        <v>75</v>
      </c>
      <c r="D30" s="57" t="s">
        <v>34</v>
      </c>
      <c r="E30" s="66">
        <v>10</v>
      </c>
      <c r="F30" s="223"/>
      <c r="G30" s="171">
        <f t="shared" si="3"/>
        <v>0</v>
      </c>
      <c r="H30" s="172">
        <f t="shared" si="4"/>
        <v>0</v>
      </c>
    </row>
    <row r="31" spans="1:8" ht="48" customHeight="1" x14ac:dyDescent="0.2">
      <c r="A31" s="59"/>
      <c r="B31" s="60"/>
      <c r="C31" s="87" t="s">
        <v>76</v>
      </c>
      <c r="D31" s="57" t="s">
        <v>34</v>
      </c>
      <c r="E31" s="66">
        <v>12</v>
      </c>
      <c r="F31" s="222"/>
      <c r="G31" s="172">
        <f t="shared" si="3"/>
        <v>0</v>
      </c>
      <c r="H31" s="171">
        <f t="shared" si="4"/>
        <v>0</v>
      </c>
    </row>
    <row r="32" spans="1:8" ht="48" customHeight="1" x14ac:dyDescent="0.2">
      <c r="A32" s="59"/>
      <c r="B32" s="60"/>
      <c r="C32" s="87" t="s">
        <v>77</v>
      </c>
      <c r="D32" s="57" t="s">
        <v>34</v>
      </c>
      <c r="E32" s="66">
        <v>12</v>
      </c>
      <c r="F32" s="222"/>
      <c r="G32" s="172">
        <f t="shared" si="3"/>
        <v>0</v>
      </c>
      <c r="H32" s="174">
        <f t="shared" si="4"/>
        <v>0</v>
      </c>
    </row>
    <row r="33" spans="1:9" ht="48" customHeight="1" x14ac:dyDescent="0.2">
      <c r="A33" s="59"/>
      <c r="B33" s="60"/>
      <c r="C33" s="87" t="s">
        <v>78</v>
      </c>
      <c r="D33" s="57" t="s">
        <v>34</v>
      </c>
      <c r="E33" s="66">
        <v>12</v>
      </c>
      <c r="F33" s="223"/>
      <c r="G33" s="172">
        <f t="shared" si="3"/>
        <v>0</v>
      </c>
      <c r="H33" s="172">
        <f t="shared" si="4"/>
        <v>0</v>
      </c>
    </row>
    <row r="34" spans="1:9" ht="48" customHeight="1" x14ac:dyDescent="0.2">
      <c r="A34" s="85"/>
      <c r="B34" s="86"/>
      <c r="C34" s="84" t="s">
        <v>79</v>
      </c>
      <c r="D34" s="56" t="s">
        <v>34</v>
      </c>
      <c r="E34" s="66">
        <v>5</v>
      </c>
      <c r="F34" s="221"/>
      <c r="G34" s="172">
        <f t="shared" si="3"/>
        <v>0</v>
      </c>
      <c r="H34" s="172">
        <f t="shared" si="4"/>
        <v>0</v>
      </c>
    </row>
    <row r="35" spans="1:9" ht="48" customHeight="1" x14ac:dyDescent="0.2">
      <c r="A35" s="85"/>
      <c r="B35" s="168"/>
      <c r="C35" s="84" t="s">
        <v>43</v>
      </c>
      <c r="D35" s="56" t="s">
        <v>34</v>
      </c>
      <c r="E35" s="169">
        <v>70</v>
      </c>
      <c r="F35" s="222"/>
      <c r="G35" s="172">
        <f>E35*F35</f>
        <v>0</v>
      </c>
      <c r="H35" s="172">
        <f t="shared" ref="H35:H40" si="5">G35*1.19</f>
        <v>0</v>
      </c>
    </row>
    <row r="36" spans="1:9" ht="48" customHeight="1" x14ac:dyDescent="0.2">
      <c r="A36" s="147"/>
      <c r="B36" s="148"/>
      <c r="C36" s="181" t="s">
        <v>87</v>
      </c>
      <c r="D36" s="56" t="s">
        <v>34</v>
      </c>
      <c r="E36" s="66">
        <v>70</v>
      </c>
      <c r="F36" s="222"/>
      <c r="G36" s="172">
        <f t="shared" ref="G36:G37" si="6">F36*E36</f>
        <v>0</v>
      </c>
      <c r="H36" s="172">
        <f t="shared" si="5"/>
        <v>0</v>
      </c>
    </row>
    <row r="37" spans="1:9" ht="48" customHeight="1" x14ac:dyDescent="0.2">
      <c r="A37" s="147"/>
      <c r="B37" s="148"/>
      <c r="C37" s="181" t="s">
        <v>86</v>
      </c>
      <c r="D37" s="56" t="s">
        <v>34</v>
      </c>
      <c r="E37" s="66">
        <v>70</v>
      </c>
      <c r="F37" s="222"/>
      <c r="G37" s="172">
        <f t="shared" si="6"/>
        <v>0</v>
      </c>
      <c r="H37" s="172">
        <f>G37*1.19</f>
        <v>0</v>
      </c>
    </row>
    <row r="38" spans="1:9" ht="66" customHeight="1" x14ac:dyDescent="0.2">
      <c r="A38" s="147"/>
      <c r="B38" s="148"/>
      <c r="C38" s="181" t="s">
        <v>89</v>
      </c>
      <c r="D38" s="56" t="s">
        <v>95</v>
      </c>
      <c r="E38" s="225"/>
      <c r="F38" s="222"/>
      <c r="G38" s="172">
        <f>F38*E38*E39</f>
        <v>0</v>
      </c>
      <c r="H38" s="172">
        <f t="shared" si="5"/>
        <v>0</v>
      </c>
    </row>
    <row r="39" spans="1:9" ht="48" customHeight="1" x14ac:dyDescent="0.2">
      <c r="A39" s="147"/>
      <c r="B39" s="148"/>
      <c r="C39" s="181" t="s">
        <v>91</v>
      </c>
      <c r="D39" s="56" t="s">
        <v>34</v>
      </c>
      <c r="E39" s="66">
        <v>70</v>
      </c>
      <c r="F39" s="221"/>
      <c r="G39" s="172">
        <f>E39*F39</f>
        <v>0</v>
      </c>
      <c r="H39" s="172">
        <f t="shared" si="5"/>
        <v>0</v>
      </c>
    </row>
    <row r="40" spans="1:9" ht="48" customHeight="1" thickBot="1" x14ac:dyDescent="0.25">
      <c r="A40" s="85"/>
      <c r="B40" s="175"/>
      <c r="C40" s="99" t="s">
        <v>70</v>
      </c>
      <c r="D40" s="170" t="s">
        <v>34</v>
      </c>
      <c r="E40" s="66">
        <v>70</v>
      </c>
      <c r="F40" s="224"/>
      <c r="G40" s="172">
        <f>E40*F40</f>
        <v>0</v>
      </c>
      <c r="H40" s="173">
        <f t="shared" si="5"/>
        <v>0</v>
      </c>
    </row>
    <row r="41" spans="1:9" ht="48" customHeight="1" thickBot="1" x14ac:dyDescent="0.25">
      <c r="A41" s="88"/>
      <c r="B41" s="176"/>
      <c r="D41" s="95"/>
      <c r="E41" s="138" t="s">
        <v>35</v>
      </c>
      <c r="F41" s="178">
        <f>SUM(F27:F35)</f>
        <v>0</v>
      </c>
      <c r="G41" s="133">
        <f>SUM(G27:G40)</f>
        <v>0</v>
      </c>
      <c r="H41" s="133">
        <f>SUM(H27:H40)</f>
        <v>0</v>
      </c>
    </row>
    <row r="42" spans="1:9" ht="21.75" customHeight="1" thickBot="1" x14ac:dyDescent="0.25">
      <c r="A42" s="114"/>
      <c r="B42" s="113"/>
      <c r="C42" s="111"/>
      <c r="D42" s="112"/>
      <c r="E42" s="177"/>
      <c r="F42" s="110"/>
      <c r="G42" s="96"/>
      <c r="H42" s="179"/>
    </row>
    <row r="43" spans="1:9" ht="48" customHeight="1" thickBot="1" x14ac:dyDescent="0.25">
      <c r="A43" s="116"/>
      <c r="B43" s="115"/>
      <c r="C43" s="115"/>
      <c r="D43" s="115"/>
      <c r="E43" s="115"/>
      <c r="F43" s="119"/>
      <c r="G43" s="134" t="s">
        <v>49</v>
      </c>
      <c r="H43" s="135" t="s">
        <v>50</v>
      </c>
    </row>
    <row r="44" spans="1:9" ht="45.75" customHeight="1" thickBot="1" x14ac:dyDescent="0.25">
      <c r="A44" s="117"/>
      <c r="B44" s="117"/>
      <c r="C44" s="115"/>
      <c r="D44" s="115"/>
      <c r="E44" s="118"/>
      <c r="F44" s="120"/>
      <c r="G44" s="136">
        <f>G24+G41</f>
        <v>0</v>
      </c>
      <c r="H44" s="137">
        <f>H24+H41</f>
        <v>0</v>
      </c>
      <c r="I44" s="109"/>
    </row>
    <row r="45" spans="1:9" x14ac:dyDescent="0.2">
      <c r="A45" s="117"/>
      <c r="B45" s="117"/>
      <c r="C45" s="115"/>
      <c r="D45" s="115"/>
      <c r="E45" s="118"/>
      <c r="F45" s="121"/>
    </row>
  </sheetData>
  <sheetProtection algorithmName="SHA-512" hashValue="6yqrO/ggYCPxMcCD0RQRhcpuB1q+oEetxyS1Ksp/DAJJDPfQP4RFuHLAp94gTU69AwiyX5qPNrC6Np7DkNcFNA==" saltValue="b+uojdf/+d1gDtWRBfl7Kg==" spinCount="100000" sheet="1" selectLockedCells="1"/>
  <customSheetViews>
    <customSheetView guid="{6BD27FBF-4D73-4DAE-BE2B-1213AE639902}" scale="85" topLeftCell="A10">
      <selection activeCell="D15" sqref="D15"/>
      <pageMargins left="0.70866141732283472" right="0.70866141732283472" top="1.4566929133858268" bottom="0.74803149606299213" header="0.31496062992125984" footer="0.31496062992125984"/>
      <pageSetup paperSize="9" scale="65" fitToWidth="0" fitToHeight="0" orientation="landscape" r:id="rId1"/>
      <headerFooter>
        <oddHeader>&amp;L&amp;G&amp;C&amp;"Arial,Fett"&amp;14Preisblatt
&amp;"Arial,Standard"&amp;12
Anpassung und Lizenzerweiterung des ITSM-Tools PROLIN
Gz. Z5/10-9632.3-ITSM-Prolin
Verg.-Nr. 2021/BAG-Z4-VgSt/016&amp;R&amp;"Arial,Fett"&amp;12
Bundesamt für Güterverkehr</oddHeader>
        <oddFooter>&amp;C&amp;"Arial,Standard"&amp;10&amp;P von &amp;N</oddFooter>
        <firstHeader>&amp;L&amp;G&amp;C&amp;"Arial,Fett"&amp;14Kriterienkatalog&amp;"Arial,Standard"&amp;12
Ausschreibungsname
Aktenzeichen
Vergabenummer&amp;R&amp;"Arial,Fett"&amp;12
Bundesamt für Güterverkehr</firstHeader>
        <firstFooter>&amp;C&amp;"Arial,Standard"&amp;P von &amp;N</firstFooter>
      </headerFooter>
    </customSheetView>
    <customSheetView guid="{DA290AF2-68D9-43D4-8000-191217D8E998}" scale="110" topLeftCell="A26">
      <selection activeCell="C35" sqref="C35"/>
      <pageMargins left="0.70866141732283472" right="0.70866141732283472" top="1.4566929133858268" bottom="0.74803149606299213" header="0.31496062992125984" footer="0.31496062992125984"/>
      <pageSetup paperSize="9" scale="65" fitToWidth="0" fitToHeight="0" orientation="landscape" r:id="rId2"/>
      <headerFooter>
        <oddHeader>&amp;L&amp;G&amp;C&amp;"Arial,Fett"&amp;14Preisblatt
&amp;"Arial,Standard"&amp;12
Anpassung und Lizenzerweiterung des ITSM-Tools PROLIN
Gz. Z5/10-9632.3-ITSM-Prolin
Verg.-Nr. 2021/BAG-Z4-VgSt/016&amp;R&amp;"Arial,Fett"&amp;12
Bundesamt für Güterverkehr</oddHeader>
        <oddFooter>&amp;C&amp;"Arial,Standard"&amp;10&amp;P von &amp;N</oddFooter>
        <firstHeader>&amp;L&amp;G&amp;C&amp;"Arial,Fett"&amp;14Kriterienkatalog&amp;"Arial,Standard"&amp;12
Ausschreibungsname
Aktenzeichen
Vergabenummer&amp;R&amp;"Arial,Fett"&amp;12
Bundesamt für Güterverkehr</firstHeader>
        <firstFooter>&amp;C&amp;"Arial,Standard"&amp;P von &amp;N</firstFooter>
      </headerFooter>
    </customSheetView>
    <customSheetView guid="{7B21AB3F-1C82-4721-A445-DB67EF38E589}" scale="110" showPageBreaks="1" topLeftCell="A27">
      <selection activeCell="E40" sqref="E40"/>
      <pageMargins left="0.70866141732283472" right="0.70866141732283472" top="1.4566929133858268" bottom="0.74803149606299213" header="0.31496062992125984" footer="0.31496062992125984"/>
      <pageSetup paperSize="9" scale="65" fitToWidth="0" fitToHeight="0" orientation="landscape" r:id="rId3"/>
      <headerFooter>
        <oddHeader>&amp;L&amp;G&amp;C&amp;"Arial,Fett"&amp;14Preisblatt
&amp;"Arial,Standard"&amp;12
Anpassung und Lizenzerweiterung des ITSM-Tools PROLIN
Gz. Z5/10-9632.3-ITSM-Prolin
Verg.-Nr. 2021/BAG-Z4-VgSt/016&amp;R&amp;"Arial,Fett"&amp;12
Bundesamt für Güterverkehr</oddHeader>
        <oddFooter>&amp;C&amp;"Arial,Standard"&amp;10&amp;P von &amp;N</oddFooter>
        <firstHeader>&amp;L&amp;G&amp;C&amp;"Arial,Fett"&amp;14Kriterienkatalog&amp;"Arial,Standard"&amp;12
Ausschreibungsname
Aktenzeichen
Vergabenummer&amp;R&amp;"Arial,Fett"&amp;12
Bundesamt für Güterverkehr</firstHeader>
        <firstFooter>&amp;C&amp;"Arial,Standard"&amp;P von &amp;N</firstFooter>
      </headerFooter>
    </customSheetView>
    <customSheetView guid="{2B44E287-D4AD-4A89-8A33-9089B8C65027}" scale="110" showPageBreaks="1" topLeftCell="A32">
      <selection activeCell="I39" sqref="I39"/>
      <pageMargins left="0.70866141732283472" right="0.70866141732283472" top="1.4566929133858268" bottom="0.74803149606299213" header="0.31496062992125984" footer="0.31496062992125984"/>
      <pageSetup paperSize="9" scale="65" fitToWidth="0" fitToHeight="0" orientation="landscape" r:id="rId4"/>
      <headerFooter>
        <oddHeader>&amp;L&amp;G&amp;C&amp;"Arial,Fett"&amp;14Preisblatt
&amp;"Arial,Standard"&amp;12
Anpassung und Lizenzerweiterung des ITSM-Tools PROLIN
Gz. Z5/10-9632.3-ITSM-Prolin
Verg.-Nr. 2021/BAG-Z4-VgSt/016&amp;R&amp;"Arial,Fett"&amp;12
Bundesamt für Güterverkehr</oddHeader>
        <oddFooter>&amp;C&amp;"Arial,Standard"&amp;10&amp;P von &amp;N</oddFooter>
        <firstHeader>&amp;L&amp;G&amp;C&amp;"Arial,Fett"&amp;14Kriterienkatalog&amp;"Arial,Standard"&amp;12
Ausschreibungsname
Aktenzeichen
Vergabenummer&amp;R&amp;"Arial,Fett"&amp;12
Bundesamt für Güterverkehr</firstHeader>
        <firstFooter>&amp;C&amp;"Arial,Standard"&amp;P von &amp;N</firstFooter>
      </headerFooter>
    </customSheetView>
  </customSheetViews>
  <mergeCells count="2">
    <mergeCell ref="F8:F9"/>
    <mergeCell ref="A1:H3"/>
  </mergeCells>
  <pageMargins left="0.70866141732283472" right="0.70866141732283472" top="1.4566929133858268" bottom="0.74803149606299213" header="0.31496062992125984" footer="0.31496062992125984"/>
  <pageSetup paperSize="9" scale="65" fitToWidth="0" fitToHeight="0" orientation="landscape" r:id="rId5"/>
  <headerFooter>
    <oddHeader>&amp;L&amp;G&amp;C&amp;"Arial,Fett"&amp;14Preisblatt
&amp;"Arial,Standard"&amp;12
Anpassung und Lizenzerweiterung des ITSM-Tools PROLIN
Gz. Z5/10-9632.3-ITSM-Prolin
Verg.-Nr. 2021/BAG-Z4-VgSt/016&amp;R&amp;"Arial,Fett"&amp;12
Bundesamt für Güterverkehr</oddHeader>
    <oddFooter>&amp;C&amp;"Arial,Standard"&amp;10&amp;P von &amp;N</oddFooter>
    <firstHeader>&amp;L&amp;G&amp;C&amp;"Arial,Fett"&amp;14Kriterienkatalog&amp;"Arial,Standard"&amp;12
Ausschreibungsname
Aktenzeichen
Vergabenummer&amp;R&amp;"Arial,Fett"&amp;12
Bundesamt für Güterverkehr</firstHeader>
    <firstFooter>&amp;C&amp;"Arial,Standard"&amp;P von &amp;N</firstFooter>
  </headerFooter>
  <legacyDrawingHF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f:fields xmlns:f="http://schemas.fabasoft.com/folio/2007/fields" catsources="">
  <f:record>
    <f:field ref="doc_FSCFOLIO_1_1001_FieldDocumentNumber" text=""/>
    <f:field ref="doc_FSCFOLIO_1_1001_FieldSubject" text="" edit="true"/>
    <f:field ref="FSCFOLIO_1_1001_SignaturesFldCtx_FSCFOLIO_1_1001_FieldLastSignature" text="Schlusszeichnung"/>
    <f:field ref="FSCFOLIO_1_1001_SignaturesFldCtx_FSCFOLIO_1_1001_FieldLastSignatureBy" text="Hoffmann, Christian"/>
    <f:field ref="FSCFOLIO_1_1001_SignaturesFldCtx_FSCFOLIO_1_1001_FieldLastSignatureAt" date="2026-05-26T10:03:09" text="26.05.2026 12:03:09"/>
    <f:field ref="FSCFOLIO_1_1001_SignaturesFldCtx_FSCFOLIO_1_1001_FieldLastSignatureRemark" text=""/>
    <f:field ref="FSCFOLIO_1_1001_FieldCurrentUser" text="Stefanie Schlaeger"/>
    <f:field ref="FSCFOLIO_1_1001_FieldCurrentDate" text="26.05.2026 11:20"/>
    <f:field ref="CCAPRECONFIG_15_1001_Objektname" text="Anlage 11_Preisblatt" edit="true"/>
    <f:field ref="DEPRECONFIG_15_1001_Objektname" text="Anlage 11_Preisblatt" edit="true"/>
    <f:field ref="objname" text="Anlage 11_Preisblatt" edit="true"/>
    <f:field ref="objsubject" text="" edit="true"/>
    <f:field ref="objcreatedby" text="Schlaeger, Stefanie"/>
    <f:field ref="objcreatedat" date="2026-04-14T22:45:08" text="14.04.2026 22:45:08"/>
    <f:field ref="objchangedby" text="Beekes, Josefin"/>
    <f:field ref="objmodifiedat" date="2026-05-26T10:05:40" text="26.05.2026 10:05:40"/>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CCAPRECONFIG_15_1001_Objektname" text="Objektname"/>
    <f:field ref="DEPRECONFIG_15_1001_Objektname" text="Objektname"/>
    <f:field ref="objname" text="Name"/>
    <f:field ref="objsubject" text="Betreff (einzeilig)"/>
    <f:field ref="objcreatedby" text="Erzeugt von"/>
    <f:field ref="objcreatedat" text="Erzeugt am/um"/>
    <f:field ref="objchangedby" text="Letzte Änderung von"/>
    <f:field ref="objmodifiedat" text="Letzte Änderung am/um"/>
  </f:display>
</f:fields>
</file>

<file path=customXml/item2.xml><?xml version="1.0" encoding="utf-8"?>
<p:properties xmlns:p="http://schemas.microsoft.com/office/2006/metadata/properties" xmlns:xsi="http://www.w3.org/2001/XMLSchema-instance" xmlns:pc="http://schemas.microsoft.com/office/infopath/2007/PartnerControls">
  <documentManagement>
    <msg_Klassifizierung xmlns="1dd69248-66f9-453d-8211-ae5ae34a4b30">internal</msg_Klassifizierung>
    <msg_Status xmlns="1dd69248-66f9-453d-8211-ae5ae34a4b30">draft</msg_Status>
    <msg_Firma xmlns="1dd69248-66f9-453d-8211-ae5ae34a4b30">msg Systems</msg_Firma>
    <msg_Version xmlns="1dd69248-66f9-453d-8211-ae5ae34a4b30">0.1</msg_Version>
    <msg_Manager xmlns="1dd69248-66f9-453d-8211-ae5ae34a4b30">[Dokumentverantwortlicher]</msg_Manager>
    <msg_Dokumententyp xmlns="1dd69248-66f9-453d-8211-ae5ae34a4b30">Schriftwechsel (allgemein)</msg_Dokumententyp>
    <msg_gueltig_ab xmlns="1dd69248-66f9-453d-8211-ae5ae34a4b30">2020-10-22T12:00:00+00:00</msg_gueltig_ab>
    <msg_gueltig_bis xmlns="1dd69248-66f9-453d-8211-ae5ae34a4b30">2026-12-31T12:00:00+00:00</msg_gueltig_bis>
    <msg_Kommentar xmlns="1dd69248-66f9-453d-8211-ae5ae34a4b30">Neues Dokument erstellt.</msg_Kommentar>
  </documentManagement>
</p:propertie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9786FFB3-7F1E-4B16-B788-DA486ABF83C1}">
  <ds:schemaRefs>
    <ds:schemaRef ds:uri="http://schemas.microsoft.com/office/2006/metadata/properties"/>
    <ds:schemaRef ds:uri="http://schemas.microsoft.com/office/infopath/2007/PartnerControls"/>
    <ds:schemaRef ds:uri="1dd69248-66f9-453d-8211-ae5ae34a4b3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Preisblatt - Gesamt</vt:lpstr>
      <vt:lpstr>Grundlagen</vt:lpstr>
      <vt:lpstr>Schutzwesten und Zubehör</vt:lpstr>
      <vt:lpstr>'Preisblatt - Gesamt'!Druckbereich</vt:lpstr>
      <vt:lpstr>Grundlagen!Drucktitel</vt:lpstr>
      <vt:lpstr>'Preisblatt - Gesamt'!Drucktitel</vt:lpstr>
      <vt:lpstr>'Schutzwesten und Zubehör'!Drucktitel</vt:lpstr>
    </vt:vector>
  </TitlesOfParts>
  <Manager>[Dokumentverantwortlicher]</Manager>
  <Company>msg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Vergabeverfahren Schutzwesten</dc:title>
  <dc:subject>Az. K11-431-00001-0007-0001</dc:subject>
  <dc:creator>BAG</dc:creator>
  <dc:description>Verg.-Nr. 2026-BALM-VgSt-003</dc:description>
  <cp:lastModifiedBy>Duelsner, Christian</cp:lastModifiedBy>
  <cp:lastPrinted>2023-03-30T09:13:34Z</cp:lastPrinted>
  <dcterms:created xsi:type="dcterms:W3CDTF">2018-09-27T14:46:44Z</dcterms:created>
  <dcterms:modified xsi:type="dcterms:W3CDTF">2026-05-28T11:54:32Z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g_DueDateChanged">
    <vt:filetime>2020-10-22T17:33:02Z</vt:filetime>
  </property>
  <property fmtid="{D5CDD505-2E9C-101B-9397-08002B2CF9AE}" pid="3" name="msg_AssistantVisibility">
    <vt:bool>false</vt:bool>
  </property>
  <property fmtid="{D5CDD505-2E9C-101B-9397-08002B2CF9AE}" pid="4" name="FSC#COOELAK@1.1001:Subject">
    <vt:lpwstr/>
  </property>
  <property fmtid="{D5CDD505-2E9C-101B-9397-08002B2CF9AE}" pid="5" name="FSC#COOELAK@1.1001:FileReference">
    <vt:lpwstr>SG K11-431-00001</vt:lpwstr>
  </property>
  <property fmtid="{D5CDD505-2E9C-101B-9397-08002B2CF9AE}" pid="6" name="FSC#COOELAK@1.1001:FileRefYear">
    <vt:lpwstr>2023</vt:lpwstr>
  </property>
  <property fmtid="{D5CDD505-2E9C-101B-9397-08002B2CF9AE}" pid="7" name="FSC#COOELAK@1.1001:FileRefOrdinal">
    <vt:lpwstr>1</vt:lpwstr>
  </property>
  <property fmtid="{D5CDD505-2E9C-101B-9397-08002B2CF9AE}" pid="8" name="FSC#COOELAK@1.1001:FileRefOU">
    <vt:lpwstr>SG K11</vt:lpwstr>
  </property>
  <property fmtid="{D5CDD505-2E9C-101B-9397-08002B2CF9AE}" pid="9" name="FSC#COOELAK@1.1001:Organization">
    <vt:lpwstr/>
  </property>
  <property fmtid="{D5CDD505-2E9C-101B-9397-08002B2CF9AE}" pid="10" name="FSC#COOELAK@1.1001:Owner">
    <vt:lpwstr>Schlaeger Stefanie</vt:lpwstr>
  </property>
  <property fmtid="{D5CDD505-2E9C-101B-9397-08002B2CF9AE}" pid="11" name="FSC#COOELAK@1.1001:OwnerExtension">
    <vt:lpwstr>6156</vt:lpwstr>
  </property>
  <property fmtid="{D5CDD505-2E9C-101B-9397-08002B2CF9AE}" pid="12" name="FSC#COOELAK@1.1001:OwnerFaxExtension">
    <vt:lpwstr/>
  </property>
  <property fmtid="{D5CDD505-2E9C-101B-9397-08002B2CF9AE}" pid="13" name="FSC#COOELAK@1.1001:DispatchedBy">
    <vt:lpwstr/>
  </property>
  <property fmtid="{D5CDD505-2E9C-101B-9397-08002B2CF9AE}" pid="14" name="FSC#COOELAK@1.1001:DispatchedAt">
    <vt:lpwstr/>
  </property>
  <property fmtid="{D5CDD505-2E9C-101B-9397-08002B2CF9AE}" pid="15" name="FSC#COOELAK@1.1001:ApprovedBy">
    <vt:lpwstr>Hoffmann Christian</vt:lpwstr>
  </property>
  <property fmtid="{D5CDD505-2E9C-101B-9397-08002B2CF9AE}" pid="16" name="FSC#COOELAK@1.1001:ApprovedAt">
    <vt:lpwstr>26.05.2026</vt:lpwstr>
  </property>
  <property fmtid="{D5CDD505-2E9C-101B-9397-08002B2CF9AE}" pid="17" name="FSC#COOELAK@1.1001:Department">
    <vt:lpwstr>Ref. K1 (Grundsatz, Transformation)</vt:lpwstr>
  </property>
  <property fmtid="{D5CDD505-2E9C-101B-9397-08002B2CF9AE}" pid="18" name="FSC#COOELAK@1.1001:CreatedAt">
    <vt:lpwstr>14.04.2026</vt:lpwstr>
  </property>
  <property fmtid="{D5CDD505-2E9C-101B-9397-08002B2CF9AE}" pid="19" name="FSC#COOELAK@1.1001:OU">
    <vt:lpwstr>Ref. K1 (Grundsatz, Transformation)</vt:lpwstr>
  </property>
  <property fmtid="{D5CDD505-2E9C-101B-9397-08002B2CF9AE}" pid="20" name="FSC#COOELAK@1.1001:Priority">
    <vt:lpwstr> ()</vt:lpwstr>
  </property>
  <property fmtid="{D5CDD505-2E9C-101B-9397-08002B2CF9AE}" pid="21" name="FSC#COOELAK@1.1001:ObjBarCode">
    <vt:lpwstr>*COO.2181.1000.6.378199*</vt:lpwstr>
  </property>
  <property fmtid="{D5CDD505-2E9C-101B-9397-08002B2CF9AE}" pid="22" name="FSC#COOELAK@1.1001:RefBarCode">
    <vt:lpwstr>*COO.2181.1000.3.377387*</vt:lpwstr>
  </property>
  <property fmtid="{D5CDD505-2E9C-101B-9397-08002B2CF9AE}" pid="23" name="FSC#COOELAK@1.1001:FileRefBarCode">
    <vt:lpwstr>*SG K11-431-00001*</vt:lpwstr>
  </property>
  <property fmtid="{D5CDD505-2E9C-101B-9397-08002B2CF9AE}" pid="24" name="FSC#COOELAK@1.1001:ExternalRef">
    <vt:lpwstr/>
  </property>
  <property fmtid="{D5CDD505-2E9C-101B-9397-08002B2CF9AE}" pid="25" name="FSC#COOELAK@1.1001:IncomingNumber">
    <vt:lpwstr/>
  </property>
  <property fmtid="{D5CDD505-2E9C-101B-9397-08002B2CF9AE}" pid="26" name="FSC#COOELAK@1.1001:IncomingSubject">
    <vt:lpwstr/>
  </property>
  <property fmtid="{D5CDD505-2E9C-101B-9397-08002B2CF9AE}" pid="27" name="FSC#COOELAK@1.1001:ProcessResponsible">
    <vt:lpwstr/>
  </property>
  <property fmtid="{D5CDD505-2E9C-101B-9397-08002B2CF9AE}" pid="28" name="FSC#COOELAK@1.1001:ProcessResponsiblePhone">
    <vt:lpwstr/>
  </property>
  <property fmtid="{D5CDD505-2E9C-101B-9397-08002B2CF9AE}" pid="29" name="FSC#COOELAK@1.1001:ProcessResponsibleMail">
    <vt:lpwstr/>
  </property>
  <property fmtid="{D5CDD505-2E9C-101B-9397-08002B2CF9AE}" pid="30" name="FSC#COOELAK@1.1001:ProcessResponsibleFax">
    <vt:lpwstr/>
  </property>
  <property fmtid="{D5CDD505-2E9C-101B-9397-08002B2CF9AE}" pid="31" name="FSC#COOELAK@1.1001:ApproverFirstName">
    <vt:lpwstr>Christian</vt:lpwstr>
  </property>
  <property fmtid="{D5CDD505-2E9C-101B-9397-08002B2CF9AE}" pid="32" name="FSC#COOELAK@1.1001:ApproverSurName">
    <vt:lpwstr>Hoffmann</vt:lpwstr>
  </property>
  <property fmtid="{D5CDD505-2E9C-101B-9397-08002B2CF9AE}" pid="33" name="FSC#COOELAK@1.1001:ApproverTitle">
    <vt:lpwstr/>
  </property>
  <property fmtid="{D5CDD505-2E9C-101B-9397-08002B2CF9AE}" pid="34" name="FSC#COOELAK@1.1001:ExternalDate">
    <vt:lpwstr/>
  </property>
  <property fmtid="{D5CDD505-2E9C-101B-9397-08002B2CF9AE}" pid="35" name="FSC#COOELAK@1.1001:SettlementApprovedAt">
    <vt:lpwstr>26.05.2026</vt:lpwstr>
  </property>
  <property fmtid="{D5CDD505-2E9C-101B-9397-08002B2CF9AE}" pid="36" name="FSC#COOELAK@1.1001:BaseNumber">
    <vt:lpwstr>431</vt:lpwstr>
  </property>
  <property fmtid="{D5CDD505-2E9C-101B-9397-08002B2CF9AE}" pid="37" name="FSC#COOELAK@1.1001:CurrentUserRolePos">
    <vt:lpwstr>Mitarbeiter/in</vt:lpwstr>
  </property>
  <property fmtid="{D5CDD505-2E9C-101B-9397-08002B2CF9AE}" pid="38" name="FSC#COOELAK@1.1001:CurrentUserEmail">
    <vt:lpwstr>Stefanie.Schlaeger@balm.bund.de</vt:lpwstr>
  </property>
  <property fmtid="{D5CDD505-2E9C-101B-9397-08002B2CF9AE}" pid="39" name="FSC#ELAKGOV@1.1001:PersonalSubjGender">
    <vt:lpwstr/>
  </property>
  <property fmtid="{D5CDD505-2E9C-101B-9397-08002B2CF9AE}" pid="40" name="FSC#ELAKGOV@1.1001:PersonalSubjFirstName">
    <vt:lpwstr/>
  </property>
  <property fmtid="{D5CDD505-2E9C-101B-9397-08002B2CF9AE}" pid="41" name="FSC#ELAKGOV@1.1001:PersonalSubjSurName">
    <vt:lpwstr/>
  </property>
  <property fmtid="{D5CDD505-2E9C-101B-9397-08002B2CF9AE}" pid="42" name="FSC#ELAKGOV@1.1001:PersonalSubjSalutation">
    <vt:lpwstr/>
  </property>
  <property fmtid="{D5CDD505-2E9C-101B-9397-08002B2CF9AE}" pid="43" name="FSC#ELAKGOV@1.1001:PersonalSubjAddress">
    <vt:lpwstr/>
  </property>
  <property fmtid="{D5CDD505-2E9C-101B-9397-08002B2CF9AE}" pid="44" name="FSC#ATSTATECFG@1.1001:Office">
    <vt:lpwstr/>
  </property>
  <property fmtid="{D5CDD505-2E9C-101B-9397-08002B2CF9AE}" pid="45" name="FSC#ATSTATECFG@1.1001:Agent">
    <vt:lpwstr/>
  </property>
  <property fmtid="{D5CDD505-2E9C-101B-9397-08002B2CF9AE}" pid="46" name="FSC#ATSTATECFG@1.1001:AgentPhone">
    <vt:lpwstr/>
  </property>
  <property fmtid="{D5CDD505-2E9C-101B-9397-08002B2CF9AE}" pid="47" name="FSC#ATSTATECFG@1.1001:DepartmentFax">
    <vt:lpwstr/>
  </property>
  <property fmtid="{D5CDD505-2E9C-101B-9397-08002B2CF9AE}" pid="48" name="FSC#ATSTATECFG@1.1001:DepartmentEmail">
    <vt:lpwstr/>
  </property>
  <property fmtid="{D5CDD505-2E9C-101B-9397-08002B2CF9AE}" pid="49" name="FSC#ATSTATECFG@1.1001:SubfileDate">
    <vt:lpwstr>13.04.2026</vt:lpwstr>
  </property>
  <property fmtid="{D5CDD505-2E9C-101B-9397-08002B2CF9AE}" pid="50" name="FSC#ATSTATECFG@1.1001:SubfileSubject">
    <vt:lpwstr>Vergabeverfahren Schutzwesten</vt:lpwstr>
  </property>
  <property fmtid="{D5CDD505-2E9C-101B-9397-08002B2CF9AE}" pid="51" name="FSC#ATSTATECFG@1.1001:DepartmentZipCode">
    <vt:lpwstr/>
  </property>
  <property fmtid="{D5CDD505-2E9C-101B-9397-08002B2CF9AE}" pid="52" name="FSC#ATSTATECFG@1.1001:DepartmentCountry">
    <vt:lpwstr/>
  </property>
  <property fmtid="{D5CDD505-2E9C-101B-9397-08002B2CF9AE}" pid="53" name="FSC#ATSTATECFG@1.1001:DepartmentCity">
    <vt:lpwstr/>
  </property>
  <property fmtid="{D5CDD505-2E9C-101B-9397-08002B2CF9AE}" pid="54" name="FSC#ATSTATECFG@1.1001:DepartmentStreet">
    <vt:lpwstr/>
  </property>
  <property fmtid="{D5CDD505-2E9C-101B-9397-08002B2CF9AE}" pid="55" name="FSC#CCAPRECONFIGG@15.1001:DepartmentON">
    <vt:lpwstr/>
  </property>
  <property fmtid="{D5CDD505-2E9C-101B-9397-08002B2CF9AE}" pid="56" name="FSC#ATSTATECFG@1.1001:DepartmentDVR">
    <vt:lpwstr/>
  </property>
  <property fmtid="{D5CDD505-2E9C-101B-9397-08002B2CF9AE}" pid="57" name="FSC#ATSTATECFG@1.1001:DepartmentUID">
    <vt:lpwstr/>
  </property>
  <property fmtid="{D5CDD505-2E9C-101B-9397-08002B2CF9AE}" pid="58" name="FSC#ATSTATECFG@1.1001:SubfileReference">
    <vt:lpwstr>SG K11-431-00001-0007-0001</vt:lpwstr>
  </property>
  <property fmtid="{D5CDD505-2E9C-101B-9397-08002B2CF9AE}" pid="59" name="FSC#ATSTATECFG@1.1001:Clause">
    <vt:lpwstr/>
  </property>
  <property fmtid="{D5CDD505-2E9C-101B-9397-08002B2CF9AE}" pid="60" name="FSC#ATSTATECFG@1.1001:ApprovedSignature">
    <vt:lpwstr/>
  </property>
  <property fmtid="{D5CDD505-2E9C-101B-9397-08002B2CF9AE}" pid="61" name="FSC#ATSTATECFG@1.1001:BankAccount">
    <vt:lpwstr/>
  </property>
  <property fmtid="{D5CDD505-2E9C-101B-9397-08002B2CF9AE}" pid="62" name="FSC#ATSTATECFG@1.1001:BankAccountOwner">
    <vt:lpwstr/>
  </property>
  <property fmtid="{D5CDD505-2E9C-101B-9397-08002B2CF9AE}" pid="63" name="FSC#ATSTATECFG@1.1001:BankInstitute">
    <vt:lpwstr/>
  </property>
  <property fmtid="{D5CDD505-2E9C-101B-9397-08002B2CF9AE}" pid="64" name="FSC#ATSTATECFG@1.1001:BankAccountID">
    <vt:lpwstr/>
  </property>
  <property fmtid="{D5CDD505-2E9C-101B-9397-08002B2CF9AE}" pid="65" name="FSC#ATSTATECFG@1.1001:BankAccountIBAN">
    <vt:lpwstr/>
  </property>
  <property fmtid="{D5CDD505-2E9C-101B-9397-08002B2CF9AE}" pid="66" name="FSC#ATSTATECFG@1.1001:BankAccountBIC">
    <vt:lpwstr/>
  </property>
  <property fmtid="{D5CDD505-2E9C-101B-9397-08002B2CF9AE}" pid="67" name="FSC#ATSTATECFG@1.1001:BankName">
    <vt:lpwstr/>
  </property>
  <property fmtid="{D5CDD505-2E9C-101B-9397-08002B2CF9AE}" pid="68" name="FSC#COOELAK@1.1001:ObjectAddressees">
    <vt:lpwstr/>
  </property>
  <property fmtid="{D5CDD505-2E9C-101B-9397-08002B2CF9AE}" pid="69" name="FSC#COOELAK@1.1001:replyreference">
    <vt:lpwstr/>
  </property>
  <property fmtid="{D5CDD505-2E9C-101B-9397-08002B2CF9AE}" pid="70" name="FSC#FSCGOVDE@1.1001:FileRefOUEmail">
    <vt:lpwstr/>
  </property>
  <property fmtid="{D5CDD505-2E9C-101B-9397-08002B2CF9AE}" pid="71" name="FSC#FSCGOVDE@1.1001:ProcedureReference">
    <vt:lpwstr>SG K11-431-00001-0007</vt:lpwstr>
  </property>
  <property fmtid="{D5CDD505-2E9C-101B-9397-08002B2CF9AE}" pid="72" name="FSC#FSCGOVDE@1.1001:FileSubject">
    <vt:lpwstr/>
  </property>
  <property fmtid="{D5CDD505-2E9C-101B-9397-08002B2CF9AE}" pid="73" name="FSC#FSCGOVDE@1.1001:ProcedureSubject">
    <vt:lpwstr/>
  </property>
  <property fmtid="{D5CDD505-2E9C-101B-9397-08002B2CF9AE}" pid="74" name="FSC#FSCGOVDE@1.1001:SignFinalVersionBy">
    <vt:lpwstr/>
  </property>
  <property fmtid="{D5CDD505-2E9C-101B-9397-08002B2CF9AE}" pid="75" name="FSC#FSCGOVDE@1.1001:SignFinalVersionAt">
    <vt:lpwstr/>
  </property>
  <property fmtid="{D5CDD505-2E9C-101B-9397-08002B2CF9AE}" pid="76" name="FSC#FSCGOVDE@1.1001:ProcedureRefBarCode">
    <vt:lpwstr>SG K11-431-00001-0007</vt:lpwstr>
  </property>
  <property fmtid="{D5CDD505-2E9C-101B-9397-08002B2CF9AE}" pid="77" name="FSC#FSCGOVDE@1.1001:FileAddSubj">
    <vt:lpwstr/>
  </property>
  <property fmtid="{D5CDD505-2E9C-101B-9397-08002B2CF9AE}" pid="78" name="FSC#FSCGOVDE@1.1001:DocumentSubj">
    <vt:lpwstr>Vergabeverfahren Schutzwesten</vt:lpwstr>
  </property>
  <property fmtid="{D5CDD505-2E9C-101B-9397-08002B2CF9AE}" pid="79" name="FSC#FSCGOVDE@1.1001:FileRel">
    <vt:lpwstr/>
  </property>
  <property fmtid="{D5CDD505-2E9C-101B-9397-08002B2CF9AE}" pid="80" name="FSC#DEPRECONFIG@15.1001:DocumentTitle">
    <vt:lpwstr>Vergabeverfahren Schutzwesten</vt:lpwstr>
  </property>
  <property fmtid="{D5CDD505-2E9C-101B-9397-08002B2CF9AE}" pid="81" name="FSC#DEPRECONFIG@15.1001:ProcedureTitle">
    <vt:lpwstr>Vergabeverfahren Schutzwestem</vt:lpwstr>
  </property>
  <property fmtid="{D5CDD505-2E9C-101B-9397-08002B2CF9AE}" pid="82" name="FSC#DEPRECONFIG@15.1001:AuthorTitle">
    <vt:lpwstr/>
  </property>
  <property fmtid="{D5CDD505-2E9C-101B-9397-08002B2CF9AE}" pid="83" name="FSC#DEPRECONFIG@15.1001:AuthorSalution">
    <vt:lpwstr/>
  </property>
  <property fmtid="{D5CDD505-2E9C-101B-9397-08002B2CF9AE}" pid="84" name="FSC#DEPRECONFIG@15.1001:AuthorName">
    <vt:lpwstr>Stefanie Schlaeger</vt:lpwstr>
  </property>
  <property fmtid="{D5CDD505-2E9C-101B-9397-08002B2CF9AE}" pid="85" name="FSC#DEPRECONFIG@15.1001:AuthorMail">
    <vt:lpwstr>Stefanie.Schlaeger@balm.bund.de</vt:lpwstr>
  </property>
  <property fmtid="{D5CDD505-2E9C-101B-9397-08002B2CF9AE}" pid="86" name="FSC#DEPRECONFIG@15.1001:AuthorTelephone">
    <vt:lpwstr>(0221) 5776 - 6156</vt:lpwstr>
  </property>
  <property fmtid="{D5CDD505-2E9C-101B-9397-08002B2CF9AE}" pid="87" name="FSC#DEPRECONFIG@15.1001:AuthorFax">
    <vt:lpwstr/>
  </property>
  <property fmtid="{D5CDD505-2E9C-101B-9397-08002B2CF9AE}" pid="88" name="FSC#DEPRECONFIG@15.1001:AuthorOE">
    <vt:lpwstr>SG K11 (Grundsatz)</vt:lpwstr>
  </property>
  <property fmtid="{D5CDD505-2E9C-101B-9397-08002B2CF9AE}" pid="89" name="FSC#COOSYSTEM@1.1:Container">
    <vt:lpwstr>COO.2181.1000.6.378199</vt:lpwstr>
  </property>
  <property fmtid="{D5CDD505-2E9C-101B-9397-08002B2CF9AE}" pid="90" name="FSC#FSCFOLIO@1.1001:docpropproject">
    <vt:lpwstr/>
  </property>
</Properties>
</file>