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L\g-BfAA-D-ZE\03 Komplexe und EU-Verfahren\2026\VV-2026-0096 CONA Planungsleistung für die Dachsanierung\02 Vorbereitung ZE\"/>
    </mc:Choice>
  </mc:AlternateContent>
  <xr:revisionPtr revIDLastSave="0" documentId="13_ncr:1_{2FFA0771-FD75-4803-AD3C-09ACAA96E5BD}" xr6:coauthVersionLast="47" xr6:coauthVersionMax="47" xr10:uidLastSave="{00000000-0000-0000-0000-000000000000}"/>
  <bookViews>
    <workbookView xWindow="28680" yWindow="-120" windowWidth="29040" windowHeight="15120" tabRatio="710" activeTab="4" xr2:uid="{00000000-000D-0000-FFFF-FFFF00000000}"/>
  </bookViews>
  <sheets>
    <sheet name="Preis-B01-B05" sheetId="2" r:id="rId1"/>
    <sheet name="Leistung-B01" sheetId="1" r:id="rId2"/>
    <sheet name="Leistung-B02" sheetId="10" r:id="rId3"/>
    <sheet name="Leistung-B03" sheetId="14" r:id="rId4"/>
    <sheet name="Wertung" sheetId="9" r:id="rId5"/>
  </sheets>
  <externalReferences>
    <externalReference r:id="rId6"/>
  </externalReferences>
  <definedNames>
    <definedName name="_xlnm._FilterDatabase" localSheetId="1" hidden="1">'Leistung-B01'!$B$4:$L$16</definedName>
    <definedName name="_xlnm._FilterDatabase" localSheetId="2" hidden="1">'Leistung-B02'!$C$11:$L$20</definedName>
    <definedName name="_xlnm._FilterDatabase" localSheetId="3" hidden="1">'Leistung-B03'!$C$11:$L$20</definedName>
    <definedName name="_xlnm.Print_Area" localSheetId="1">'Leistung-B01'!$A$1:$U$30</definedName>
    <definedName name="_xlnm.Print_Area" localSheetId="2">'Leistung-B02'!$A$1:$M$28</definedName>
    <definedName name="_xlnm.Print_Area" localSheetId="3">'Leistung-B03'!$A$1:$M$28</definedName>
    <definedName name="_xlnm.Print_Area" localSheetId="0">'Preis-B01-B05'!$A$1:$E$17</definedName>
    <definedName name="_xlnm.Print_Area" localSheetId="4">Wertung!$A$1:$J$35</definedName>
    <definedName name="_xlnm.Print_Titles" localSheetId="1">'Leistung-B01'!$9:$11</definedName>
    <definedName name="_xlnm.Print_Titles" localSheetId="2">'Leistung-B02'!$9:$11</definedName>
    <definedName name="_xlnm.Print_Titles" localSheetId="3">'Leistung-B03'!$9:$11</definedName>
    <definedName name="pdEk2" localSheetId="4">[1]Bew_RwGewMedian_UfABV!$T$46:$T$47</definedName>
    <definedName name="pdSf1" localSheetId="4">[1]Bew_RwGewMedian_UfABV!$S$46:$S$50</definedName>
    <definedName name="uBdb" localSheetId="2">#REF!</definedName>
    <definedName name="uBdb" localSheetId="3">#REF!</definedName>
    <definedName name="uBdb" localSheetId="4">#REF!</definedName>
    <definedName name="uBdb">#REF!</definedName>
    <definedName name="uKennz1" localSheetId="4">Wertung!$H$10:$L$10</definedName>
    <definedName name="uTdB" localSheetId="2">#REF!</definedName>
    <definedName name="uTdB" localSheetId="3">#REF!</definedName>
    <definedName name="uTdB" localSheetId="4">#REF!</definedName>
    <definedName name="uTd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" i="1" l="1"/>
  <c r="H18" i="9"/>
  <c r="I18" i="9"/>
  <c r="K16" i="14"/>
  <c r="J16" i="14"/>
  <c r="K15" i="14"/>
  <c r="K14" i="14"/>
  <c r="K16" i="10"/>
  <c r="J16" i="10"/>
  <c r="K15" i="10"/>
  <c r="K14" i="10"/>
  <c r="J16" i="1"/>
  <c r="K15" i="1"/>
  <c r="H8" i="14"/>
  <c r="G8" i="14"/>
  <c r="E6" i="14"/>
  <c r="E5" i="14"/>
  <c r="E4" i="14"/>
  <c r="H8" i="10"/>
  <c r="G8" i="10"/>
  <c r="E6" i="10"/>
  <c r="E5" i="10"/>
  <c r="E4" i="10"/>
  <c r="K14" i="1"/>
  <c r="K16" i="1" l="1"/>
  <c r="G11" i="9"/>
  <c r="G13" i="9" s="1"/>
  <c r="H8" i="1"/>
  <c r="G8" i="1"/>
  <c r="F11" i="9"/>
  <c r="F13" i="9" s="1"/>
  <c r="E6" i="1"/>
  <c r="E4" i="1"/>
  <c r="C5" i="9"/>
  <c r="C6" i="9"/>
  <c r="C4" i="9"/>
  <c r="G10" i="9"/>
  <c r="F10" i="9"/>
  <c r="E10" i="9"/>
  <c r="G12" i="9" l="1"/>
  <c r="G14" i="9" s="1"/>
  <c r="G15" i="9" s="1"/>
  <c r="F18" i="9"/>
  <c r="E11" i="9"/>
  <c r="E18" i="9" s="1"/>
  <c r="F12" i="9"/>
  <c r="G18" i="9"/>
  <c r="F14" i="9" l="1"/>
  <c r="F15" i="9" s="1"/>
  <c r="E12" i="9"/>
  <c r="E13" i="9"/>
  <c r="E14" i="9" l="1"/>
  <c r="E15" i="9" s="1"/>
  <c r="F17" i="9" s="1"/>
  <c r="G17" i="9" l="1"/>
  <c r="E17" i="9"/>
</calcChain>
</file>

<file path=xl/sharedStrings.xml><?xml version="1.0" encoding="utf-8"?>
<sst xmlns="http://schemas.openxmlformats.org/spreadsheetml/2006/main" count="201" uniqueCount="84">
  <si>
    <t>Geprüfte Angebotspreise</t>
  </si>
  <si>
    <t>Maßnahme:</t>
  </si>
  <si>
    <t>Vergabeverfahren:</t>
  </si>
  <si>
    <t>Vergabe-Nr.:</t>
  </si>
  <si>
    <t>Bieter-Nr.</t>
  </si>
  <si>
    <t>Bietername</t>
  </si>
  <si>
    <t>Geprüfte Angebotspreis</t>
  </si>
  <si>
    <t>(in €)</t>
  </si>
  <si>
    <r>
      <t xml:space="preserve">Erstbearbeiter
</t>
    </r>
    <r>
      <rPr>
        <sz val="10"/>
        <rFont val="Arial"/>
        <family val="2"/>
      </rPr>
      <t>Datum, Unterschrift</t>
    </r>
  </si>
  <si>
    <r>
      <rPr>
        <b/>
        <sz val="10"/>
        <rFont val="Arial"/>
        <family val="2"/>
      </rPr>
      <t>Zweitbearbeiter</t>
    </r>
    <r>
      <rPr>
        <sz val="10"/>
        <rFont val="Arial"/>
        <family val="2"/>
      </rPr>
      <t xml:space="preserve">
Datum, Unterschrift</t>
    </r>
  </si>
  <si>
    <t>Name, Org.-Kennziffer</t>
  </si>
  <si>
    <t>Leistungsbewertung</t>
  </si>
  <si>
    <t>Bewerber:</t>
  </si>
  <si>
    <t>Kriterien-
gruppe</t>
  </si>
  <si>
    <t>Kriterien-
Nr.</t>
  </si>
  <si>
    <t>Anforderung</t>
  </si>
  <si>
    <r>
      <t>Art</t>
    </r>
    <r>
      <rPr>
        <b/>
        <vertAlign val="superscript"/>
        <sz val="12"/>
        <rFont val="Arial"/>
        <family val="2"/>
      </rPr>
      <t>1)</t>
    </r>
  </si>
  <si>
    <r>
      <t>Skala</t>
    </r>
    <r>
      <rPr>
        <b/>
        <vertAlign val="superscript"/>
        <sz val="12"/>
        <rFont val="Arial"/>
        <family val="2"/>
      </rPr>
      <t>2)</t>
    </r>
  </si>
  <si>
    <t>Bewertung</t>
  </si>
  <si>
    <t>Gewichtung</t>
  </si>
  <si>
    <t>Ergebnis</t>
  </si>
  <si>
    <t>Verbale Bewertung / Begründung</t>
  </si>
  <si>
    <t>Max.</t>
  </si>
  <si>
    <t>IST</t>
  </si>
  <si>
    <t>A/B</t>
  </si>
  <si>
    <t>Bewertungs-punkte</t>
  </si>
  <si>
    <t>Gewichtungs-punkte</t>
  </si>
  <si>
    <t>Gesamtpunkte</t>
  </si>
  <si>
    <t>A</t>
  </si>
  <si>
    <t>erfüllt/
nicht erfüllt</t>
  </si>
  <si>
    <t>erfüllt</t>
  </si>
  <si>
    <t>nicht erfüllt</t>
  </si>
  <si>
    <t>B</t>
  </si>
  <si>
    <t>Gesamtergebnis:</t>
  </si>
  <si>
    <r>
      <t xml:space="preserve">Legende </t>
    </r>
    <r>
      <rPr>
        <u/>
        <vertAlign val="superscript"/>
        <sz val="14"/>
        <rFont val="Arial"/>
        <family val="2"/>
      </rPr>
      <t>1)</t>
    </r>
    <r>
      <rPr>
        <u/>
        <sz val="14"/>
        <rFont val="Arial"/>
        <family val="2"/>
      </rPr>
      <t>:</t>
    </r>
  </si>
  <si>
    <t>Ausschlusskriterium</t>
  </si>
  <si>
    <t>Bewertungskriterium</t>
  </si>
  <si>
    <r>
      <t xml:space="preserve">Punkteskala entsprechend </t>
    </r>
    <r>
      <rPr>
        <vertAlign val="superscript"/>
        <sz val="11"/>
        <rFont val="Arial"/>
        <family val="2"/>
      </rPr>
      <t>2)</t>
    </r>
  </si>
  <si>
    <t>Es können nur ganze Punktzahlen vergeben werden.</t>
  </si>
  <si>
    <t>Erstbearbeiter</t>
  </si>
  <si>
    <r>
      <rPr>
        <b/>
        <sz val="12"/>
        <rFont val="Arial"/>
        <family val="2"/>
      </rPr>
      <t>Zweitbearbeiter</t>
    </r>
    <r>
      <rPr>
        <sz val="12"/>
        <rFont val="Arial"/>
        <family val="2"/>
      </rPr>
      <t xml:space="preserve">
</t>
    </r>
  </si>
  <si>
    <t>Ort, Datum                                                         Name, Org.-Kennziffer</t>
  </si>
  <si>
    <t>Ort, Datum                                                            Name, Org.-Kennziffer</t>
  </si>
  <si>
    <t>Bieterunterschrift</t>
  </si>
  <si>
    <t>Ort, Datum                                                         Name in Druckbuchstaben</t>
  </si>
  <si>
    <t>Wertung des Preis-/Leistungsverhältnisses</t>
  </si>
  <si>
    <r>
      <t>Einfache Richtwertmethode gemäß UfAB 2018</t>
    </r>
    <r>
      <rPr>
        <b/>
        <u/>
        <vertAlign val="superscript"/>
        <sz val="16"/>
        <rFont val="Arial"/>
        <family val="2"/>
      </rPr>
      <t>1)</t>
    </r>
  </si>
  <si>
    <t>Bieter Nr.</t>
  </si>
  <si>
    <t>Berechnung</t>
  </si>
  <si>
    <t>Faktor</t>
  </si>
  <si>
    <r>
      <t>Erfüllung A-Kriterien</t>
    </r>
    <r>
      <rPr>
        <b/>
        <vertAlign val="superscript"/>
        <sz val="11"/>
        <rFont val="Arial"/>
        <family val="2"/>
      </rPr>
      <t>2)</t>
    </r>
  </si>
  <si>
    <t>Siehe Angebotspreis</t>
  </si>
  <si>
    <r>
      <t>Leistungsbewertung L</t>
    </r>
    <r>
      <rPr>
        <b/>
        <vertAlign val="subscript"/>
        <sz val="11"/>
        <rFont val="Arial"/>
        <family val="2"/>
      </rPr>
      <t>(Angebot)</t>
    </r>
  </si>
  <si>
    <t>Siehe Leistungsbewertung</t>
  </si>
  <si>
    <r>
      <t>Kennzahl Z</t>
    </r>
    <r>
      <rPr>
        <b/>
        <vertAlign val="subscript"/>
        <sz val="11"/>
        <rFont val="Arial"/>
        <family val="2"/>
      </rPr>
      <t>(Angebot)</t>
    </r>
  </si>
  <si>
    <t xml:space="preserve">= L(Angebot) / P(Angebot) </t>
  </si>
  <si>
    <r>
      <t>Kennzahl skaliert</t>
    </r>
    <r>
      <rPr>
        <b/>
        <vertAlign val="superscript"/>
        <sz val="11"/>
        <rFont val="Arial"/>
        <family val="2"/>
      </rPr>
      <t>3)</t>
    </r>
  </si>
  <si>
    <r>
      <t>= Kennzahl Z</t>
    </r>
    <r>
      <rPr>
        <vertAlign val="subscript"/>
        <sz val="9"/>
        <rFont val="Arial"/>
        <family val="2"/>
      </rPr>
      <t>(Angebot)</t>
    </r>
    <r>
      <rPr>
        <sz val="9"/>
        <rFont val="Arial"/>
        <family val="2"/>
      </rPr>
      <t xml:space="preserve"> x Faktor</t>
    </r>
  </si>
  <si>
    <r>
      <t>Ermittlung der Rangfolge der Angebote</t>
    </r>
    <r>
      <rPr>
        <b/>
        <vertAlign val="superscript"/>
        <sz val="11"/>
        <rFont val="Arial"/>
        <family val="2"/>
      </rPr>
      <t>4)</t>
    </r>
  </si>
  <si>
    <t>Erläuterungen:</t>
  </si>
  <si>
    <t>http://www.cio.bund.de/</t>
  </si>
  <si>
    <r>
      <rPr>
        <vertAlign val="superscript"/>
        <sz val="11"/>
        <rFont val="Arial"/>
        <family val="2"/>
      </rPr>
      <t>2)</t>
    </r>
    <r>
      <rPr>
        <sz val="11"/>
        <rFont val="Arial"/>
        <family val="2"/>
      </rPr>
      <t xml:space="preserve"> Keine Einträge werden als "nicht erfüllt" gewertet.</t>
    </r>
  </si>
  <si>
    <r>
      <rPr>
        <vertAlign val="superscript"/>
        <sz val="11"/>
        <rFont val="Arial"/>
        <family val="2"/>
      </rPr>
      <t>3)</t>
    </r>
    <r>
      <rPr>
        <sz val="11"/>
        <rFont val="Arial"/>
        <family val="2"/>
      </rPr>
      <t xml:space="preserve"> Die angezeigten skalierten Kennzahlen sind gerundete Werte, die Errechnung der Platzierung erfolgt jedoch unter Einbeziehung von Nachkommastellen. </t>
    </r>
  </si>
  <si>
    <r>
      <rPr>
        <vertAlign val="superscript"/>
        <sz val="11"/>
        <rFont val="Arial"/>
        <family val="2"/>
      </rPr>
      <t>4)</t>
    </r>
    <r>
      <rPr>
        <sz val="11"/>
        <rFont val="Arial"/>
        <family val="2"/>
      </rPr>
      <t xml:space="preserve"> Bei mehreren "1"-Platzierungen entscheidet die höhere Leistungspunktzahl. Bieter, die nicht alle A-Kriterien erfüllen, werden von der Bewertung ausgeschlossen.</t>
    </r>
  </si>
  <si>
    <t>Vergabevorschlag:</t>
  </si>
  <si>
    <t>Begründung:</t>
  </si>
  <si>
    <r>
      <t>Der Bieter Nr.</t>
    </r>
    <r>
      <rPr>
        <sz val="11"/>
        <color rgb="FFFF0000"/>
        <rFont val="Arial"/>
        <family val="2"/>
      </rPr>
      <t xml:space="preserve"> X Fa. ABC</t>
    </r>
    <r>
      <rPr>
        <sz val="11"/>
        <rFont val="Arial"/>
        <family val="2"/>
      </rPr>
      <t xml:space="preserve"> hat das wirtschaftlichste Angebot abgegeben. Das Angebot erfüllt sämtliche Ausschluss- und Wertungskriterien. 
</t>
    </r>
  </si>
  <si>
    <r>
      <rPr>
        <b/>
        <sz val="12"/>
        <rFont val="Arial"/>
        <family val="2"/>
      </rPr>
      <t>Erstbearbeiter</t>
    </r>
    <r>
      <rPr>
        <sz val="12"/>
        <rFont val="Arial"/>
        <family val="2"/>
      </rPr>
      <t xml:space="preserve">
Datum, Unterschrift</t>
    </r>
  </si>
  <si>
    <r>
      <rPr>
        <b/>
        <sz val="12"/>
        <rFont val="Arial"/>
        <family val="2"/>
      </rPr>
      <t>Zweitbearbeiter</t>
    </r>
    <r>
      <rPr>
        <sz val="12"/>
        <rFont val="Arial"/>
        <family val="2"/>
      </rPr>
      <t xml:space="preserve">
Datum, Unterschrift</t>
    </r>
  </si>
  <si>
    <t>Ort, Datum                                   Name, Org.-Kennziffer</t>
  </si>
  <si>
    <t>Ort, Datum                                 Name, Org.-Kennziffer</t>
  </si>
  <si>
    <t xml:space="preserve">Wurde der Generalplanervertrag vollständig befüllt?
</t>
  </si>
  <si>
    <r>
      <rPr>
        <vertAlign val="superscript"/>
        <sz val="11"/>
        <rFont val="Arial"/>
        <family val="2"/>
      </rPr>
      <t>1)</t>
    </r>
    <r>
      <rPr>
        <sz val="11"/>
        <rFont val="Arial"/>
        <family val="2"/>
      </rPr>
      <t xml:space="preserve"> Erläuterungen zur Bewertungsmethode abrufbar unter:</t>
    </r>
  </si>
  <si>
    <t>='Preis-B01-B05'!C11</t>
  </si>
  <si>
    <t>Botschaft der Bundesrepublik Deutschland Conakry / Guinea
Dachsanierung Kanzlei und Residenz</t>
  </si>
  <si>
    <t>Bereitschaft zu regelmäßigen Reisen nach Conakry?</t>
  </si>
  <si>
    <t>='Preis-B01-B05'!C10</t>
  </si>
  <si>
    <t>='Preis-B01-B05'!C12</t>
  </si>
  <si>
    <t xml:space="preserve">
1 Punkt  - 1 Referenzobjekt für die Baubegleitung zur Sanierung eines Daches &gt; 100 m²
2 Punkte  - mind. 2 Referenzobjekt für die Baubegleitung zur Sanierung eines Daches &gt; 100 m²</t>
  </si>
  <si>
    <t xml:space="preserve">Projektleiter: 
Referenzen zur Planung bei Sanierungsleistungen von Dächern. </t>
  </si>
  <si>
    <t xml:space="preserve">Projektleiter: 
Referenzen Baubegleitung bei Sanierungsleistungen von Dächern. </t>
  </si>
  <si>
    <t xml:space="preserve">
1 Punkt  - 1 Referenzobjekt für die Planung zur Sanierung eines Daches &gt; 100 m²
2 Punkte  - mind. 2 Referenzobjekt für die Planung zur Sanierung eines Daches &gt; 100 m²</t>
  </si>
  <si>
    <t>Planungsleistung für die Dachsanierung von Kanzlei und Residenz inkl. Implementierung einer PV-Anlage</t>
  </si>
  <si>
    <t>VV-2026-0096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</si>
</sst>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;;"/>
    <numFmt numFmtId="165" formatCode="#,##0.00\ &quot;€&quot;"/>
    <numFmt numFmtId="166" formatCode="0.0000"/>
  </numFmts>
  <fonts count="42" x14ac:knownFonts="1">
    <font>
      <sz val="10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2"/>
      <color indexed="5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i/>
      <u/>
      <sz val="12"/>
      <color indexed="56"/>
      <name val="Arial"/>
      <family val="2"/>
    </font>
    <font>
      <b/>
      <sz val="36"/>
      <name val="Arial"/>
      <family val="2"/>
    </font>
    <font>
      <b/>
      <sz val="14"/>
      <color rgb="FF0000CC"/>
      <name val="Arial"/>
      <family val="2"/>
    </font>
    <font>
      <b/>
      <i/>
      <sz val="14"/>
      <color indexed="9"/>
      <name val="Arial"/>
      <family val="2"/>
    </font>
    <font>
      <b/>
      <vertAlign val="superscript"/>
      <sz val="12"/>
      <name val="Arial"/>
      <family val="2"/>
    </font>
    <font>
      <b/>
      <sz val="16"/>
      <name val="Arial"/>
      <family val="2"/>
    </font>
    <font>
      <u/>
      <sz val="14"/>
      <name val="Arial"/>
      <family val="2"/>
    </font>
    <font>
      <b/>
      <sz val="16"/>
      <color rgb="FF0000CC"/>
      <name val="Arial"/>
      <family val="2"/>
    </font>
    <font>
      <sz val="9"/>
      <name val="Arial"/>
      <family val="2"/>
    </font>
    <font>
      <b/>
      <sz val="30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vertAlign val="superscript"/>
      <sz val="11"/>
      <name val="Arial"/>
      <family val="2"/>
    </font>
    <font>
      <u/>
      <sz val="10"/>
      <color theme="10"/>
      <name val="Tahoma"/>
      <family val="2"/>
    </font>
    <font>
      <b/>
      <vertAlign val="superscript"/>
      <sz val="11"/>
      <name val="Arial"/>
      <family val="2"/>
    </font>
    <font>
      <b/>
      <u/>
      <sz val="16"/>
      <name val="Arial"/>
      <family val="2"/>
    </font>
    <font>
      <b/>
      <u/>
      <vertAlign val="superscript"/>
      <sz val="16"/>
      <name val="Arial"/>
      <family val="2"/>
    </font>
    <font>
      <b/>
      <sz val="11"/>
      <color indexed="8"/>
      <name val="Arial"/>
      <family val="2"/>
    </font>
    <font>
      <b/>
      <vertAlign val="subscript"/>
      <sz val="11"/>
      <name val="Arial"/>
      <family val="2"/>
    </font>
    <font>
      <b/>
      <sz val="11"/>
      <color rgb="FF0000CC"/>
      <name val="Arial"/>
      <family val="2"/>
    </font>
    <font>
      <b/>
      <sz val="12"/>
      <color rgb="FF0000CC"/>
      <name val="Arial"/>
      <family val="2"/>
    </font>
    <font>
      <vertAlign val="subscript"/>
      <sz val="9"/>
      <name val="Arial"/>
      <family val="2"/>
    </font>
    <font>
      <sz val="11"/>
      <color rgb="FFFF0000"/>
      <name val="Arial"/>
      <family val="2"/>
    </font>
    <font>
      <u/>
      <vertAlign val="superscript"/>
      <sz val="14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sz val="11"/>
      <color rgb="FF000000"/>
      <name val="Arial"/>
      <family val="2"/>
    </font>
    <font>
      <b/>
      <sz val="14"/>
      <name val="Arial"/>
      <family val="2"/>
      <charset val="1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rgb="FFCCFFFF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3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0" borderId="0"/>
    <xf numFmtId="0" fontId="5" fillId="0" borderId="0"/>
    <xf numFmtId="0" fontId="5" fillId="0" borderId="0"/>
    <xf numFmtId="0" fontId="26" fillId="0" borderId="0" applyNumberFormat="0" applyFill="0" applyBorder="0" applyAlignment="0" applyProtection="0"/>
  </cellStyleXfs>
  <cellXfs count="214">
    <xf numFmtId="0" fontId="0" fillId="0" borderId="0" xfId="0"/>
    <xf numFmtId="0" fontId="1" fillId="0" borderId="0" xfId="0" applyFont="1" applyAlignment="1">
      <alignment vertical="top"/>
    </xf>
    <xf numFmtId="0" fontId="11" fillId="0" borderId="0" xfId="0" applyFont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17" borderId="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2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19" fillId="0" borderId="0" xfId="0" applyFont="1" applyAlignment="1">
      <alignment vertical="center"/>
    </xf>
    <xf numFmtId="0" fontId="3" fillId="19" borderId="7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3" fillId="19" borderId="8" xfId="0" applyFont="1" applyFill="1" applyBorder="1" applyAlignment="1">
      <alignment horizontal="left" vertical="center"/>
    </xf>
    <xf numFmtId="0" fontId="3" fillId="19" borderId="8" xfId="0" applyFont="1" applyFill="1" applyBorder="1" applyAlignment="1">
      <alignment vertical="center"/>
    </xf>
    <xf numFmtId="0" fontId="3" fillId="19" borderId="1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164" fontId="8" fillId="0" borderId="11" xfId="0" applyNumberFormat="1" applyFont="1" applyBorder="1" applyAlignment="1">
      <alignment horizontal="center" vertical="top"/>
    </xf>
    <xf numFmtId="164" fontId="8" fillId="0" borderId="6" xfId="0" applyNumberFormat="1" applyFont="1" applyBorder="1" applyAlignment="1">
      <alignment horizontal="center" vertical="top"/>
    </xf>
    <xf numFmtId="0" fontId="8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8" fillId="17" borderId="11" xfId="0" applyFont="1" applyFill="1" applyBorder="1" applyAlignment="1" applyProtection="1">
      <alignment vertical="top" wrapText="1"/>
      <protection locked="0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16" fillId="0" borderId="0" xfId="0" applyFont="1" applyAlignment="1">
      <alignment horizontal="right" vertical="top"/>
    </xf>
    <xf numFmtId="0" fontId="20" fillId="0" borderId="0" xfId="0" applyFont="1" applyAlignment="1">
      <alignment horizontal="right" vertical="top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3" fontId="4" fillId="18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3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8" fillId="0" borderId="0" xfId="0" applyFont="1" applyAlignment="1" applyProtection="1">
      <alignment vertical="top" wrapText="1"/>
      <protection locked="0"/>
    </xf>
    <xf numFmtId="164" fontId="1" fillId="0" borderId="0" xfId="0" applyNumberFormat="1" applyFont="1" applyAlignment="1">
      <alignment vertical="top" textRotation="90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" fillId="19" borderId="30" xfId="0" applyFont="1" applyFill="1" applyBorder="1" applyAlignment="1">
      <alignment horizontal="center" vertical="top" wrapText="1"/>
    </xf>
    <xf numFmtId="0" fontId="2" fillId="19" borderId="31" xfId="0" applyFont="1" applyFill="1" applyBorder="1" applyAlignment="1">
      <alignment horizontal="center" vertical="top" wrapText="1"/>
    </xf>
    <xf numFmtId="0" fontId="22" fillId="0" borderId="0" xfId="19" applyFont="1"/>
    <xf numFmtId="0" fontId="21" fillId="0" borderId="0" xfId="19" applyFont="1" applyAlignment="1">
      <alignment horizontal="left" wrapText="1" indent="1"/>
    </xf>
    <xf numFmtId="0" fontId="5" fillId="0" borderId="0" xfId="21" applyAlignment="1">
      <alignment vertical="top" wrapText="1"/>
    </xf>
    <xf numFmtId="164" fontId="1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0" fontId="24" fillId="0" borderId="0" xfId="0" applyFont="1" applyAlignment="1">
      <alignment horizontal="right" vertical="top"/>
    </xf>
    <xf numFmtId="0" fontId="7" fillId="19" borderId="11" xfId="21" applyFont="1" applyFill="1" applyBorder="1" applyAlignment="1">
      <alignment horizontal="left" vertical="top"/>
    </xf>
    <xf numFmtId="0" fontId="2" fillId="0" borderId="0" xfId="0" applyFont="1" applyAlignment="1">
      <alignment vertical="center"/>
    </xf>
    <xf numFmtId="0" fontId="22" fillId="0" borderId="0" xfId="19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19" applyFont="1" applyAlignment="1">
      <alignment horizontal="left" vertical="top"/>
    </xf>
    <xf numFmtId="0" fontId="8" fillId="0" borderId="0" xfId="19" applyFont="1" applyAlignment="1">
      <alignment horizontal="left" vertical="top" wrapText="1"/>
    </xf>
    <xf numFmtId="0" fontId="1" fillId="0" borderId="0" xfId="19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164" fontId="7" fillId="19" borderId="11" xfId="19" applyNumberFormat="1" applyFont="1" applyFill="1" applyBorder="1" applyAlignment="1">
      <alignment horizontal="center" vertical="center"/>
    </xf>
    <xf numFmtId="0" fontId="32" fillId="19" borderId="11" xfId="19" applyFont="1" applyFill="1" applyBorder="1" applyAlignment="1">
      <alignment horizontal="center" vertical="center"/>
    </xf>
    <xf numFmtId="166" fontId="8" fillId="21" borderId="23" xfId="19" applyNumberFormat="1" applyFont="1" applyFill="1" applyBorder="1" applyAlignment="1">
      <alignment horizontal="center" vertical="center"/>
    </xf>
    <xf numFmtId="3" fontId="32" fillId="22" borderId="31" xfId="19" applyNumberFormat="1" applyFont="1" applyFill="1" applyBorder="1" applyAlignment="1">
      <alignment horizontal="center" vertical="center"/>
    </xf>
    <xf numFmtId="0" fontId="7" fillId="19" borderId="38" xfId="19" applyFont="1" applyFill="1" applyBorder="1" applyAlignment="1">
      <alignment horizontal="left" vertical="center"/>
    </xf>
    <xf numFmtId="0" fontId="7" fillId="19" borderId="34" xfId="19" applyFont="1" applyFill="1" applyBorder="1" applyAlignment="1">
      <alignment horizontal="center" vertical="center"/>
    </xf>
    <xf numFmtId="0" fontId="30" fillId="19" borderId="35" xfId="19" applyFont="1" applyFill="1" applyBorder="1" applyAlignment="1">
      <alignment horizontal="center" vertical="center"/>
    </xf>
    <xf numFmtId="0" fontId="7" fillId="19" borderId="39" xfId="19" applyFont="1" applyFill="1" applyBorder="1" applyAlignment="1">
      <alignment horizontal="left" vertical="center"/>
    </xf>
    <xf numFmtId="0" fontId="7" fillId="19" borderId="42" xfId="19" applyFont="1" applyFill="1" applyBorder="1" applyAlignment="1">
      <alignment horizontal="left" vertical="center"/>
    </xf>
    <xf numFmtId="0" fontId="7" fillId="19" borderId="45" xfId="19" applyFont="1" applyFill="1" applyBorder="1" applyAlignment="1">
      <alignment horizontal="left" vertical="center"/>
    </xf>
    <xf numFmtId="3" fontId="22" fillId="20" borderId="47" xfId="19" applyNumberFormat="1" applyFont="1" applyFill="1" applyBorder="1" applyAlignment="1" applyProtection="1">
      <alignment horizontal="center" vertical="center"/>
      <protection locked="0"/>
    </xf>
    <xf numFmtId="0" fontId="19" fillId="18" borderId="40" xfId="19" applyFont="1" applyFill="1" applyBorder="1" applyAlignment="1">
      <alignment horizontal="left" vertical="center"/>
    </xf>
    <xf numFmtId="0" fontId="19" fillId="18" borderId="43" xfId="19" applyFont="1" applyFill="1" applyBorder="1" applyAlignment="1">
      <alignment horizontal="left" vertical="center"/>
    </xf>
    <xf numFmtId="0" fontId="19" fillId="18" borderId="43" xfId="19" quotePrefix="1" applyFont="1" applyFill="1" applyBorder="1" applyAlignment="1">
      <alignment horizontal="left" vertical="center" wrapText="1"/>
    </xf>
    <xf numFmtId="0" fontId="1" fillId="0" borderId="36" xfId="19" applyFont="1" applyBorder="1" applyAlignment="1">
      <alignment horizontal="left" vertical="top"/>
    </xf>
    <xf numFmtId="0" fontId="1" fillId="0" borderId="2" xfId="19" applyFont="1" applyBorder="1" applyAlignment="1">
      <alignment horizontal="left" vertical="top"/>
    </xf>
    <xf numFmtId="0" fontId="21" fillId="0" borderId="2" xfId="19" applyFont="1" applyBorder="1" applyAlignment="1">
      <alignment horizontal="left" wrapText="1" indent="1"/>
    </xf>
    <xf numFmtId="0" fontId="22" fillId="0" borderId="2" xfId="19" applyFont="1" applyBorder="1"/>
    <xf numFmtId="0" fontId="22" fillId="0" borderId="37" xfId="19" applyFont="1" applyBorder="1"/>
    <xf numFmtId="0" fontId="1" fillId="0" borderId="27" xfId="19" applyFont="1" applyBorder="1" applyAlignment="1">
      <alignment horizontal="left" vertical="top"/>
    </xf>
    <xf numFmtId="0" fontId="22" fillId="0" borderId="32" xfId="19" applyFont="1" applyBorder="1"/>
    <xf numFmtId="0" fontId="8" fillId="0" borderId="27" xfId="19" applyFont="1" applyBorder="1" applyAlignment="1">
      <alignment horizontal="left" vertical="top"/>
    </xf>
    <xf numFmtId="0" fontId="22" fillId="0" borderId="32" xfId="19" applyFont="1" applyBorder="1" applyAlignment="1">
      <alignment horizontal="left" vertical="top"/>
    </xf>
    <xf numFmtId="3" fontId="4" fillId="18" borderId="7" xfId="0" applyNumberFormat="1" applyFont="1" applyFill="1" applyBorder="1" applyAlignment="1">
      <alignment horizontal="center" vertical="center"/>
    </xf>
    <xf numFmtId="1" fontId="4" fillId="18" borderId="8" xfId="0" applyNumberFormat="1" applyFont="1" applyFill="1" applyBorder="1" applyAlignment="1">
      <alignment horizontal="center" vertical="center"/>
    </xf>
    <xf numFmtId="1" fontId="13" fillId="18" borderId="9" xfId="0" applyNumberFormat="1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right" vertical="top"/>
      <protection locked="0"/>
    </xf>
    <xf numFmtId="165" fontId="33" fillId="17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top"/>
      <protection locked="0"/>
    </xf>
    <xf numFmtId="3" fontId="13" fillId="18" borderId="6" xfId="0" applyNumberFormat="1" applyFont="1" applyFill="1" applyBorder="1" applyAlignment="1">
      <alignment horizontal="center" vertical="center"/>
    </xf>
    <xf numFmtId="3" fontId="3" fillId="19" borderId="9" xfId="0" applyNumberFormat="1" applyFont="1" applyFill="1" applyBorder="1" applyAlignment="1">
      <alignment vertical="center"/>
    </xf>
    <xf numFmtId="3" fontId="4" fillId="19" borderId="11" xfId="0" applyNumberFormat="1" applyFont="1" applyFill="1" applyBorder="1" applyAlignment="1">
      <alignment horizontal="center" vertical="center"/>
    </xf>
    <xf numFmtId="3" fontId="13" fillId="19" borderId="11" xfId="0" applyNumberFormat="1" applyFont="1" applyFill="1" applyBorder="1" applyAlignment="1">
      <alignment horizontal="center" vertical="center"/>
    </xf>
    <xf numFmtId="49" fontId="33" fillId="17" borderId="11" xfId="0" applyNumberFormat="1" applyFont="1" applyFill="1" applyBorder="1" applyAlignment="1" applyProtection="1">
      <alignment horizontal="center" vertical="center" wrapText="1"/>
      <protection locked="0"/>
    </xf>
    <xf numFmtId="165" fontId="22" fillId="21" borderId="23" xfId="19" applyNumberFormat="1" applyFont="1" applyFill="1" applyBorder="1" applyAlignment="1">
      <alignment horizontal="center" vertical="center"/>
    </xf>
    <xf numFmtId="3" fontId="8" fillId="21" borderId="26" xfId="19" applyNumberFormat="1" applyFont="1" applyFill="1" applyBorder="1" applyAlignment="1">
      <alignment horizontal="center" vertical="center"/>
    </xf>
    <xf numFmtId="49" fontId="5" fillId="17" borderId="11" xfId="0" applyNumberFormat="1" applyFont="1" applyFill="1" applyBorder="1" applyAlignment="1" applyProtection="1">
      <alignment horizontal="left" vertical="top" wrapText="1"/>
      <protection locked="0"/>
    </xf>
    <xf numFmtId="0" fontId="5" fillId="17" borderId="11" xfId="0" applyFont="1" applyFill="1" applyBorder="1" applyAlignment="1">
      <alignment horizontal="left" wrapText="1"/>
    </xf>
    <xf numFmtId="164" fontId="1" fillId="19" borderId="11" xfId="0" applyNumberFormat="1" applyFont="1" applyFill="1" applyBorder="1" applyAlignment="1">
      <alignment horizontal="center" vertical="center" wrapText="1"/>
    </xf>
    <xf numFmtId="3" fontId="30" fillId="18" borderId="41" xfId="19" applyNumberFormat="1" applyFont="1" applyFill="1" applyBorder="1" applyAlignment="1">
      <alignment horizontal="center" vertical="center"/>
    </xf>
    <xf numFmtId="4" fontId="22" fillId="18" borderId="44" xfId="19" applyNumberFormat="1" applyFont="1" applyFill="1" applyBorder="1" applyAlignment="1">
      <alignment horizontal="center" vertical="center"/>
    </xf>
    <xf numFmtId="0" fontId="8" fillId="0" borderId="32" xfId="19" applyFont="1" applyBorder="1" applyAlignment="1">
      <alignment horizontal="left" vertical="top"/>
    </xf>
    <xf numFmtId="0" fontId="26" fillId="0" borderId="0" xfId="22" applyAlignment="1">
      <alignment horizontal="left" vertical="center"/>
    </xf>
    <xf numFmtId="0" fontId="37" fillId="0" borderId="2" xfId="0" applyFont="1" applyBorder="1" applyAlignment="1">
      <alignment horizontal="center" vertical="center"/>
    </xf>
    <xf numFmtId="0" fontId="30" fillId="21" borderId="11" xfId="19" applyFont="1" applyFill="1" applyBorder="1" applyAlignment="1">
      <alignment horizontal="center" vertical="center"/>
    </xf>
    <xf numFmtId="0" fontId="38" fillId="0" borderId="0" xfId="19" applyFont="1" applyAlignment="1">
      <alignment horizontal="left" vertical="center"/>
    </xf>
    <xf numFmtId="0" fontId="38" fillId="0" borderId="0" xfId="19" applyFont="1" applyAlignment="1">
      <alignment horizontal="center" vertical="center"/>
    </xf>
    <xf numFmtId="0" fontId="39" fillId="0" borderId="0" xfId="0" applyFont="1"/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vertical="center" wrapText="1"/>
    </xf>
    <xf numFmtId="0" fontId="37" fillId="0" borderId="0" xfId="0" applyFont="1" applyAlignment="1">
      <alignment vertical="center"/>
    </xf>
    <xf numFmtId="0" fontId="30" fillId="21" borderId="9" xfId="19" applyFont="1" applyFill="1" applyBorder="1" applyAlignment="1">
      <alignment horizontal="center" vertical="center"/>
    </xf>
    <xf numFmtId="165" fontId="22" fillId="21" borderId="49" xfId="19" applyNumberFormat="1" applyFont="1" applyFill="1" applyBorder="1" applyAlignment="1">
      <alignment horizontal="center" vertical="center"/>
    </xf>
    <xf numFmtId="3" fontId="8" fillId="21" borderId="50" xfId="19" applyNumberFormat="1" applyFont="1" applyFill="1" applyBorder="1" applyAlignment="1">
      <alignment horizontal="center" vertical="center"/>
    </xf>
    <xf numFmtId="166" fontId="8" fillId="21" borderId="49" xfId="19" applyNumberFormat="1" applyFont="1" applyFill="1" applyBorder="1" applyAlignment="1">
      <alignment horizontal="center" vertical="center"/>
    </xf>
    <xf numFmtId="3" fontId="32" fillId="22" borderId="51" xfId="19" applyNumberFormat="1" applyFont="1" applyFill="1" applyBorder="1" applyAlignment="1">
      <alignment horizontal="center" vertical="center"/>
    </xf>
    <xf numFmtId="3" fontId="30" fillId="18" borderId="52" xfId="19" applyNumberFormat="1" applyFont="1" applyFill="1" applyBorder="1" applyAlignment="1">
      <alignment horizontal="center" vertical="center"/>
    </xf>
    <xf numFmtId="0" fontId="19" fillId="18" borderId="46" xfId="19" quotePrefix="1" applyFont="1" applyFill="1" applyBorder="1" applyAlignment="1">
      <alignment horizontal="left" vertical="center" wrapText="1"/>
    </xf>
    <xf numFmtId="0" fontId="39" fillId="0" borderId="0" xfId="0" applyFont="1" applyAlignment="1">
      <alignment vertical="top"/>
    </xf>
    <xf numFmtId="0" fontId="8" fillId="0" borderId="11" xfId="0" applyFont="1" applyBorder="1" applyAlignment="1">
      <alignment horizontal="left" vertical="top" wrapText="1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40" fillId="0" borderId="11" xfId="0" applyFont="1" applyBorder="1" applyAlignment="1" applyProtection="1">
      <alignment horizontal="left" vertical="top" wrapText="1"/>
      <protection locked="0"/>
    </xf>
    <xf numFmtId="0" fontId="41" fillId="23" borderId="11" xfId="0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>
      <alignment horizontal="center" vertical="top" wrapText="1"/>
    </xf>
    <xf numFmtId="164" fontId="1" fillId="19" borderId="24" xfId="0" applyNumberFormat="1" applyFont="1" applyFill="1" applyBorder="1" applyAlignment="1">
      <alignment horizontal="center" vertical="top" textRotation="90" wrapText="1"/>
    </xf>
    <xf numFmtId="164" fontId="1" fillId="19" borderId="24" xfId="0" applyNumberFormat="1" applyFont="1" applyFill="1" applyBorder="1" applyAlignment="1">
      <alignment horizontal="center" vertical="top" textRotation="90" wrapText="1"/>
    </xf>
    <xf numFmtId="164" fontId="1" fillId="19" borderId="24" xfId="0" applyNumberFormat="1" applyFont="1" applyFill="1" applyBorder="1" applyAlignment="1">
      <alignment horizontal="center" vertical="top" textRotation="90" wrapText="1"/>
    </xf>
    <xf numFmtId="0" fontId="1" fillId="0" borderId="0" xfId="0" applyFont="1" applyAlignment="1">
      <alignment horizontal="center" vertical="top" wrapText="1"/>
    </xf>
    <xf numFmtId="0" fontId="1" fillId="19" borderId="30" xfId="0" applyFont="1" applyFill="1" applyBorder="1" applyAlignment="1">
      <alignment horizontal="left" vertical="top" wrapText="1"/>
    </xf>
    <xf numFmtId="0" fontId="1" fillId="19" borderId="31" xfId="0" applyFont="1" applyFill="1" applyBorder="1" applyAlignment="1">
      <alignment horizontal="left" vertical="top" wrapText="1"/>
    </xf>
    <xf numFmtId="164" fontId="23" fillId="17" borderId="11" xfId="0" applyNumberFormat="1" applyFont="1" applyFill="1" applyBorder="1" applyAlignment="1">
      <alignment vertical="top" wrapText="1"/>
    </xf>
    <xf numFmtId="0" fontId="5" fillId="17" borderId="11" xfId="0" applyFont="1" applyFill="1" applyBorder="1" applyAlignment="1"/>
    <xf numFmtId="0" fontId="2" fillId="17" borderId="0" xfId="0" applyFont="1" applyFill="1" applyAlignment="1" applyProtection="1">
      <alignment horizontal="left" vertical="top" wrapText="1"/>
      <protection locked="0"/>
    </xf>
    <xf numFmtId="0" fontId="2" fillId="17" borderId="0" xfId="0" applyFont="1" applyFill="1" applyAlignment="1" applyProtection="1">
      <alignment horizontal="left" vertical="top"/>
      <protection locked="0"/>
    </xf>
    <xf numFmtId="0" fontId="1" fillId="19" borderId="24" xfId="0" applyFont="1" applyFill="1" applyBorder="1" applyAlignment="1">
      <alignment horizontal="center" vertical="top" wrapText="1"/>
    </xf>
    <xf numFmtId="0" fontId="1" fillId="19" borderId="6" xfId="0" applyFont="1" applyFill="1" applyBorder="1" applyAlignment="1">
      <alignment horizontal="center" vertical="top" wrapText="1"/>
    </xf>
    <xf numFmtId="164" fontId="1" fillId="19" borderId="24" xfId="0" applyNumberFormat="1" applyFont="1" applyFill="1" applyBorder="1" applyAlignment="1">
      <alignment horizontal="center" vertical="top" textRotation="90" wrapText="1"/>
    </xf>
    <xf numFmtId="164" fontId="1" fillId="19" borderId="25" xfId="0" applyNumberFormat="1" applyFont="1" applyFill="1" applyBorder="1" applyAlignment="1">
      <alignment horizontal="center" vertical="top" textRotation="90" wrapText="1"/>
    </xf>
    <xf numFmtId="0" fontId="4" fillId="0" borderId="0" xfId="0" applyFont="1" applyAlignment="1">
      <alignment horizontal="left" vertical="top" wrapText="1"/>
    </xf>
    <xf numFmtId="0" fontId="4" fillId="0" borderId="48" xfId="0" applyFont="1" applyBorder="1" applyAlignment="1">
      <alignment horizontal="left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17" borderId="14" xfId="0" applyFont="1" applyFill="1" applyBorder="1" applyAlignment="1" applyProtection="1">
      <alignment horizontal="left" vertical="center"/>
      <protection locked="0"/>
    </xf>
    <xf numFmtId="0" fontId="2" fillId="17" borderId="15" xfId="0" applyFont="1" applyFill="1" applyBorder="1" applyAlignment="1" applyProtection="1">
      <alignment horizontal="left" vertical="center"/>
      <protection locked="0"/>
    </xf>
    <xf numFmtId="0" fontId="2" fillId="17" borderId="16" xfId="0" applyFont="1" applyFill="1" applyBorder="1" applyAlignment="1" applyProtection="1">
      <alignment horizontal="left" vertical="center"/>
      <protection locked="0"/>
    </xf>
    <xf numFmtId="49" fontId="18" fillId="0" borderId="3" xfId="0" applyNumberFormat="1" applyFont="1" applyBorder="1" applyAlignment="1" applyProtection="1">
      <alignment horizontal="left" vertical="center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18" fillId="0" borderId="5" xfId="0" applyFont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left" vertical="top" wrapText="1"/>
    </xf>
    <xf numFmtId="0" fontId="2" fillId="17" borderId="14" xfId="0" applyFont="1" applyFill="1" applyBorder="1" applyAlignment="1" applyProtection="1">
      <alignment horizontal="left" vertical="top" wrapText="1"/>
      <protection locked="0"/>
    </xf>
    <xf numFmtId="0" fontId="2" fillId="17" borderId="15" xfId="0" applyFont="1" applyFill="1" applyBorder="1" applyAlignment="1" applyProtection="1">
      <alignment horizontal="left" vertical="top" wrapText="1"/>
      <protection locked="0"/>
    </xf>
    <xf numFmtId="0" fontId="2" fillId="17" borderId="16" xfId="0" applyFont="1" applyFill="1" applyBorder="1" applyAlignment="1" applyProtection="1">
      <alignment horizontal="left" vertical="top" wrapText="1"/>
      <protection locked="0"/>
    </xf>
    <xf numFmtId="0" fontId="17" fillId="0" borderId="0" xfId="0" applyFont="1" applyAlignment="1">
      <alignment horizontal="left" vertical="center" wrapText="1"/>
    </xf>
    <xf numFmtId="0" fontId="8" fillId="0" borderId="27" xfId="19" applyFont="1" applyBorder="1" applyAlignment="1">
      <alignment horizontal="left" vertical="top"/>
    </xf>
    <xf numFmtId="0" fontId="8" fillId="0" borderId="0" xfId="19" applyFont="1" applyAlignment="1">
      <alignment horizontal="left" vertical="top"/>
    </xf>
    <xf numFmtId="0" fontId="8" fillId="0" borderId="32" xfId="19" applyFont="1" applyBorder="1" applyAlignment="1">
      <alignment horizontal="left" vertical="top"/>
    </xf>
    <xf numFmtId="0" fontId="7" fillId="19" borderId="7" xfId="19" applyFont="1" applyFill="1" applyBorder="1" applyAlignment="1">
      <alignment horizontal="left" vertical="center"/>
    </xf>
    <xf numFmtId="0" fontId="7" fillId="19" borderId="8" xfId="19" applyFont="1" applyFill="1" applyBorder="1" applyAlignment="1">
      <alignment horizontal="left" vertical="center"/>
    </xf>
    <xf numFmtId="0" fontId="7" fillId="19" borderId="9" xfId="19" applyFont="1" applyFill="1" applyBorder="1" applyAlignment="1">
      <alignment horizontal="left" vertical="center"/>
    </xf>
    <xf numFmtId="0" fontId="2" fillId="0" borderId="0" xfId="0" applyFont="1" applyAlignment="1" applyProtection="1">
      <alignment horizontal="left" vertical="top"/>
      <protection locked="0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8" fillId="0" borderId="28" xfId="19" applyFont="1" applyBorder="1" applyAlignment="1">
      <alignment horizontal="left" vertical="top"/>
    </xf>
    <xf numFmtId="0" fontId="8" fillId="0" borderId="29" xfId="19" applyFont="1" applyBorder="1" applyAlignment="1">
      <alignment horizontal="left" vertical="top"/>
    </xf>
    <xf numFmtId="0" fontId="8" fillId="0" borderId="33" xfId="19" applyFont="1" applyBorder="1" applyAlignment="1">
      <alignment horizontal="left" vertical="top"/>
    </xf>
    <xf numFmtId="0" fontId="8" fillId="20" borderId="7" xfId="21" applyFont="1" applyFill="1" applyBorder="1" applyAlignment="1" applyProtection="1">
      <alignment horizontal="left" vertical="top"/>
      <protection locked="0"/>
    </xf>
    <xf numFmtId="0" fontId="8" fillId="20" borderId="8" xfId="21" applyFont="1" applyFill="1" applyBorder="1" applyAlignment="1" applyProtection="1">
      <alignment horizontal="left" vertical="top"/>
      <protection locked="0"/>
    </xf>
    <xf numFmtId="0" fontId="8" fillId="20" borderId="9" xfId="21" applyFont="1" applyFill="1" applyBorder="1" applyAlignment="1" applyProtection="1">
      <alignment horizontal="left" vertical="top"/>
      <protection locked="0"/>
    </xf>
    <xf numFmtId="0" fontId="8" fillId="20" borderId="7" xfId="21" applyFont="1" applyFill="1" applyBorder="1" applyAlignment="1" applyProtection="1">
      <alignment horizontal="left" vertical="top" wrapText="1"/>
      <protection locked="0"/>
    </xf>
    <xf numFmtId="0" fontId="8" fillId="20" borderId="8" xfId="21" applyFont="1" applyFill="1" applyBorder="1" applyAlignment="1" applyProtection="1">
      <alignment horizontal="left" vertical="top" wrapText="1"/>
      <protection locked="0"/>
    </xf>
    <xf numFmtId="0" fontId="8" fillId="20" borderId="9" xfId="21" applyFont="1" applyFill="1" applyBorder="1" applyAlignment="1" applyProtection="1">
      <alignment horizontal="left" vertical="top" wrapText="1"/>
      <protection locked="0"/>
    </xf>
    <xf numFmtId="0" fontId="2" fillId="17" borderId="7" xfId="0" applyFont="1" applyFill="1" applyBorder="1" applyAlignment="1" applyProtection="1">
      <alignment horizontal="left"/>
      <protection locked="0"/>
    </xf>
    <xf numFmtId="0" fontId="2" fillId="17" borderId="9" xfId="0" applyFont="1" applyFill="1" applyBorder="1" applyAlignment="1" applyProtection="1">
      <alignment horizontal="left"/>
      <protection locked="0"/>
    </xf>
    <xf numFmtId="0" fontId="2" fillId="0" borderId="36" xfId="0" applyFont="1" applyBorder="1" applyAlignment="1" applyProtection="1">
      <alignment horizontal="left" vertical="top" wrapText="1"/>
      <protection locked="0"/>
    </xf>
    <xf numFmtId="0" fontId="2" fillId="0" borderId="37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17" borderId="8" xfId="0" applyFont="1" applyFill="1" applyBorder="1" applyAlignment="1" applyProtection="1">
      <alignment horizontal="left"/>
      <protection locked="0"/>
    </xf>
  </cellXfs>
  <cellStyles count="23">
    <cellStyle name="20% - Akzent1" xfId="1" xr:uid="{00000000-0005-0000-0000-000000000000}"/>
    <cellStyle name="20% - Akzent2" xfId="2" xr:uid="{00000000-0005-0000-0000-000001000000}"/>
    <cellStyle name="20% - Akzent3" xfId="3" xr:uid="{00000000-0005-0000-0000-000002000000}"/>
    <cellStyle name="20% - Akzent4" xfId="4" xr:uid="{00000000-0005-0000-0000-000003000000}"/>
    <cellStyle name="20% - Akzent5" xfId="5" xr:uid="{00000000-0005-0000-0000-000004000000}"/>
    <cellStyle name="20% - Akzent6" xfId="6" xr:uid="{00000000-0005-0000-0000-000005000000}"/>
    <cellStyle name="40% - Akzent1" xfId="7" xr:uid="{00000000-0005-0000-0000-000006000000}"/>
    <cellStyle name="40% - Akzent2" xfId="8" xr:uid="{00000000-0005-0000-0000-000007000000}"/>
    <cellStyle name="40% - Akzent3" xfId="9" xr:uid="{00000000-0005-0000-0000-000008000000}"/>
    <cellStyle name="40% - Akzent4" xfId="10" xr:uid="{00000000-0005-0000-0000-000009000000}"/>
    <cellStyle name="40% - Akzent5" xfId="11" xr:uid="{00000000-0005-0000-0000-00000A000000}"/>
    <cellStyle name="40% - Akzent6" xfId="12" xr:uid="{00000000-0005-0000-0000-00000B000000}"/>
    <cellStyle name="60% - Akzent1" xfId="13" xr:uid="{00000000-0005-0000-0000-00000C000000}"/>
    <cellStyle name="60% - Akzent2" xfId="14" xr:uid="{00000000-0005-0000-0000-00000D000000}"/>
    <cellStyle name="60% - Akzent3" xfId="15" xr:uid="{00000000-0005-0000-0000-00000E000000}"/>
    <cellStyle name="60% - Akzent4" xfId="16" xr:uid="{00000000-0005-0000-0000-00000F000000}"/>
    <cellStyle name="60% - Akzent5" xfId="17" xr:uid="{00000000-0005-0000-0000-000010000000}"/>
    <cellStyle name="60% - Akzent6" xfId="18" xr:uid="{00000000-0005-0000-0000-000011000000}"/>
    <cellStyle name="Link" xfId="22" builtinId="8"/>
    <cellStyle name="Standard" xfId="0" builtinId="0" customBuiltin="1"/>
    <cellStyle name="Standard 2" xfId="20" xr:uid="{00000000-0005-0000-0000-000014000000}"/>
    <cellStyle name="Standard__BewertMatrix_Preis-Leistung" xfId="21" xr:uid="{00000000-0005-0000-0000-000015000000}"/>
    <cellStyle name="Standard_UfAB-V_2-0_Beispiel-Bewertungsmatrix_Bearbeitet" xfId="19" xr:uid="{00000000-0005-0000-0000-000016000000}"/>
  </cellStyles>
  <dxfs count="35">
    <dxf>
      <font>
        <b/>
        <i val="0"/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E46C0A"/>
      </font>
    </dxf>
    <dxf>
      <font>
        <color rgb="FFE46C0A"/>
      </font>
    </dxf>
    <dxf>
      <font>
        <color rgb="FF00B050"/>
      </font>
    </dxf>
    <dxf>
      <font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E46C0A"/>
      </font>
    </dxf>
    <dxf>
      <font>
        <color rgb="FFE46C0A"/>
      </font>
    </dxf>
    <dxf>
      <font>
        <color rgb="FF00B050"/>
      </font>
    </dxf>
    <dxf>
      <font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E46C0A"/>
      </font>
    </dxf>
    <dxf>
      <font>
        <color rgb="FFE46C0A"/>
      </font>
    </dxf>
    <dxf>
      <font>
        <color rgb="FF00B050"/>
      </font>
    </dxf>
    <dxf>
      <font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9" tint="-0.24994659260841701"/>
      </font>
    </dxf>
    <dxf>
      <font>
        <color theme="9" tint="-0.24994659260841701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FFFF99"/>
      <color rgb="FFCCFFCC"/>
      <color rgb="FF0000CC"/>
      <color rgb="FFA9FDB1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53340</xdr:colOff>
      <xdr:row>0</xdr:row>
      <xdr:rowOff>134445</xdr:rowOff>
    </xdr:from>
    <xdr:to>
      <xdr:col>2</xdr:col>
      <xdr:colOff>592455</xdr:colOff>
      <xdr:row>2</xdr:row>
      <xdr:rowOff>739950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121110"/>
          <a:ext cx="2247900" cy="112938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123153</xdr:rowOff>
    </xdr:from>
    <xdr:to>
      <xdr:col>4</xdr:col>
      <xdr:colOff>741998</xdr:colOff>
      <xdr:row>2</xdr:row>
      <xdr:rowOff>1006036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121248"/>
          <a:ext cx="3119438" cy="1567254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130773</xdr:rowOff>
    </xdr:from>
    <xdr:to>
      <xdr:col>4</xdr:col>
      <xdr:colOff>745808</xdr:colOff>
      <xdr:row>2</xdr:row>
      <xdr:rowOff>1009846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121248"/>
          <a:ext cx="3119438" cy="1567254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134583</xdr:rowOff>
    </xdr:from>
    <xdr:to>
      <xdr:col>4</xdr:col>
      <xdr:colOff>741998</xdr:colOff>
      <xdr:row>2</xdr:row>
      <xdr:rowOff>1006036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345605D0-C044-4942-94CB-F1AFE66574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121248"/>
          <a:ext cx="3109913" cy="1564873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136893</xdr:rowOff>
    </xdr:from>
    <xdr:to>
      <xdr:col>1</xdr:col>
      <xdr:colOff>2231232</xdr:colOff>
      <xdr:row>2</xdr:row>
      <xdr:rowOff>853707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136893"/>
          <a:ext cx="2488407" cy="1250214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dav.aa.bund.de/GL/Ref-118/118-6-ALT_Fromm/Bauvergaben2014/00062-KOPE-VOF-Ocker/00062KOPE-Stufe2-VV/00062KOPE-VV-Auswertung/62-14%20KOPE-Gesamtauswertung-Gespr&#228;che_V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norarauswertung"/>
      <sheetName val="Gespräch-B1"/>
      <sheetName val="Gespräch-B2"/>
      <sheetName val="Gespräch-B3"/>
      <sheetName val="Gespräch-B4"/>
      <sheetName val="Bew_RwGewMedian_UfABV"/>
      <sheetName val="Gesamtauswertung"/>
    </sheetNames>
    <sheetDataSet>
      <sheetData sheetId="0">
        <row r="8">
          <cell r="I8">
            <v>626548.55000000005</v>
          </cell>
        </row>
      </sheetData>
      <sheetData sheetId="1">
        <row r="53">
          <cell r="I53">
            <v>74.2</v>
          </cell>
        </row>
      </sheetData>
      <sheetData sheetId="2">
        <row r="53">
          <cell r="I53">
            <v>67.3</v>
          </cell>
        </row>
      </sheetData>
      <sheetData sheetId="3">
        <row r="53">
          <cell r="I53">
            <v>70.400000000000006</v>
          </cell>
        </row>
      </sheetData>
      <sheetData sheetId="4">
        <row r="53">
          <cell r="I53">
            <v>62.8</v>
          </cell>
        </row>
      </sheetData>
      <sheetData sheetId="5">
        <row r="46">
          <cell r="S46">
            <v>100</v>
          </cell>
          <cell r="T46" t="str">
            <v>der niedrigere Preis.</v>
          </cell>
        </row>
        <row r="47">
          <cell r="S47">
            <v>1000</v>
          </cell>
          <cell r="T47" t="str">
            <v>die höhere Leistungspunktzahl.</v>
          </cell>
        </row>
        <row r="48">
          <cell r="S48">
            <v>10000</v>
          </cell>
        </row>
        <row r="49">
          <cell r="S49">
            <v>100000</v>
          </cell>
        </row>
        <row r="50">
          <cell r="S50">
            <v>1000000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cio.bund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5"/>
  <sheetViews>
    <sheetView view="pageBreakPreview" topLeftCell="A7" zoomScale="115" zoomScaleNormal="90" zoomScaleSheetLayoutView="115" workbookViewId="0">
      <selection activeCell="B14" sqref="B14:C14"/>
    </sheetView>
  </sheetViews>
  <sheetFormatPr baseColWidth="10" defaultColWidth="11.5703125" defaultRowHeight="15.75" x14ac:dyDescent="0.25"/>
  <cols>
    <col min="1" max="1" width="3.7109375" style="6" customWidth="1"/>
    <col min="2" max="2" width="21.85546875" style="6" customWidth="1"/>
    <col min="3" max="3" width="20.140625" style="7" customWidth="1"/>
    <col min="4" max="4" width="91.7109375" style="8" customWidth="1"/>
    <col min="5" max="5" width="37.42578125" style="8" customWidth="1"/>
    <col min="6" max="6" width="12.7109375" style="8" customWidth="1"/>
    <col min="7" max="7" width="14.28515625" style="8" customWidth="1"/>
    <col min="8" max="8" width="14.42578125" style="7" customWidth="1"/>
    <col min="9" max="9" width="14.28515625" style="7" customWidth="1"/>
    <col min="10" max="10" width="14.28515625" style="9" customWidth="1"/>
    <col min="11" max="11" width="46.5703125" style="10" customWidth="1"/>
    <col min="12" max="12" width="3.7109375" style="6" customWidth="1"/>
    <col min="13" max="16384" width="11.5703125" style="6"/>
  </cols>
  <sheetData>
    <row r="1" spans="2:11" ht="15.75" customHeight="1" x14ac:dyDescent="0.25"/>
    <row r="2" spans="2:11" ht="24.75" customHeight="1" x14ac:dyDescent="0.2">
      <c r="C2" s="11"/>
      <c r="D2" s="76" t="s">
        <v>0</v>
      </c>
      <c r="E2" s="11"/>
      <c r="F2" s="11"/>
      <c r="G2" s="11"/>
      <c r="H2" s="11"/>
      <c r="I2" s="11"/>
      <c r="J2" s="11"/>
      <c r="K2" s="6"/>
    </row>
    <row r="3" spans="2:11" ht="90.75" customHeight="1" x14ac:dyDescent="0.2">
      <c r="C3" s="11"/>
      <c r="D3" s="116"/>
      <c r="E3" s="11"/>
      <c r="F3" s="11"/>
      <c r="G3" s="11"/>
      <c r="H3" s="11"/>
      <c r="I3" s="11"/>
      <c r="J3" s="11"/>
      <c r="K3" s="6"/>
    </row>
    <row r="4" spans="2:11" ht="33" customHeight="1" x14ac:dyDescent="0.2">
      <c r="B4" s="84" t="s">
        <v>1</v>
      </c>
      <c r="C4" s="162" t="s">
        <v>74</v>
      </c>
      <c r="D4" s="162"/>
      <c r="E4" s="67"/>
      <c r="F4" s="67"/>
      <c r="G4" s="67"/>
      <c r="H4" s="67"/>
      <c r="I4" s="67"/>
      <c r="J4" s="67"/>
      <c r="K4" s="67"/>
    </row>
    <row r="5" spans="2:11" ht="33" customHeight="1" x14ac:dyDescent="0.2">
      <c r="B5" s="84" t="s">
        <v>2</v>
      </c>
      <c r="C5" s="163" t="s">
        <v>82</v>
      </c>
      <c r="D5" s="163"/>
      <c r="E5" s="68"/>
      <c r="F5" s="68"/>
      <c r="G5" s="68"/>
      <c r="H5" s="68"/>
      <c r="I5" s="68"/>
      <c r="J5" s="68"/>
      <c r="K5" s="68"/>
    </row>
    <row r="6" spans="2:11" ht="33" customHeight="1" x14ac:dyDescent="0.2">
      <c r="B6" s="84" t="s">
        <v>3</v>
      </c>
      <c r="C6" s="163" t="s">
        <v>83</v>
      </c>
      <c r="D6" s="163"/>
      <c r="E6" s="68"/>
      <c r="F6" s="68"/>
      <c r="G6" s="68"/>
      <c r="H6" s="68"/>
      <c r="I6" s="68"/>
      <c r="J6" s="68"/>
      <c r="K6" s="68"/>
    </row>
    <row r="7" spans="2:11" ht="33" customHeight="1" x14ac:dyDescent="0.25">
      <c r="C7" s="12"/>
      <c r="E7" s="13"/>
      <c r="F7" s="13"/>
      <c r="G7" s="13"/>
      <c r="H7" s="14"/>
      <c r="I7" s="14"/>
      <c r="J7" s="15"/>
      <c r="K7" s="2"/>
    </row>
    <row r="8" spans="2:11" s="16" customFormat="1" ht="18" x14ac:dyDescent="0.2">
      <c r="B8" s="164" t="s">
        <v>4</v>
      </c>
      <c r="C8" s="158" t="s">
        <v>5</v>
      </c>
      <c r="D8" s="69" t="s">
        <v>6</v>
      </c>
      <c r="E8" s="157"/>
      <c r="F8" s="157"/>
      <c r="G8" s="157"/>
      <c r="H8" s="157"/>
      <c r="I8" s="157"/>
      <c r="J8" s="157"/>
      <c r="K8" s="157"/>
    </row>
    <row r="9" spans="2:11" s="16" customFormat="1" ht="18" x14ac:dyDescent="0.2">
      <c r="B9" s="165"/>
      <c r="C9" s="159"/>
      <c r="D9" s="70" t="s">
        <v>7</v>
      </c>
      <c r="E9" s="157"/>
      <c r="F9" s="157"/>
      <c r="G9" s="157"/>
      <c r="H9" s="157"/>
      <c r="I9" s="57"/>
      <c r="J9" s="57"/>
      <c r="K9" s="157"/>
    </row>
    <row r="10" spans="2:11" ht="37.5" customHeight="1" x14ac:dyDescent="0.2">
      <c r="B10" s="128">
        <v>1</v>
      </c>
      <c r="C10" s="123"/>
      <c r="D10" s="117"/>
      <c r="E10" s="59"/>
      <c r="F10" s="60"/>
      <c r="G10" s="61"/>
      <c r="H10" s="62"/>
      <c r="I10" s="63"/>
      <c r="J10" s="64"/>
      <c r="K10" s="65"/>
    </row>
    <row r="11" spans="2:11" ht="37.5" customHeight="1" x14ac:dyDescent="0.2">
      <c r="B11" s="128">
        <v>2</v>
      </c>
      <c r="C11" s="123"/>
      <c r="D11" s="117"/>
      <c r="E11" s="59"/>
      <c r="F11" s="60"/>
      <c r="G11" s="61"/>
      <c r="H11" s="62"/>
      <c r="I11" s="63"/>
      <c r="J11" s="64"/>
      <c r="K11" s="65"/>
    </row>
    <row r="12" spans="2:11" ht="37.5" customHeight="1" x14ac:dyDescent="0.2">
      <c r="B12" s="128">
        <v>3</v>
      </c>
      <c r="C12" s="123"/>
      <c r="D12" s="117"/>
      <c r="E12" s="59"/>
      <c r="F12" s="60"/>
      <c r="G12" s="61"/>
      <c r="H12" s="62"/>
      <c r="I12" s="63"/>
      <c r="J12" s="64"/>
      <c r="K12" s="65"/>
    </row>
    <row r="13" spans="2:11" ht="18" x14ac:dyDescent="0.2">
      <c r="B13" s="74"/>
      <c r="C13" s="66"/>
      <c r="D13" s="58"/>
      <c r="E13" s="59"/>
      <c r="F13" s="60"/>
      <c r="G13" s="61"/>
      <c r="H13" s="62"/>
      <c r="I13" s="63"/>
      <c r="J13" s="64"/>
      <c r="K13" s="65"/>
    </row>
    <row r="14" spans="2:11" ht="61.15" customHeight="1" x14ac:dyDescent="0.2">
      <c r="B14" s="160" t="s">
        <v>8</v>
      </c>
      <c r="C14" s="160"/>
      <c r="D14" s="126" t="s">
        <v>9</v>
      </c>
      <c r="E14" s="59"/>
      <c r="F14" s="60"/>
      <c r="G14" s="61"/>
      <c r="H14" s="62"/>
      <c r="I14" s="63"/>
      <c r="J14" s="64"/>
      <c r="K14" s="65"/>
    </row>
    <row r="15" spans="2:11" x14ac:dyDescent="0.25">
      <c r="B15" s="161" t="s">
        <v>10</v>
      </c>
      <c r="C15" s="161"/>
      <c r="D15" s="127" t="s">
        <v>10</v>
      </c>
    </row>
  </sheetData>
  <sheetProtection algorithmName="SHA-512" hashValue="5CTw0cy6/61qBRdiOLfCCJA7a1AjQWx5YMPw0IusVIfg7ddOgBb3u8/NvficiNPt0jlv//9JYB53/AfMipBkmA==" saltValue="zAUuWg1x/raUoH9q04iERw==" spinCount="100000" sheet="1" objects="1" scenarios="1"/>
  <mergeCells count="13">
    <mergeCell ref="B14:C14"/>
    <mergeCell ref="B15:C15"/>
    <mergeCell ref="C4:D4"/>
    <mergeCell ref="C5:D5"/>
    <mergeCell ref="C6:D6"/>
    <mergeCell ref="B8:B9"/>
    <mergeCell ref="I8:J8"/>
    <mergeCell ref="K8:K9"/>
    <mergeCell ref="C8:C9"/>
    <mergeCell ref="E8:E9"/>
    <mergeCell ref="F8:F9"/>
    <mergeCell ref="G8:G9"/>
    <mergeCell ref="H8:H9"/>
  </mergeCells>
  <conditionalFormatting sqref="G10:G14">
    <cfRule type="expression" dxfId="34" priority="1">
      <formula>$G10=6</formula>
    </cfRule>
    <cfRule type="expression" dxfId="33" priority="2">
      <formula>$G10=5</formula>
    </cfRule>
    <cfRule type="expression" dxfId="32" priority="3">
      <formula>$G10=2</formula>
    </cfRule>
    <cfRule type="expression" dxfId="31" priority="4">
      <formula>$G10=1</formula>
    </cfRule>
    <cfRule type="expression" dxfId="30" priority="5">
      <formula>$G10=0</formula>
    </cfRule>
  </conditionalFormatting>
  <pageMargins left="0.70866141732283472" right="0.70866141732283472" top="0.78740157480314965" bottom="0.78740157480314965" header="0.31496062992125984" footer="0.31496062992125984"/>
  <pageSetup paperSize="9" scale="52" fitToHeight="0" orientation="portrait" r:id="rId1"/>
  <headerFooter>
    <oddFooter>&amp;L&amp;"Arial,Standard"&amp;8Bundesamt für Auswärtige Angelegenheiten
Zentraler Einkauf&amp;C&amp;"Arial,Standard"&amp;8&amp;P von &amp;N&amp;R&amp;8Muster-Leistungsbewertung-Preise
Stand: 30.11.2017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40"/>
  <sheetViews>
    <sheetView showGridLines="0" view="pageBreakPreview" zoomScale="80" zoomScaleNormal="90" zoomScaleSheetLayoutView="80" workbookViewId="0">
      <selection activeCell="H14" sqref="H14"/>
    </sheetView>
  </sheetViews>
  <sheetFormatPr baseColWidth="10" defaultColWidth="11.5703125" defaultRowHeight="20.85" customHeight="1" outlineLevelRow="1" x14ac:dyDescent="0.25"/>
  <cols>
    <col min="1" max="1" width="3.7109375" style="6" customWidth="1"/>
    <col min="2" max="2" width="9.85546875" style="6" customWidth="1"/>
    <col min="3" max="4" width="11" style="7" customWidth="1"/>
    <col min="5" max="5" width="52.85546875" style="8" customWidth="1"/>
    <col min="6" max="6" width="6" style="8" customWidth="1"/>
    <col min="7" max="7" width="38.140625" style="8" customWidth="1"/>
    <col min="8" max="8" width="14.28515625" style="8" customWidth="1"/>
    <col min="9" max="9" width="14.42578125" style="7" customWidth="1"/>
    <col min="10" max="10" width="14.28515625" style="7" customWidth="1"/>
    <col min="11" max="11" width="14.28515625" style="9" customWidth="1"/>
    <col min="12" max="12" width="46.5703125" style="10" customWidth="1"/>
    <col min="13" max="13" width="3.7109375" style="6" customWidth="1"/>
    <col min="14" max="16384" width="11.5703125" style="6"/>
  </cols>
  <sheetData>
    <row r="1" spans="2:12" ht="15.75" customHeight="1" x14ac:dyDescent="0.25"/>
    <row r="2" spans="2:12" ht="37.5" customHeight="1" x14ac:dyDescent="0.2">
      <c r="C2" s="11"/>
      <c r="D2" s="11"/>
      <c r="E2" s="11"/>
      <c r="F2" s="11"/>
      <c r="G2" s="11"/>
      <c r="H2" s="11"/>
      <c r="I2" s="11"/>
      <c r="J2" s="11"/>
      <c r="K2" s="11"/>
      <c r="L2" s="50" t="s">
        <v>11</v>
      </c>
    </row>
    <row r="3" spans="2:12" ht="90.75" customHeight="1" x14ac:dyDescent="0.2">
      <c r="C3" s="11"/>
      <c r="D3" s="11"/>
      <c r="E3" s="11"/>
      <c r="F3" s="11"/>
      <c r="G3" s="11"/>
      <c r="H3" s="11"/>
      <c r="I3" s="11"/>
      <c r="J3" s="11"/>
      <c r="K3" s="11"/>
      <c r="L3" s="49"/>
    </row>
    <row r="4" spans="2:12" ht="39.75" customHeight="1" x14ac:dyDescent="0.2">
      <c r="B4" s="88" t="s">
        <v>1</v>
      </c>
      <c r="C4" s="88"/>
      <c r="D4" s="88"/>
      <c r="E4" s="168" t="str">
        <f>'Preis-B01-B05'!C4</f>
        <v>Botschaft der Bundesrepublik Deutschland Conakry / Guinea
Dachsanierung Kanzlei und Residenz</v>
      </c>
      <c r="F4" s="168"/>
      <c r="G4" s="168"/>
      <c r="H4" s="168"/>
      <c r="I4" s="168"/>
      <c r="J4" s="168"/>
      <c r="K4" s="168"/>
      <c r="L4" s="168"/>
    </row>
    <row r="5" spans="2:12" ht="27.75" customHeight="1" x14ac:dyDescent="0.2">
      <c r="B5" s="88" t="s">
        <v>2</v>
      </c>
      <c r="C5" s="88"/>
      <c r="D5" s="88"/>
      <c r="E5" s="168" t="str">
        <f>'Preis-B01-B05'!C5</f>
        <v>Planungsleistung für die Dachsanierung von Kanzlei und Residenz inkl. Implementierung einer PV-Anlage</v>
      </c>
      <c r="F5" s="168"/>
      <c r="G5" s="168"/>
      <c r="H5" s="168"/>
      <c r="I5" s="168"/>
      <c r="J5" s="168"/>
      <c r="K5" s="168"/>
      <c r="L5" s="168"/>
    </row>
    <row r="6" spans="2:12" ht="27.75" customHeight="1" thickBot="1" x14ac:dyDescent="0.25">
      <c r="B6" s="88" t="s">
        <v>3</v>
      </c>
      <c r="C6" s="88"/>
      <c r="D6" s="88"/>
      <c r="E6" s="169" t="str">
        <f>'Preis-B01-B05'!C6</f>
        <v>VV-2026-0096</v>
      </c>
      <c r="F6" s="169"/>
      <c r="G6" s="169"/>
      <c r="H6" s="169"/>
      <c r="I6" s="169"/>
      <c r="J6" s="169"/>
      <c r="K6" s="169"/>
      <c r="L6" s="169"/>
    </row>
    <row r="7" spans="2:12" ht="27.75" customHeight="1" thickBot="1" x14ac:dyDescent="0.25">
      <c r="B7" s="23" t="s">
        <v>12</v>
      </c>
      <c r="C7" s="23"/>
      <c r="D7" s="89"/>
      <c r="E7" s="179" t="s">
        <v>76</v>
      </c>
      <c r="F7" s="180"/>
      <c r="G7" s="180"/>
      <c r="H7" s="180"/>
      <c r="I7" s="180"/>
      <c r="J7" s="180"/>
      <c r="K7" s="180"/>
      <c r="L7" s="181"/>
    </row>
    <row r="8" spans="2:12" ht="33" customHeight="1" x14ac:dyDescent="0.25">
      <c r="C8" s="12"/>
      <c r="D8" s="1"/>
      <c r="F8" s="13"/>
      <c r="G8" s="148">
        <f>COUNTBLANK(H12:H13)</f>
        <v>0</v>
      </c>
      <c r="H8" s="133">
        <f>COUNTIF(H12:H998,"nicht erfüllt")</f>
        <v>0</v>
      </c>
      <c r="I8" s="14"/>
      <c r="J8" s="14"/>
      <c r="K8" s="15"/>
      <c r="L8" s="2"/>
    </row>
    <row r="9" spans="2:12" s="16" customFormat="1" ht="18" x14ac:dyDescent="0.2">
      <c r="B9" s="184"/>
      <c r="C9" s="170" t="s">
        <v>13</v>
      </c>
      <c r="D9" s="170" t="s">
        <v>14</v>
      </c>
      <c r="E9" s="170" t="s">
        <v>15</v>
      </c>
      <c r="F9" s="184" t="s">
        <v>16</v>
      </c>
      <c r="G9" s="170" t="s">
        <v>17</v>
      </c>
      <c r="H9" s="184" t="s">
        <v>18</v>
      </c>
      <c r="I9" s="184" t="s">
        <v>19</v>
      </c>
      <c r="J9" s="182" t="s">
        <v>20</v>
      </c>
      <c r="K9" s="183"/>
      <c r="L9" s="170" t="s">
        <v>21</v>
      </c>
    </row>
    <row r="10" spans="2:12" s="16" customFormat="1" ht="18" x14ac:dyDescent="0.2">
      <c r="B10" s="184"/>
      <c r="C10" s="171"/>
      <c r="D10" s="171"/>
      <c r="E10" s="171"/>
      <c r="F10" s="184"/>
      <c r="G10" s="171"/>
      <c r="H10" s="184"/>
      <c r="I10" s="184"/>
      <c r="J10" s="43" t="s">
        <v>22</v>
      </c>
      <c r="K10" s="44" t="s">
        <v>23</v>
      </c>
      <c r="L10" s="171"/>
    </row>
    <row r="11" spans="2:12" s="17" customFormat="1" ht="23.45" customHeight="1" x14ac:dyDescent="0.2">
      <c r="B11" s="184"/>
      <c r="C11" s="172"/>
      <c r="D11" s="172"/>
      <c r="E11" s="172"/>
      <c r="F11" s="53" t="s">
        <v>24</v>
      </c>
      <c r="G11" s="172"/>
      <c r="H11" s="53" t="s">
        <v>25</v>
      </c>
      <c r="I11" s="53" t="s">
        <v>26</v>
      </c>
      <c r="J11" s="54" t="s">
        <v>27</v>
      </c>
      <c r="K11" s="55" t="s">
        <v>27</v>
      </c>
      <c r="L11" s="172"/>
    </row>
    <row r="12" spans="2:12" ht="28.5" x14ac:dyDescent="0.2">
      <c r="B12" s="166"/>
      <c r="C12" s="36">
        <v>1</v>
      </c>
      <c r="D12" s="36">
        <v>1</v>
      </c>
      <c r="E12" s="149" t="s">
        <v>71</v>
      </c>
      <c r="F12" s="39" t="s">
        <v>28</v>
      </c>
      <c r="G12" s="38" t="s">
        <v>29</v>
      </c>
      <c r="H12" s="5" t="s">
        <v>30</v>
      </c>
      <c r="I12" s="113"/>
      <c r="J12" s="114"/>
      <c r="K12" s="115"/>
      <c r="L12" s="45"/>
    </row>
    <row r="13" spans="2:12" ht="28.5" x14ac:dyDescent="0.2">
      <c r="B13" s="167"/>
      <c r="C13" s="37">
        <v>1</v>
      </c>
      <c r="D13" s="37">
        <v>2</v>
      </c>
      <c r="E13" s="150" t="s">
        <v>75</v>
      </c>
      <c r="F13" s="40" t="s">
        <v>28</v>
      </c>
      <c r="G13" s="38" t="s">
        <v>29</v>
      </c>
      <c r="H13" s="5" t="s">
        <v>30</v>
      </c>
      <c r="I13" s="113"/>
      <c r="J13" s="114"/>
      <c r="K13" s="115"/>
      <c r="L13" s="45"/>
    </row>
    <row r="14" spans="2:12" ht="114" x14ac:dyDescent="0.2">
      <c r="B14" s="154"/>
      <c r="C14" s="37">
        <v>2</v>
      </c>
      <c r="D14" s="37">
        <v>1</v>
      </c>
      <c r="E14" s="151" t="s">
        <v>79</v>
      </c>
      <c r="F14" s="40" t="s">
        <v>32</v>
      </c>
      <c r="G14" s="153" t="s">
        <v>81</v>
      </c>
      <c r="H14" s="152">
        <v>2</v>
      </c>
      <c r="I14" s="56">
        <v>10</v>
      </c>
      <c r="J14" s="56">
        <v>20</v>
      </c>
      <c r="K14" s="119">
        <f>H14*I14</f>
        <v>20</v>
      </c>
      <c r="L14" s="45"/>
    </row>
    <row r="15" spans="2:12" ht="114" x14ac:dyDescent="0.2">
      <c r="B15" s="155"/>
      <c r="C15" s="37">
        <v>2</v>
      </c>
      <c r="D15" s="37">
        <v>2</v>
      </c>
      <c r="E15" s="151" t="s">
        <v>80</v>
      </c>
      <c r="F15" s="40" t="s">
        <v>32</v>
      </c>
      <c r="G15" s="153" t="s">
        <v>78</v>
      </c>
      <c r="H15" s="152">
        <v>2</v>
      </c>
      <c r="I15" s="56">
        <v>10</v>
      </c>
      <c r="J15" s="56">
        <v>20</v>
      </c>
      <c r="K15" s="119">
        <f>H15*I15</f>
        <v>20</v>
      </c>
      <c r="L15" s="45"/>
    </row>
    <row r="16" spans="2:12" s="23" customFormat="1" ht="35.25" customHeight="1" x14ac:dyDescent="0.2">
      <c r="B16" s="18" t="s">
        <v>33</v>
      </c>
      <c r="C16" s="19"/>
      <c r="D16" s="20"/>
      <c r="E16" s="21"/>
      <c r="F16" s="21"/>
      <c r="G16" s="21"/>
      <c r="H16" s="21"/>
      <c r="I16" s="120"/>
      <c r="J16" s="121">
        <f>SUM(J14:J15)</f>
        <v>40</v>
      </c>
      <c r="K16" s="122">
        <f>SUM(K14:K15)</f>
        <v>40</v>
      </c>
      <c r="L16" s="22"/>
    </row>
    <row r="17" spans="2:12" s="23" customFormat="1" ht="17.25" customHeight="1" x14ac:dyDescent="0.2">
      <c r="B17" s="24"/>
      <c r="C17" s="25"/>
      <c r="D17" s="26"/>
      <c r="E17" s="3"/>
      <c r="F17" s="4"/>
      <c r="G17" s="4"/>
      <c r="I17" s="4"/>
      <c r="J17" s="4"/>
      <c r="K17" s="4"/>
      <c r="L17" s="27"/>
    </row>
    <row r="18" spans="2:12" s="23" customFormat="1" ht="42" customHeight="1" x14ac:dyDescent="0.2">
      <c r="B18" s="189" t="s">
        <v>34</v>
      </c>
      <c r="C18" s="189"/>
      <c r="D18" s="189"/>
      <c r="E18" s="189"/>
      <c r="F18" s="51"/>
      <c r="G18" s="51"/>
      <c r="H18" s="51"/>
      <c r="I18" s="52"/>
      <c r="J18" s="31"/>
      <c r="K18" s="31"/>
      <c r="L18" s="32"/>
    </row>
    <row r="19" spans="2:12" s="23" customFormat="1" ht="18" x14ac:dyDescent="0.25">
      <c r="B19" s="1" t="s">
        <v>28</v>
      </c>
      <c r="C19" s="1" t="s">
        <v>35</v>
      </c>
      <c r="E19" s="1"/>
      <c r="F19" s="1"/>
      <c r="G19" s="1"/>
      <c r="H19" s="8"/>
      <c r="I19" s="7"/>
      <c r="J19" s="31"/>
      <c r="K19" s="31"/>
      <c r="L19" s="32"/>
    </row>
    <row r="20" spans="2:12" s="23" customFormat="1" ht="18" x14ac:dyDescent="0.25">
      <c r="C20" s="48" t="s">
        <v>30</v>
      </c>
      <c r="D20" s="48" t="s">
        <v>31</v>
      </c>
      <c r="F20" s="8"/>
      <c r="G20" s="8"/>
      <c r="H20" s="8"/>
      <c r="I20" s="7"/>
      <c r="J20" s="31"/>
      <c r="K20" s="31"/>
      <c r="L20" s="32"/>
    </row>
    <row r="21" spans="2:12" s="23" customFormat="1" ht="18" x14ac:dyDescent="0.25">
      <c r="B21" s="1" t="s">
        <v>32</v>
      </c>
      <c r="C21" s="1" t="s">
        <v>36</v>
      </c>
      <c r="E21" s="75"/>
      <c r="F21" s="75"/>
      <c r="G21" s="75"/>
      <c r="H21" s="8"/>
      <c r="I21" s="7"/>
      <c r="J21" s="31"/>
      <c r="K21" s="31"/>
      <c r="L21" s="32"/>
    </row>
    <row r="22" spans="2:12" s="23" customFormat="1" ht="18" x14ac:dyDescent="0.25">
      <c r="C22" s="48" t="s">
        <v>37</v>
      </c>
      <c r="D22" s="46"/>
      <c r="E22" s="47"/>
      <c r="F22" s="47"/>
      <c r="G22" s="47"/>
      <c r="H22" s="8"/>
      <c r="I22" s="7"/>
      <c r="J22" s="31"/>
      <c r="K22" s="31"/>
      <c r="L22" s="32"/>
    </row>
    <row r="23" spans="2:12" s="23" customFormat="1" ht="18" x14ac:dyDescent="0.25">
      <c r="C23" s="48" t="s">
        <v>38</v>
      </c>
      <c r="D23" s="46"/>
      <c r="E23" s="47"/>
      <c r="F23" s="47"/>
      <c r="G23" s="47"/>
      <c r="H23" s="8"/>
      <c r="I23" s="7"/>
      <c r="J23" s="31"/>
      <c r="K23" s="31"/>
      <c r="L23" s="32"/>
    </row>
    <row r="24" spans="2:12" s="23" customFormat="1" ht="24.75" customHeight="1" thickBot="1" x14ac:dyDescent="0.25">
      <c r="C24" s="28"/>
      <c r="D24" s="29"/>
      <c r="E24" s="30"/>
      <c r="F24" s="31"/>
      <c r="G24" s="31"/>
      <c r="H24" s="31"/>
      <c r="I24" s="31"/>
      <c r="J24" s="31"/>
      <c r="K24" s="31"/>
      <c r="L24" s="32"/>
    </row>
    <row r="25" spans="2:12" ht="89.25" customHeight="1" outlineLevel="1" x14ac:dyDescent="0.2">
      <c r="B25" s="173" t="s">
        <v>39</v>
      </c>
      <c r="C25" s="174"/>
      <c r="D25" s="174"/>
      <c r="E25" s="175"/>
      <c r="G25" s="33"/>
      <c r="H25" s="33"/>
      <c r="I25" s="185" t="s">
        <v>40</v>
      </c>
      <c r="J25" s="174"/>
      <c r="K25" s="174"/>
      <c r="L25" s="175"/>
    </row>
    <row r="26" spans="2:12" ht="20.85" customHeight="1" outlineLevel="1" thickBot="1" x14ac:dyDescent="0.25">
      <c r="B26" s="176" t="s">
        <v>41</v>
      </c>
      <c r="C26" s="177"/>
      <c r="D26" s="177"/>
      <c r="E26" s="178"/>
      <c r="G26" s="34"/>
      <c r="H26" s="35"/>
      <c r="I26" s="186" t="s">
        <v>42</v>
      </c>
      <c r="J26" s="187"/>
      <c r="K26" s="187"/>
      <c r="L26" s="188"/>
    </row>
    <row r="27" spans="2:12" ht="20.85" customHeight="1" thickBot="1" x14ac:dyDescent="0.3"/>
    <row r="28" spans="2:12" ht="67.150000000000006" customHeight="1" outlineLevel="1" x14ac:dyDescent="0.25">
      <c r="B28" s="173" t="s">
        <v>43</v>
      </c>
      <c r="C28" s="174"/>
      <c r="D28" s="174"/>
      <c r="E28" s="175"/>
    </row>
    <row r="29" spans="2:12" ht="20.85" customHeight="1" outlineLevel="1" thickBot="1" x14ac:dyDescent="0.3">
      <c r="B29" s="176" t="s">
        <v>44</v>
      </c>
      <c r="C29" s="177"/>
      <c r="D29" s="177"/>
      <c r="E29" s="178"/>
    </row>
    <row r="31" spans="2:12" ht="20.25" customHeight="1" x14ac:dyDescent="0.25">
      <c r="C31" s="6"/>
      <c r="D31" s="6"/>
      <c r="E31" s="6"/>
      <c r="F31" s="6"/>
      <c r="G31" s="6"/>
      <c r="H31" s="6"/>
      <c r="I31" s="6"/>
    </row>
    <row r="32" spans="2:12" ht="20.25" customHeight="1" x14ac:dyDescent="0.25">
      <c r="C32" s="6"/>
      <c r="D32" s="6"/>
      <c r="E32" s="6"/>
      <c r="F32" s="6"/>
      <c r="G32" s="6"/>
      <c r="H32" s="6"/>
      <c r="I32" s="6"/>
    </row>
    <row r="33" spans="3:9" ht="20.85" customHeight="1" x14ac:dyDescent="0.25">
      <c r="C33" s="6"/>
      <c r="D33" s="6"/>
      <c r="E33" s="6"/>
      <c r="F33" s="6"/>
      <c r="G33" s="6"/>
      <c r="H33" s="6"/>
      <c r="I33" s="6"/>
    </row>
    <row r="34" spans="3:9" ht="20.85" customHeight="1" x14ac:dyDescent="0.25">
      <c r="C34" s="6"/>
      <c r="D34" s="6"/>
      <c r="E34" s="6"/>
      <c r="F34" s="6"/>
      <c r="G34" s="6"/>
      <c r="H34" s="6"/>
      <c r="I34" s="6"/>
    </row>
    <row r="35" spans="3:9" ht="20.85" customHeight="1" x14ac:dyDescent="0.25">
      <c r="C35" s="6"/>
      <c r="D35" s="6"/>
      <c r="E35" s="6"/>
      <c r="F35" s="6"/>
      <c r="G35" s="6"/>
      <c r="H35" s="6"/>
      <c r="I35" s="6"/>
    </row>
    <row r="36" spans="3:9" ht="20.25" customHeight="1" x14ac:dyDescent="0.25">
      <c r="C36" s="6"/>
      <c r="D36" s="6"/>
      <c r="E36" s="6"/>
      <c r="F36" s="6"/>
      <c r="G36" s="6"/>
      <c r="H36" s="6"/>
      <c r="I36" s="6"/>
    </row>
    <row r="37" spans="3:9" ht="20.85" customHeight="1" x14ac:dyDescent="0.25">
      <c r="C37" s="6"/>
      <c r="D37" s="6"/>
      <c r="E37" s="6"/>
      <c r="F37" s="6"/>
      <c r="G37" s="6"/>
      <c r="H37" s="6"/>
      <c r="I37" s="6"/>
    </row>
    <row r="38" spans="3:9" ht="20.85" customHeight="1" x14ac:dyDescent="0.25">
      <c r="C38" s="6"/>
      <c r="D38" s="6"/>
      <c r="E38" s="6"/>
      <c r="F38" s="6"/>
      <c r="G38" s="6"/>
      <c r="H38" s="6"/>
      <c r="I38" s="6"/>
    </row>
    <row r="39" spans="3:9" ht="20.85" customHeight="1" x14ac:dyDescent="0.25">
      <c r="C39" s="6"/>
      <c r="D39" s="6"/>
      <c r="E39" s="6"/>
      <c r="F39" s="6"/>
      <c r="G39" s="6"/>
      <c r="H39" s="6"/>
      <c r="I39" s="6"/>
    </row>
    <row r="40" spans="3:9" ht="20.85" customHeight="1" x14ac:dyDescent="0.25">
      <c r="C40" s="6"/>
      <c r="D40" s="6"/>
      <c r="E40" s="6"/>
      <c r="F40" s="6"/>
      <c r="G40" s="6"/>
      <c r="H40" s="6"/>
      <c r="I40" s="6"/>
    </row>
  </sheetData>
  <sheetProtection algorithmName="SHA-512" hashValue="KZhthdcV1MdCYW7tMf/gANRQ5kI5fr+MTIdRx/N9tGocsb0Fh4zjzIZGJ5Ulh1BFAcI9b1gYMhypqhepuHCXAg==" saltValue="ttK8w066Gq+rtasjYsJXOA==" spinCount="100000" sheet="1" formatCells="0" selectLockedCells="1"/>
  <autoFilter ref="B4:L16" xr:uid="{00000000-0001-0000-0100-000000000000}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22">
    <mergeCell ref="B28:E28"/>
    <mergeCell ref="B29:E29"/>
    <mergeCell ref="B26:E26"/>
    <mergeCell ref="B25:E25"/>
    <mergeCell ref="E7:L7"/>
    <mergeCell ref="J9:K9"/>
    <mergeCell ref="H9:H10"/>
    <mergeCell ref="I9:I10"/>
    <mergeCell ref="F9:F10"/>
    <mergeCell ref="I25:L25"/>
    <mergeCell ref="I26:L26"/>
    <mergeCell ref="B9:B11"/>
    <mergeCell ref="L9:L11"/>
    <mergeCell ref="D9:D11"/>
    <mergeCell ref="C9:C11"/>
    <mergeCell ref="B18:E18"/>
    <mergeCell ref="B12:B13"/>
    <mergeCell ref="E4:L4"/>
    <mergeCell ref="E5:L5"/>
    <mergeCell ref="E6:L6"/>
    <mergeCell ref="G9:G11"/>
    <mergeCell ref="E9:E11"/>
  </mergeCells>
  <phoneticPr fontId="0" type="noConversion"/>
  <conditionalFormatting sqref="C20">
    <cfRule type="expression" dxfId="29" priority="11">
      <formula>$H20="erfüllt"</formula>
    </cfRule>
  </conditionalFormatting>
  <conditionalFormatting sqref="D20">
    <cfRule type="expression" dxfId="28" priority="10">
      <formula>$H20="nicht erfüllt"</formula>
    </cfRule>
  </conditionalFormatting>
  <conditionalFormatting sqref="H12:H13">
    <cfRule type="cellIs" dxfId="27" priority="6" operator="equal">
      <formula>"nicht erfüllt"</formula>
    </cfRule>
    <cfRule type="cellIs" dxfId="26" priority="7" operator="equal">
      <formula>"erfüllt"</formula>
    </cfRule>
  </conditionalFormatting>
  <conditionalFormatting sqref="H14:H15">
    <cfRule type="expression" dxfId="25" priority="1">
      <formula>$H14=6</formula>
    </cfRule>
    <cfRule type="expression" dxfId="24" priority="2">
      <formula>$H14=5</formula>
    </cfRule>
    <cfRule type="expression" dxfId="23" priority="3">
      <formula>$H14=2</formula>
    </cfRule>
    <cfRule type="expression" dxfId="22" priority="4">
      <formula>$H14=1</formula>
    </cfRule>
    <cfRule type="expression" dxfId="21" priority="5">
      <formula>$H14=0</formula>
    </cfRule>
  </conditionalFormatting>
  <dataValidations count="2">
    <dataValidation type="list" allowBlank="1" showInputMessage="1" showErrorMessage="1" sqref="H14:H15" xr:uid="{67D2CBC6-2A4B-497A-8C7D-73C24F715C87}">
      <formula1>"1,2"</formula1>
    </dataValidation>
    <dataValidation type="list" showInputMessage="1" showErrorMessage="1" sqref="H12:H13" xr:uid="{00000000-0002-0000-0100-000000000000}">
      <formula1>$C$20:$D$20</formula1>
    </dataValidation>
  </dataValidations>
  <pageMargins left="0.78740157480314965" right="0.78740157480314965" top="0.78740157480314965" bottom="0.78740157480314965" header="0.39370078740157483" footer="0.39370078740157483"/>
  <pageSetup paperSize="9" scale="40" fitToHeight="0" orientation="landscape" useFirstPageNumber="1" r:id="rId1"/>
  <headerFooter alignWithMargins="0">
    <oddHeader xml:space="preserve">&amp;L
</oddHeader>
    <oddFooter>&amp;L&amp;"Arial,Standard"&amp;8Bundesamt für Auswärtige Angelegenheiten
Zentraler Einkauf&amp;C&amp;"Arial,Standard"&amp;8Seite &amp;P von &amp;N&amp;R&amp;8Muster-Leistung-Bieter01
Stand: 30.11.2017</oddFooter>
  </headerFooter>
  <rowBreaks count="1" manualBreakCount="1">
    <brk id="17" max="2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L39"/>
  <sheetViews>
    <sheetView showGridLines="0" view="pageBreakPreview" zoomScale="80" zoomScaleNormal="90" zoomScaleSheetLayoutView="80" workbookViewId="0">
      <selection activeCell="H14" sqref="H14"/>
    </sheetView>
  </sheetViews>
  <sheetFormatPr baseColWidth="10" defaultColWidth="11.5703125" defaultRowHeight="20.85" customHeight="1" outlineLevelRow="1" x14ac:dyDescent="0.25"/>
  <cols>
    <col min="1" max="1" width="3.7109375" style="6" customWidth="1"/>
    <col min="2" max="2" width="9.85546875" style="6" customWidth="1"/>
    <col min="3" max="4" width="11" style="7" customWidth="1"/>
    <col min="5" max="5" width="52.85546875" style="8" customWidth="1"/>
    <col min="6" max="6" width="6" style="8" customWidth="1"/>
    <col min="7" max="7" width="38.140625" style="8" customWidth="1"/>
    <col min="8" max="8" width="14.28515625" style="8" customWidth="1"/>
    <col min="9" max="9" width="14.42578125" style="7" customWidth="1"/>
    <col min="10" max="10" width="14.28515625" style="7" customWidth="1"/>
    <col min="11" max="11" width="14.28515625" style="9" customWidth="1"/>
    <col min="12" max="12" width="46.5703125" style="10" customWidth="1"/>
    <col min="13" max="13" width="3.7109375" style="6" customWidth="1"/>
    <col min="14" max="16384" width="11.5703125" style="6"/>
  </cols>
  <sheetData>
    <row r="1" spans="2:12" ht="15.75" customHeight="1" x14ac:dyDescent="0.25"/>
    <row r="2" spans="2:12" ht="37.5" customHeight="1" x14ac:dyDescent="0.2">
      <c r="C2" s="11"/>
      <c r="D2" s="11"/>
      <c r="E2" s="11"/>
      <c r="F2" s="11"/>
      <c r="G2" s="11"/>
      <c r="H2" s="11"/>
      <c r="I2" s="11"/>
      <c r="J2" s="11"/>
      <c r="K2" s="11"/>
      <c r="L2" s="50" t="s">
        <v>11</v>
      </c>
    </row>
    <row r="3" spans="2:12" ht="90.75" customHeight="1" x14ac:dyDescent="0.2">
      <c r="C3" s="11"/>
      <c r="D3" s="11"/>
      <c r="E3" s="11"/>
      <c r="F3" s="11"/>
      <c r="G3" s="11"/>
      <c r="H3" s="11"/>
      <c r="I3" s="11"/>
      <c r="J3" s="11"/>
      <c r="K3" s="11"/>
      <c r="L3" s="49"/>
    </row>
    <row r="4" spans="2:12" ht="39.75" customHeight="1" x14ac:dyDescent="0.2">
      <c r="B4" s="88" t="s">
        <v>1</v>
      </c>
      <c r="C4" s="88"/>
      <c r="D4" s="88"/>
      <c r="E4" s="168" t="str">
        <f>'Preis-B01-B05'!C4</f>
        <v>Botschaft der Bundesrepublik Deutschland Conakry / Guinea
Dachsanierung Kanzlei und Residenz</v>
      </c>
      <c r="F4" s="168"/>
      <c r="G4" s="168"/>
      <c r="H4" s="168"/>
      <c r="I4" s="168"/>
      <c r="J4" s="168"/>
      <c r="K4" s="168"/>
      <c r="L4" s="168"/>
    </row>
    <row r="5" spans="2:12" ht="27.75" customHeight="1" x14ac:dyDescent="0.2">
      <c r="B5" s="88" t="s">
        <v>2</v>
      </c>
      <c r="C5" s="88"/>
      <c r="D5" s="88"/>
      <c r="E5" s="168" t="str">
        <f>'Preis-B01-B05'!C5</f>
        <v>Planungsleistung für die Dachsanierung von Kanzlei und Residenz inkl. Implementierung einer PV-Anlage</v>
      </c>
      <c r="F5" s="168"/>
      <c r="G5" s="168"/>
      <c r="H5" s="168"/>
      <c r="I5" s="168"/>
      <c r="J5" s="168"/>
      <c r="K5" s="168"/>
      <c r="L5" s="168"/>
    </row>
    <row r="6" spans="2:12" ht="27.75" customHeight="1" thickBot="1" x14ac:dyDescent="0.25">
      <c r="B6" s="88" t="s">
        <v>3</v>
      </c>
      <c r="C6" s="88"/>
      <c r="D6" s="88"/>
      <c r="E6" s="169" t="str">
        <f>'Preis-B01-B05'!C6</f>
        <v>VV-2026-0096</v>
      </c>
      <c r="F6" s="169"/>
      <c r="G6" s="169"/>
      <c r="H6" s="169"/>
      <c r="I6" s="169"/>
      <c r="J6" s="169"/>
      <c r="K6" s="169"/>
      <c r="L6" s="169"/>
    </row>
    <row r="7" spans="2:12" ht="27.75" customHeight="1" thickBot="1" x14ac:dyDescent="0.25">
      <c r="B7" s="23" t="s">
        <v>12</v>
      </c>
      <c r="C7" s="23"/>
      <c r="D7" s="89"/>
      <c r="E7" s="179" t="s">
        <v>73</v>
      </c>
      <c r="F7" s="180"/>
      <c r="G7" s="180"/>
      <c r="H7" s="180"/>
      <c r="I7" s="180"/>
      <c r="J7" s="180"/>
      <c r="K7" s="180"/>
      <c r="L7" s="181"/>
    </row>
    <row r="8" spans="2:12" ht="33" customHeight="1" x14ac:dyDescent="0.25">
      <c r="C8" s="12"/>
      <c r="D8" s="1"/>
      <c r="F8" s="13"/>
      <c r="G8" s="148">
        <f>COUNTBLANK(H12:H14)</f>
        <v>0</v>
      </c>
      <c r="H8" s="133">
        <f>COUNTIF(H12:H997,"nicht erfüllt")</f>
        <v>0</v>
      </c>
      <c r="I8" s="14"/>
      <c r="J8" s="14"/>
      <c r="K8" s="15"/>
      <c r="L8" s="2"/>
    </row>
    <row r="9" spans="2:12" s="16" customFormat="1" ht="18" x14ac:dyDescent="0.2">
      <c r="B9" s="184"/>
      <c r="C9" s="170" t="s">
        <v>13</v>
      </c>
      <c r="D9" s="170" t="s">
        <v>14</v>
      </c>
      <c r="E9" s="170" t="s">
        <v>15</v>
      </c>
      <c r="F9" s="184" t="s">
        <v>16</v>
      </c>
      <c r="G9" s="170" t="s">
        <v>17</v>
      </c>
      <c r="H9" s="184" t="s">
        <v>18</v>
      </c>
      <c r="I9" s="184" t="s">
        <v>19</v>
      </c>
      <c r="J9" s="182" t="s">
        <v>20</v>
      </c>
      <c r="K9" s="183"/>
      <c r="L9" s="170" t="s">
        <v>21</v>
      </c>
    </row>
    <row r="10" spans="2:12" s="16" customFormat="1" ht="18" x14ac:dyDescent="0.2">
      <c r="B10" s="184"/>
      <c r="C10" s="171"/>
      <c r="D10" s="171"/>
      <c r="E10" s="171"/>
      <c r="F10" s="184"/>
      <c r="G10" s="171"/>
      <c r="H10" s="184"/>
      <c r="I10" s="184"/>
      <c r="J10" s="43" t="s">
        <v>22</v>
      </c>
      <c r="K10" s="44" t="s">
        <v>23</v>
      </c>
      <c r="L10" s="171"/>
    </row>
    <row r="11" spans="2:12" s="17" customFormat="1" ht="23.45" customHeight="1" x14ac:dyDescent="0.2">
      <c r="B11" s="184"/>
      <c r="C11" s="172"/>
      <c r="D11" s="172"/>
      <c r="E11" s="172"/>
      <c r="F11" s="53" t="s">
        <v>24</v>
      </c>
      <c r="G11" s="172"/>
      <c r="H11" s="53" t="s">
        <v>25</v>
      </c>
      <c r="I11" s="53" t="s">
        <v>26</v>
      </c>
      <c r="J11" s="54" t="s">
        <v>27</v>
      </c>
      <c r="K11" s="55" t="s">
        <v>27</v>
      </c>
      <c r="L11" s="172"/>
    </row>
    <row r="12" spans="2:12" ht="28.5" x14ac:dyDescent="0.2">
      <c r="B12" s="166"/>
      <c r="C12" s="36">
        <v>1</v>
      </c>
      <c r="D12" s="36">
        <v>1</v>
      </c>
      <c r="E12" s="149" t="s">
        <v>71</v>
      </c>
      <c r="F12" s="39" t="s">
        <v>28</v>
      </c>
      <c r="G12" s="38" t="s">
        <v>29</v>
      </c>
      <c r="H12" s="5" t="s">
        <v>30</v>
      </c>
      <c r="I12" s="113"/>
      <c r="J12" s="114"/>
      <c r="K12" s="115"/>
      <c r="L12" s="45"/>
    </row>
    <row r="13" spans="2:12" ht="28.5" x14ac:dyDescent="0.2">
      <c r="B13" s="167"/>
      <c r="C13" s="37">
        <v>1</v>
      </c>
      <c r="D13" s="37">
        <v>3</v>
      </c>
      <c r="E13" s="150" t="s">
        <v>75</v>
      </c>
      <c r="F13" s="40" t="s">
        <v>28</v>
      </c>
      <c r="G13" s="38" t="s">
        <v>29</v>
      </c>
      <c r="H13" s="5" t="s">
        <v>30</v>
      </c>
      <c r="I13" s="113"/>
      <c r="J13" s="114"/>
      <c r="K13" s="115"/>
      <c r="L13" s="45"/>
    </row>
    <row r="14" spans="2:12" ht="114" x14ac:dyDescent="0.2">
      <c r="B14" s="156"/>
      <c r="C14" s="37">
        <v>2</v>
      </c>
      <c r="D14" s="37">
        <v>1</v>
      </c>
      <c r="E14" s="151" t="s">
        <v>79</v>
      </c>
      <c r="F14" s="40" t="s">
        <v>32</v>
      </c>
      <c r="G14" s="153" t="s">
        <v>81</v>
      </c>
      <c r="H14" s="152">
        <v>1</v>
      </c>
      <c r="I14" s="56">
        <v>10</v>
      </c>
      <c r="J14" s="56">
        <v>20</v>
      </c>
      <c r="K14" s="119">
        <f>H14*I14</f>
        <v>10</v>
      </c>
      <c r="L14" s="45"/>
    </row>
    <row r="15" spans="2:12" s="23" customFormat="1" ht="114" x14ac:dyDescent="0.2">
      <c r="B15" s="156"/>
      <c r="C15" s="37">
        <v>2</v>
      </c>
      <c r="D15" s="37">
        <v>2</v>
      </c>
      <c r="E15" s="151" t="s">
        <v>80</v>
      </c>
      <c r="F15" s="40" t="s">
        <v>32</v>
      </c>
      <c r="G15" s="153" t="s">
        <v>78</v>
      </c>
      <c r="H15" s="152">
        <v>1</v>
      </c>
      <c r="I15" s="56">
        <v>10</v>
      </c>
      <c r="J15" s="56">
        <v>20</v>
      </c>
      <c r="K15" s="119">
        <f>H15*I15</f>
        <v>10</v>
      </c>
      <c r="L15" s="45"/>
    </row>
    <row r="16" spans="2:12" s="23" customFormat="1" ht="59.45" customHeight="1" x14ac:dyDescent="0.2">
      <c r="B16" s="18" t="s">
        <v>33</v>
      </c>
      <c r="C16" s="19"/>
      <c r="D16" s="20"/>
      <c r="E16" s="21"/>
      <c r="F16" s="21"/>
      <c r="G16" s="21"/>
      <c r="H16" s="21"/>
      <c r="I16" s="120"/>
      <c r="J16" s="121">
        <f>SUM(J14:J15)</f>
        <v>40</v>
      </c>
      <c r="K16" s="122">
        <f>SUM(K14:K15)</f>
        <v>20</v>
      </c>
      <c r="L16" s="22"/>
    </row>
    <row r="17" spans="2:12" s="23" customFormat="1" ht="42" customHeight="1" x14ac:dyDescent="0.2">
      <c r="B17" s="189" t="s">
        <v>34</v>
      </c>
      <c r="C17" s="189"/>
      <c r="D17" s="189"/>
      <c r="E17" s="189"/>
      <c r="F17" s="51"/>
      <c r="G17" s="51"/>
      <c r="H17" s="51"/>
      <c r="I17" s="52"/>
      <c r="J17" s="31"/>
      <c r="K17" s="31"/>
      <c r="L17" s="32"/>
    </row>
    <row r="18" spans="2:12" s="23" customFormat="1" ht="18" x14ac:dyDescent="0.25">
      <c r="B18" s="1" t="s">
        <v>28</v>
      </c>
      <c r="C18" s="1" t="s">
        <v>35</v>
      </c>
      <c r="E18" s="1"/>
      <c r="F18" s="1"/>
      <c r="G18" s="1"/>
      <c r="H18" s="8"/>
      <c r="I18" s="7"/>
      <c r="J18" s="31"/>
      <c r="K18" s="31"/>
      <c r="L18" s="32"/>
    </row>
    <row r="19" spans="2:12" s="23" customFormat="1" ht="18" x14ac:dyDescent="0.25">
      <c r="C19" s="48" t="s">
        <v>30</v>
      </c>
      <c r="D19" s="48" t="s">
        <v>31</v>
      </c>
      <c r="F19" s="8"/>
      <c r="G19" s="8"/>
      <c r="H19" s="8"/>
      <c r="I19" s="7"/>
      <c r="J19" s="31"/>
      <c r="K19" s="31"/>
      <c r="L19" s="32"/>
    </row>
    <row r="20" spans="2:12" s="23" customFormat="1" ht="18" x14ac:dyDescent="0.25">
      <c r="B20" s="1" t="s">
        <v>32</v>
      </c>
      <c r="C20" s="1" t="s">
        <v>36</v>
      </c>
      <c r="E20" s="75"/>
      <c r="F20" s="75"/>
      <c r="G20" s="75"/>
      <c r="H20" s="8"/>
      <c r="I20" s="7"/>
      <c r="J20" s="31"/>
      <c r="K20" s="31"/>
      <c r="L20" s="32"/>
    </row>
    <row r="21" spans="2:12" s="23" customFormat="1" ht="18" x14ac:dyDescent="0.25">
      <c r="C21" s="48" t="s">
        <v>37</v>
      </c>
      <c r="D21" s="46"/>
      <c r="E21" s="47"/>
      <c r="F21" s="47"/>
      <c r="G21" s="47"/>
      <c r="H21" s="8"/>
      <c r="I21" s="7"/>
      <c r="J21" s="31"/>
      <c r="K21" s="31"/>
      <c r="L21" s="32"/>
    </row>
    <row r="22" spans="2:12" s="23" customFormat="1" ht="18" x14ac:dyDescent="0.25">
      <c r="C22" s="48" t="s">
        <v>38</v>
      </c>
      <c r="D22" s="46"/>
      <c r="E22" s="47"/>
      <c r="F22" s="47"/>
      <c r="G22" s="47"/>
      <c r="H22" s="8"/>
      <c r="I22" s="7"/>
      <c r="J22" s="31"/>
      <c r="K22" s="31"/>
      <c r="L22" s="32"/>
    </row>
    <row r="23" spans="2:12" s="23" customFormat="1" ht="24.75" customHeight="1" thickBot="1" x14ac:dyDescent="0.25">
      <c r="C23" s="28"/>
      <c r="D23" s="29"/>
      <c r="E23" s="30"/>
      <c r="F23" s="31"/>
      <c r="G23" s="31"/>
      <c r="H23" s="31"/>
      <c r="I23" s="31"/>
      <c r="J23" s="31"/>
      <c r="K23" s="31"/>
      <c r="L23" s="32"/>
    </row>
    <row r="24" spans="2:12" ht="89.25" customHeight="1" outlineLevel="1" x14ac:dyDescent="0.2">
      <c r="B24" s="173" t="s">
        <v>39</v>
      </c>
      <c r="C24" s="174"/>
      <c r="D24" s="174"/>
      <c r="E24" s="175"/>
      <c r="G24" s="33"/>
      <c r="H24" s="33"/>
      <c r="I24" s="185" t="s">
        <v>40</v>
      </c>
      <c r="J24" s="174"/>
      <c r="K24" s="174"/>
      <c r="L24" s="175"/>
    </row>
    <row r="25" spans="2:12" ht="20.85" customHeight="1" outlineLevel="1" thickBot="1" x14ac:dyDescent="0.25">
      <c r="B25" s="176" t="s">
        <v>41</v>
      </c>
      <c r="C25" s="177"/>
      <c r="D25" s="177"/>
      <c r="E25" s="178"/>
      <c r="G25" s="34"/>
      <c r="H25" s="35"/>
      <c r="I25" s="186" t="s">
        <v>42</v>
      </c>
      <c r="J25" s="187"/>
      <c r="K25" s="187"/>
      <c r="L25" s="188"/>
    </row>
    <row r="26" spans="2:12" ht="20.85" customHeight="1" thickBot="1" x14ac:dyDescent="0.3"/>
    <row r="27" spans="2:12" ht="67.150000000000006" customHeight="1" outlineLevel="1" x14ac:dyDescent="0.25">
      <c r="B27" s="173" t="s">
        <v>43</v>
      </c>
      <c r="C27" s="174"/>
      <c r="D27" s="174"/>
      <c r="E27" s="175"/>
    </row>
    <row r="28" spans="2:12" ht="20.85" customHeight="1" outlineLevel="1" thickBot="1" x14ac:dyDescent="0.3">
      <c r="B28" s="176" t="s">
        <v>44</v>
      </c>
      <c r="C28" s="177"/>
      <c r="D28" s="177"/>
      <c r="E28" s="178"/>
    </row>
    <row r="30" spans="2:12" ht="20.25" customHeight="1" x14ac:dyDescent="0.25">
      <c r="C30" s="6"/>
      <c r="D30" s="6"/>
      <c r="E30" s="6"/>
      <c r="F30" s="6"/>
      <c r="G30" s="6"/>
      <c r="H30" s="6"/>
      <c r="I30" s="6"/>
    </row>
    <row r="31" spans="2:12" ht="20.25" customHeight="1" x14ac:dyDescent="0.25">
      <c r="C31" s="6"/>
      <c r="D31" s="6"/>
      <c r="E31" s="6"/>
      <c r="F31" s="6"/>
      <c r="G31" s="6"/>
      <c r="H31" s="6"/>
      <c r="I31" s="6"/>
    </row>
    <row r="32" spans="2:12" ht="20.85" customHeight="1" x14ac:dyDescent="0.25">
      <c r="C32" s="6"/>
      <c r="D32" s="6"/>
      <c r="E32" s="6"/>
      <c r="F32" s="6"/>
      <c r="G32" s="6"/>
      <c r="H32" s="6"/>
      <c r="I32" s="6"/>
    </row>
    <row r="33" spans="3:9" ht="20.85" customHeight="1" x14ac:dyDescent="0.25">
      <c r="C33" s="6"/>
      <c r="D33" s="6"/>
      <c r="E33" s="6"/>
      <c r="F33" s="6"/>
      <c r="G33" s="6"/>
      <c r="H33" s="6"/>
      <c r="I33" s="6"/>
    </row>
    <row r="34" spans="3:9" ht="20.85" customHeight="1" x14ac:dyDescent="0.25">
      <c r="C34" s="6"/>
      <c r="D34" s="6"/>
      <c r="E34" s="6"/>
      <c r="F34" s="6"/>
      <c r="G34" s="6"/>
      <c r="H34" s="6"/>
      <c r="I34" s="6"/>
    </row>
    <row r="35" spans="3:9" ht="20.25" customHeight="1" x14ac:dyDescent="0.25">
      <c r="C35" s="6"/>
      <c r="D35" s="6"/>
      <c r="E35" s="6"/>
      <c r="F35" s="6"/>
      <c r="G35" s="6"/>
      <c r="H35" s="6"/>
      <c r="I35" s="6"/>
    </row>
    <row r="36" spans="3:9" ht="20.85" customHeight="1" x14ac:dyDescent="0.25">
      <c r="C36" s="6"/>
      <c r="D36" s="6"/>
      <c r="E36" s="6"/>
      <c r="F36" s="6"/>
      <c r="G36" s="6"/>
      <c r="H36" s="6"/>
      <c r="I36" s="6"/>
    </row>
    <row r="37" spans="3:9" ht="20.85" customHeight="1" x14ac:dyDescent="0.25">
      <c r="C37" s="6"/>
      <c r="D37" s="6"/>
      <c r="E37" s="6"/>
      <c r="F37" s="6"/>
      <c r="G37" s="6"/>
      <c r="H37" s="6"/>
      <c r="I37" s="6"/>
    </row>
    <row r="38" spans="3:9" ht="20.85" customHeight="1" x14ac:dyDescent="0.25">
      <c r="C38" s="6"/>
      <c r="D38" s="6"/>
      <c r="E38" s="6"/>
      <c r="F38" s="6"/>
      <c r="G38" s="6"/>
      <c r="H38" s="6"/>
      <c r="I38" s="6"/>
    </row>
    <row r="39" spans="3:9" ht="20.85" customHeight="1" x14ac:dyDescent="0.25">
      <c r="C39" s="6"/>
      <c r="D39" s="6"/>
      <c r="E39" s="6"/>
      <c r="F39" s="6"/>
      <c r="G39" s="6"/>
      <c r="H39" s="6"/>
      <c r="I39" s="6"/>
    </row>
  </sheetData>
  <sheetProtection algorithmName="SHA-512" hashValue="gpIFZ91XqM44vSq7suPLV1dpiT1sbIKqoLvtjqAp/aMeN4cEnvsrpbdvBUpkqQWJZZmWjDfUxBQLSjisO9yV7A==" saltValue="IVla03U2lO6lkoKYbl6fog==" spinCount="100000" sheet="1" formatCells="0" selectLockedCells="1"/>
  <mergeCells count="22">
    <mergeCell ref="B12:B13"/>
    <mergeCell ref="B25:E25"/>
    <mergeCell ref="I25:L25"/>
    <mergeCell ref="B28:E28"/>
    <mergeCell ref="B24:E24"/>
    <mergeCell ref="I24:L24"/>
    <mergeCell ref="B17:E17"/>
    <mergeCell ref="B27:E27"/>
    <mergeCell ref="E4:L4"/>
    <mergeCell ref="E5:L5"/>
    <mergeCell ref="E6:L6"/>
    <mergeCell ref="E7:L7"/>
    <mergeCell ref="B9:B11"/>
    <mergeCell ref="C9:C11"/>
    <mergeCell ref="D9:D11"/>
    <mergeCell ref="E9:E11"/>
    <mergeCell ref="F9:F10"/>
    <mergeCell ref="G9:G11"/>
    <mergeCell ref="L9:L11"/>
    <mergeCell ref="H9:H10"/>
    <mergeCell ref="I9:I10"/>
    <mergeCell ref="J9:K9"/>
  </mergeCells>
  <conditionalFormatting sqref="C19">
    <cfRule type="expression" dxfId="20" priority="21">
      <formula>$H19="erfüllt"</formula>
    </cfRule>
  </conditionalFormatting>
  <conditionalFormatting sqref="D19">
    <cfRule type="expression" dxfId="19" priority="20">
      <formula>$H19="nicht erfüllt"</formula>
    </cfRule>
  </conditionalFormatting>
  <conditionalFormatting sqref="H12:H13">
    <cfRule type="cellIs" dxfId="18" priority="11" operator="equal">
      <formula>"nicht erfüllt"</formula>
    </cfRule>
    <cfRule type="cellIs" dxfId="17" priority="12" operator="equal">
      <formula>"erfüllt"</formula>
    </cfRule>
  </conditionalFormatting>
  <conditionalFormatting sqref="H14:H15">
    <cfRule type="expression" dxfId="16" priority="1">
      <formula>$H14=6</formula>
    </cfRule>
    <cfRule type="expression" dxfId="15" priority="2">
      <formula>$H14=5</formula>
    </cfRule>
    <cfRule type="expression" dxfId="14" priority="3">
      <formula>$H14=2</formula>
    </cfRule>
    <cfRule type="expression" dxfId="13" priority="4">
      <formula>$H14=1</formula>
    </cfRule>
    <cfRule type="expression" dxfId="12" priority="5">
      <formula>$H14=0</formula>
    </cfRule>
  </conditionalFormatting>
  <dataValidations count="2">
    <dataValidation type="list" showInputMessage="1" showErrorMessage="1" sqref="H12:H13" xr:uid="{B45472F3-C4EF-4E87-AA87-00F789A9E2AB}">
      <formula1>$C$15:$D$15</formula1>
    </dataValidation>
    <dataValidation type="list" allowBlank="1" showInputMessage="1" showErrorMessage="1" sqref="H14:H15" xr:uid="{FED90982-200C-47D4-AD9C-CCCDF880DFC1}">
      <formula1>"1,2"</formula1>
    </dataValidation>
  </dataValidations>
  <pageMargins left="0.78740157480314965" right="0.78740157480314965" top="0.78740157480314965" bottom="0.78740157480314965" header="0.39370078740157483" footer="0.39370078740157483"/>
  <pageSetup paperSize="9" scale="56" fitToHeight="0" orientation="landscape" useFirstPageNumber="1" r:id="rId1"/>
  <headerFooter alignWithMargins="0">
    <oddHeader xml:space="preserve">&amp;L
</oddHeader>
    <oddFooter>&amp;L&amp;"Arial,Standard"&amp;8Bundesamt für Auswärtige Angelegenheiten
Zentraler Einkauf&amp;C&amp;"Arial,Standard"&amp;8Seite &amp;P von &amp;N&amp;R&amp;8Muster-Leistung-Bieter02
Stand: 30.11.2017</oddFooter>
  </headerFooter>
  <rowBreaks count="1" manualBreakCount="1">
    <brk id="16" max="1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8F2A3-CA7F-4062-A469-C750D56B1FEE}">
  <sheetPr>
    <pageSetUpPr fitToPage="1"/>
  </sheetPr>
  <dimension ref="B1:L39"/>
  <sheetViews>
    <sheetView showGridLines="0" view="pageBreakPreview" topLeftCell="A4" zoomScale="80" zoomScaleNormal="90" zoomScaleSheetLayoutView="80" workbookViewId="0">
      <selection activeCell="H14" sqref="H14"/>
    </sheetView>
  </sheetViews>
  <sheetFormatPr baseColWidth="10" defaultColWidth="11.5703125" defaultRowHeight="20.85" customHeight="1" outlineLevelRow="1" x14ac:dyDescent="0.25"/>
  <cols>
    <col min="1" max="1" width="3.7109375" style="6" customWidth="1"/>
    <col min="2" max="2" width="9.85546875" style="6" customWidth="1"/>
    <col min="3" max="4" width="11" style="7" customWidth="1"/>
    <col min="5" max="5" width="52.85546875" style="8" customWidth="1"/>
    <col min="6" max="6" width="6" style="8" customWidth="1"/>
    <col min="7" max="7" width="38.140625" style="8" customWidth="1"/>
    <col min="8" max="8" width="14.28515625" style="8" customWidth="1"/>
    <col min="9" max="9" width="14.42578125" style="7" customWidth="1"/>
    <col min="10" max="10" width="14.28515625" style="7" customWidth="1"/>
    <col min="11" max="11" width="14.28515625" style="9" customWidth="1"/>
    <col min="12" max="12" width="46.5703125" style="10" customWidth="1"/>
    <col min="13" max="13" width="3.7109375" style="6" customWidth="1"/>
    <col min="14" max="16384" width="11.5703125" style="6"/>
  </cols>
  <sheetData>
    <row r="1" spans="2:12" ht="15.75" customHeight="1" x14ac:dyDescent="0.25"/>
    <row r="2" spans="2:12" ht="37.5" customHeight="1" x14ac:dyDescent="0.2">
      <c r="C2" s="11"/>
      <c r="D2" s="11"/>
      <c r="E2" s="11"/>
      <c r="F2" s="11"/>
      <c r="G2" s="11"/>
      <c r="H2" s="11"/>
      <c r="I2" s="11"/>
      <c r="J2" s="11"/>
      <c r="K2" s="11"/>
      <c r="L2" s="50" t="s">
        <v>11</v>
      </c>
    </row>
    <row r="3" spans="2:12" ht="90.75" customHeight="1" x14ac:dyDescent="0.2">
      <c r="C3" s="11"/>
      <c r="D3" s="11"/>
      <c r="E3" s="11"/>
      <c r="F3" s="11"/>
      <c r="G3" s="11"/>
      <c r="H3" s="11"/>
      <c r="I3" s="11"/>
      <c r="J3" s="11"/>
      <c r="K3" s="11"/>
      <c r="L3" s="49"/>
    </row>
    <row r="4" spans="2:12" ht="39.75" customHeight="1" x14ac:dyDescent="0.2">
      <c r="B4" s="88" t="s">
        <v>1</v>
      </c>
      <c r="C4" s="88"/>
      <c r="D4" s="88"/>
      <c r="E4" s="168" t="str">
        <f>'Preis-B01-B05'!C4</f>
        <v>Botschaft der Bundesrepublik Deutschland Conakry / Guinea
Dachsanierung Kanzlei und Residenz</v>
      </c>
      <c r="F4" s="168"/>
      <c r="G4" s="168"/>
      <c r="H4" s="168"/>
      <c r="I4" s="168"/>
      <c r="J4" s="168"/>
      <c r="K4" s="168"/>
      <c r="L4" s="168"/>
    </row>
    <row r="5" spans="2:12" ht="27.75" customHeight="1" x14ac:dyDescent="0.2">
      <c r="B5" s="88" t="s">
        <v>2</v>
      </c>
      <c r="C5" s="88"/>
      <c r="D5" s="88"/>
      <c r="E5" s="168" t="str">
        <f>'Preis-B01-B05'!C5</f>
        <v>Planungsleistung für die Dachsanierung von Kanzlei und Residenz inkl. Implementierung einer PV-Anlage</v>
      </c>
      <c r="F5" s="168"/>
      <c r="G5" s="168"/>
      <c r="H5" s="168"/>
      <c r="I5" s="168"/>
      <c r="J5" s="168"/>
      <c r="K5" s="168"/>
      <c r="L5" s="168"/>
    </row>
    <row r="6" spans="2:12" ht="27.75" customHeight="1" thickBot="1" x14ac:dyDescent="0.25">
      <c r="B6" s="88" t="s">
        <v>3</v>
      </c>
      <c r="C6" s="88"/>
      <c r="D6" s="88"/>
      <c r="E6" s="169" t="str">
        <f>'Preis-B01-B05'!C6</f>
        <v>VV-2026-0096</v>
      </c>
      <c r="F6" s="169"/>
      <c r="G6" s="169"/>
      <c r="H6" s="169"/>
      <c r="I6" s="169"/>
      <c r="J6" s="169"/>
      <c r="K6" s="169"/>
      <c r="L6" s="169"/>
    </row>
    <row r="7" spans="2:12" ht="27.75" customHeight="1" thickBot="1" x14ac:dyDescent="0.25">
      <c r="B7" s="23" t="s">
        <v>12</v>
      </c>
      <c r="C7" s="23"/>
      <c r="D7" s="89"/>
      <c r="E7" s="179" t="s">
        <v>77</v>
      </c>
      <c r="F7" s="180"/>
      <c r="G7" s="180"/>
      <c r="H7" s="180"/>
      <c r="I7" s="180"/>
      <c r="J7" s="180"/>
      <c r="K7" s="180"/>
      <c r="L7" s="181"/>
    </row>
    <row r="8" spans="2:12" ht="33" customHeight="1" x14ac:dyDescent="0.25">
      <c r="C8" s="12"/>
      <c r="D8" s="1"/>
      <c r="F8" s="13"/>
      <c r="G8" s="148">
        <f>COUNTBLANK(H12:H14)</f>
        <v>0</v>
      </c>
      <c r="H8" s="133">
        <f>COUNTIF(H12:H997,"nicht erfüllt")</f>
        <v>0</v>
      </c>
      <c r="I8" s="14"/>
      <c r="J8" s="14"/>
      <c r="K8" s="15"/>
      <c r="L8" s="2"/>
    </row>
    <row r="9" spans="2:12" s="16" customFormat="1" ht="18" x14ac:dyDescent="0.2">
      <c r="B9" s="184"/>
      <c r="C9" s="170" t="s">
        <v>13</v>
      </c>
      <c r="D9" s="170" t="s">
        <v>14</v>
      </c>
      <c r="E9" s="170" t="s">
        <v>15</v>
      </c>
      <c r="F9" s="184" t="s">
        <v>16</v>
      </c>
      <c r="G9" s="170" t="s">
        <v>17</v>
      </c>
      <c r="H9" s="184" t="s">
        <v>18</v>
      </c>
      <c r="I9" s="184" t="s">
        <v>19</v>
      </c>
      <c r="J9" s="182" t="s">
        <v>20</v>
      </c>
      <c r="K9" s="183"/>
      <c r="L9" s="170" t="s">
        <v>21</v>
      </c>
    </row>
    <row r="10" spans="2:12" s="16" customFormat="1" ht="18" x14ac:dyDescent="0.2">
      <c r="B10" s="184"/>
      <c r="C10" s="171"/>
      <c r="D10" s="171"/>
      <c r="E10" s="171"/>
      <c r="F10" s="184"/>
      <c r="G10" s="171"/>
      <c r="H10" s="184"/>
      <c r="I10" s="184"/>
      <c r="J10" s="43" t="s">
        <v>22</v>
      </c>
      <c r="K10" s="44" t="s">
        <v>23</v>
      </c>
      <c r="L10" s="171"/>
    </row>
    <row r="11" spans="2:12" s="17" customFormat="1" ht="23.45" customHeight="1" x14ac:dyDescent="0.2">
      <c r="B11" s="184"/>
      <c r="C11" s="172"/>
      <c r="D11" s="172"/>
      <c r="E11" s="172"/>
      <c r="F11" s="53" t="s">
        <v>24</v>
      </c>
      <c r="G11" s="172"/>
      <c r="H11" s="53" t="s">
        <v>25</v>
      </c>
      <c r="I11" s="53" t="s">
        <v>26</v>
      </c>
      <c r="J11" s="54" t="s">
        <v>27</v>
      </c>
      <c r="K11" s="55" t="s">
        <v>27</v>
      </c>
      <c r="L11" s="172"/>
    </row>
    <row r="12" spans="2:12" ht="28.5" x14ac:dyDescent="0.2">
      <c r="B12" s="166"/>
      <c r="C12" s="36">
        <v>1</v>
      </c>
      <c r="D12" s="36">
        <v>1</v>
      </c>
      <c r="E12" s="149" t="s">
        <v>71</v>
      </c>
      <c r="F12" s="39" t="s">
        <v>28</v>
      </c>
      <c r="G12" s="38" t="s">
        <v>29</v>
      </c>
      <c r="H12" s="5" t="s">
        <v>30</v>
      </c>
      <c r="I12" s="113"/>
      <c r="J12" s="114"/>
      <c r="K12" s="115"/>
      <c r="L12" s="45"/>
    </row>
    <row r="13" spans="2:12" ht="28.5" x14ac:dyDescent="0.2">
      <c r="B13" s="167"/>
      <c r="C13" s="37">
        <v>1</v>
      </c>
      <c r="D13" s="37">
        <v>3</v>
      </c>
      <c r="E13" s="150" t="s">
        <v>75</v>
      </c>
      <c r="F13" s="40" t="s">
        <v>28</v>
      </c>
      <c r="G13" s="38" t="s">
        <v>29</v>
      </c>
      <c r="H13" s="5" t="s">
        <v>30</v>
      </c>
      <c r="I13" s="113"/>
      <c r="J13" s="114"/>
      <c r="K13" s="115"/>
      <c r="L13" s="45"/>
    </row>
    <row r="14" spans="2:12" ht="114" x14ac:dyDescent="0.2">
      <c r="B14" s="156"/>
      <c r="C14" s="37">
        <v>2</v>
      </c>
      <c r="D14" s="37">
        <v>1</v>
      </c>
      <c r="E14" s="151" t="s">
        <v>79</v>
      </c>
      <c r="F14" s="40" t="s">
        <v>32</v>
      </c>
      <c r="G14" s="153" t="s">
        <v>81</v>
      </c>
      <c r="H14" s="152">
        <v>1</v>
      </c>
      <c r="I14" s="56">
        <v>10</v>
      </c>
      <c r="J14" s="56">
        <v>20</v>
      </c>
      <c r="K14" s="119">
        <f>H14*I14</f>
        <v>10</v>
      </c>
      <c r="L14" s="45"/>
    </row>
    <row r="15" spans="2:12" s="23" customFormat="1" ht="114" x14ac:dyDescent="0.2">
      <c r="B15" s="156"/>
      <c r="C15" s="37">
        <v>2</v>
      </c>
      <c r="D15" s="37">
        <v>2</v>
      </c>
      <c r="E15" s="151" t="s">
        <v>80</v>
      </c>
      <c r="F15" s="40" t="s">
        <v>32</v>
      </c>
      <c r="G15" s="153" t="s">
        <v>78</v>
      </c>
      <c r="H15" s="152">
        <v>2</v>
      </c>
      <c r="I15" s="56">
        <v>10</v>
      </c>
      <c r="J15" s="56">
        <v>20</v>
      </c>
      <c r="K15" s="119">
        <f>H15*I15</f>
        <v>20</v>
      </c>
      <c r="L15" s="45"/>
    </row>
    <row r="16" spans="2:12" s="23" customFormat="1" ht="46.15" customHeight="1" x14ac:dyDescent="0.2">
      <c r="B16" s="18" t="s">
        <v>33</v>
      </c>
      <c r="C16" s="19"/>
      <c r="D16" s="20"/>
      <c r="E16" s="21"/>
      <c r="F16" s="21"/>
      <c r="G16" s="21"/>
      <c r="H16" s="21"/>
      <c r="I16" s="120"/>
      <c r="J16" s="121">
        <f>SUM(J14:J15)</f>
        <v>40</v>
      </c>
      <c r="K16" s="122">
        <f>SUM(K14:K15)</f>
        <v>30</v>
      </c>
      <c r="L16" s="22"/>
    </row>
    <row r="17" spans="2:12" s="23" customFormat="1" ht="42" customHeight="1" x14ac:dyDescent="0.2">
      <c r="B17" s="189" t="s">
        <v>34</v>
      </c>
      <c r="C17" s="189"/>
      <c r="D17" s="189"/>
      <c r="E17" s="189"/>
      <c r="F17" s="51"/>
      <c r="G17" s="51"/>
      <c r="H17" s="51"/>
      <c r="I17" s="52"/>
      <c r="J17" s="31"/>
      <c r="K17" s="31"/>
      <c r="L17" s="32"/>
    </row>
    <row r="18" spans="2:12" s="23" customFormat="1" ht="18" x14ac:dyDescent="0.25">
      <c r="B18" s="1" t="s">
        <v>28</v>
      </c>
      <c r="C18" s="1" t="s">
        <v>35</v>
      </c>
      <c r="E18" s="1"/>
      <c r="F18" s="1"/>
      <c r="G18" s="1"/>
      <c r="H18" s="8"/>
      <c r="I18" s="7"/>
      <c r="J18" s="31"/>
      <c r="K18" s="31"/>
      <c r="L18" s="32"/>
    </row>
    <row r="19" spans="2:12" s="23" customFormat="1" ht="18" x14ac:dyDescent="0.25">
      <c r="C19" s="48" t="s">
        <v>30</v>
      </c>
      <c r="D19" s="48" t="s">
        <v>31</v>
      </c>
      <c r="F19" s="8"/>
      <c r="G19" s="8"/>
      <c r="H19" s="8"/>
      <c r="I19" s="7"/>
      <c r="J19" s="31"/>
      <c r="K19" s="31"/>
      <c r="L19" s="32"/>
    </row>
    <row r="20" spans="2:12" s="23" customFormat="1" ht="18" x14ac:dyDescent="0.25">
      <c r="B20" s="1" t="s">
        <v>32</v>
      </c>
      <c r="C20" s="1" t="s">
        <v>36</v>
      </c>
      <c r="E20" s="75"/>
      <c r="F20" s="75"/>
      <c r="G20" s="75"/>
      <c r="H20" s="8"/>
      <c r="I20" s="7"/>
      <c r="J20" s="31"/>
      <c r="K20" s="31"/>
      <c r="L20" s="32"/>
    </row>
    <row r="21" spans="2:12" s="23" customFormat="1" ht="18" x14ac:dyDescent="0.25">
      <c r="C21" s="48" t="s">
        <v>37</v>
      </c>
      <c r="D21" s="46"/>
      <c r="E21" s="47"/>
      <c r="F21" s="47"/>
      <c r="G21" s="47"/>
      <c r="H21" s="8"/>
      <c r="I21" s="7"/>
      <c r="J21" s="31"/>
      <c r="K21" s="31"/>
      <c r="L21" s="32"/>
    </row>
    <row r="22" spans="2:12" s="23" customFormat="1" ht="18" x14ac:dyDescent="0.25">
      <c r="C22" s="48" t="s">
        <v>38</v>
      </c>
      <c r="D22" s="46"/>
      <c r="E22" s="47"/>
      <c r="F22" s="47"/>
      <c r="G22" s="47"/>
      <c r="H22" s="8"/>
      <c r="I22" s="7"/>
      <c r="J22" s="31"/>
      <c r="K22" s="31"/>
      <c r="L22" s="32"/>
    </row>
    <row r="23" spans="2:12" s="23" customFormat="1" ht="24.75" customHeight="1" thickBot="1" x14ac:dyDescent="0.25">
      <c r="C23" s="28"/>
      <c r="D23" s="29"/>
      <c r="E23" s="30"/>
      <c r="F23" s="31"/>
      <c r="G23" s="31"/>
      <c r="H23" s="31"/>
      <c r="I23" s="31"/>
      <c r="J23" s="31"/>
      <c r="K23" s="31"/>
      <c r="L23" s="32"/>
    </row>
    <row r="24" spans="2:12" ht="89.25" customHeight="1" outlineLevel="1" x14ac:dyDescent="0.2">
      <c r="B24" s="173" t="s">
        <v>39</v>
      </c>
      <c r="C24" s="174"/>
      <c r="D24" s="174"/>
      <c r="E24" s="175"/>
      <c r="G24" s="33"/>
      <c r="H24" s="33"/>
      <c r="I24" s="185" t="s">
        <v>40</v>
      </c>
      <c r="J24" s="174"/>
      <c r="K24" s="174"/>
      <c r="L24" s="175"/>
    </row>
    <row r="25" spans="2:12" ht="20.85" customHeight="1" outlineLevel="1" thickBot="1" x14ac:dyDescent="0.25">
      <c r="B25" s="176" t="s">
        <v>41</v>
      </c>
      <c r="C25" s="177"/>
      <c r="D25" s="177"/>
      <c r="E25" s="178"/>
      <c r="G25" s="34"/>
      <c r="H25" s="35"/>
      <c r="I25" s="186" t="s">
        <v>42</v>
      </c>
      <c r="J25" s="187"/>
      <c r="K25" s="187"/>
      <c r="L25" s="188"/>
    </row>
    <row r="26" spans="2:12" ht="20.85" customHeight="1" thickBot="1" x14ac:dyDescent="0.3"/>
    <row r="27" spans="2:12" ht="67.150000000000006" customHeight="1" outlineLevel="1" x14ac:dyDescent="0.25">
      <c r="B27" s="173" t="s">
        <v>43</v>
      </c>
      <c r="C27" s="174"/>
      <c r="D27" s="174"/>
      <c r="E27" s="175"/>
    </row>
    <row r="28" spans="2:12" ht="20.85" customHeight="1" outlineLevel="1" thickBot="1" x14ac:dyDescent="0.3">
      <c r="B28" s="176" t="s">
        <v>44</v>
      </c>
      <c r="C28" s="177"/>
      <c r="D28" s="177"/>
      <c r="E28" s="178"/>
    </row>
    <row r="30" spans="2:12" ht="20.25" customHeight="1" x14ac:dyDescent="0.25">
      <c r="C30" s="6"/>
      <c r="D30" s="6"/>
      <c r="E30" s="6"/>
      <c r="F30" s="6"/>
      <c r="G30" s="6"/>
      <c r="H30" s="6"/>
      <c r="I30" s="6"/>
    </row>
    <row r="31" spans="2:12" ht="20.25" customHeight="1" x14ac:dyDescent="0.25">
      <c r="C31" s="6"/>
      <c r="D31" s="6"/>
      <c r="E31" s="6"/>
      <c r="F31" s="6"/>
      <c r="G31" s="6"/>
      <c r="H31" s="6"/>
      <c r="I31" s="6"/>
    </row>
    <row r="32" spans="2:12" ht="20.85" customHeight="1" x14ac:dyDescent="0.25">
      <c r="C32" s="6"/>
      <c r="D32" s="6"/>
      <c r="E32" s="6"/>
      <c r="F32" s="6"/>
      <c r="G32" s="6"/>
      <c r="H32" s="6"/>
      <c r="I32" s="6"/>
    </row>
    <row r="33" spans="3:9" ht="20.85" customHeight="1" x14ac:dyDescent="0.25">
      <c r="C33" s="6"/>
      <c r="D33" s="6"/>
      <c r="E33" s="6"/>
      <c r="F33" s="6"/>
      <c r="G33" s="6"/>
      <c r="H33" s="6"/>
      <c r="I33" s="6"/>
    </row>
    <row r="34" spans="3:9" ht="20.85" customHeight="1" x14ac:dyDescent="0.25">
      <c r="C34" s="6"/>
      <c r="D34" s="6"/>
      <c r="E34" s="6"/>
      <c r="F34" s="6"/>
      <c r="G34" s="6"/>
      <c r="H34" s="6"/>
      <c r="I34" s="6"/>
    </row>
    <row r="35" spans="3:9" ht="20.25" customHeight="1" x14ac:dyDescent="0.25">
      <c r="C35" s="6"/>
      <c r="D35" s="6"/>
      <c r="E35" s="6"/>
      <c r="F35" s="6"/>
      <c r="G35" s="6"/>
      <c r="H35" s="6"/>
      <c r="I35" s="6"/>
    </row>
    <row r="36" spans="3:9" ht="20.85" customHeight="1" x14ac:dyDescent="0.25">
      <c r="C36" s="6"/>
      <c r="D36" s="6"/>
      <c r="E36" s="6"/>
      <c r="F36" s="6"/>
      <c r="G36" s="6"/>
      <c r="H36" s="6"/>
      <c r="I36" s="6"/>
    </row>
    <row r="37" spans="3:9" ht="20.85" customHeight="1" x14ac:dyDescent="0.25">
      <c r="C37" s="6"/>
      <c r="D37" s="6"/>
      <c r="E37" s="6"/>
      <c r="F37" s="6"/>
      <c r="G37" s="6"/>
      <c r="H37" s="6"/>
      <c r="I37" s="6"/>
    </row>
    <row r="38" spans="3:9" ht="20.85" customHeight="1" x14ac:dyDescent="0.25">
      <c r="C38" s="6"/>
      <c r="D38" s="6"/>
      <c r="E38" s="6"/>
      <c r="F38" s="6"/>
      <c r="G38" s="6"/>
      <c r="H38" s="6"/>
      <c r="I38" s="6"/>
    </row>
    <row r="39" spans="3:9" ht="20.85" customHeight="1" x14ac:dyDescent="0.25">
      <c r="C39" s="6"/>
      <c r="D39" s="6"/>
      <c r="E39" s="6"/>
      <c r="F39" s="6"/>
      <c r="G39" s="6"/>
      <c r="H39" s="6"/>
      <c r="I39" s="6"/>
    </row>
  </sheetData>
  <sheetProtection algorithmName="SHA-512" hashValue="Zuco0ySRf/v94MgZFjt3SPaq/08oweRGpwhPjP/m6ruaXjx4g2JNwmjGrY5xQ29fl7Uqs4LwNZB6p3IsWbK0oQ==" saltValue="w2jjYDRUMc6lWHhbCE64tQ==" spinCount="100000" sheet="1" formatCells="0" selectLockedCells="1"/>
  <mergeCells count="22">
    <mergeCell ref="E4:L4"/>
    <mergeCell ref="E5:L5"/>
    <mergeCell ref="E6:L6"/>
    <mergeCell ref="E7:L7"/>
    <mergeCell ref="B9:B11"/>
    <mergeCell ref="C9:C11"/>
    <mergeCell ref="D9:D11"/>
    <mergeCell ref="E9:E11"/>
    <mergeCell ref="F9:F10"/>
    <mergeCell ref="G9:G11"/>
    <mergeCell ref="B28:E28"/>
    <mergeCell ref="H9:H10"/>
    <mergeCell ref="I9:I10"/>
    <mergeCell ref="J9:K9"/>
    <mergeCell ref="L9:L11"/>
    <mergeCell ref="B12:B13"/>
    <mergeCell ref="B17:E17"/>
    <mergeCell ref="B24:E24"/>
    <mergeCell ref="I24:L24"/>
    <mergeCell ref="B25:E25"/>
    <mergeCell ref="I25:L25"/>
    <mergeCell ref="B27:E27"/>
  </mergeCells>
  <conditionalFormatting sqref="C19">
    <cfRule type="expression" dxfId="11" priority="14">
      <formula>$H19="erfüllt"</formula>
    </cfRule>
  </conditionalFormatting>
  <conditionalFormatting sqref="D19">
    <cfRule type="expression" dxfId="10" priority="13">
      <formula>$H19="nicht erfüllt"</formula>
    </cfRule>
  </conditionalFormatting>
  <conditionalFormatting sqref="H12:H13">
    <cfRule type="cellIs" dxfId="9" priority="11" operator="equal">
      <formula>"nicht erfüllt"</formula>
    </cfRule>
    <cfRule type="cellIs" dxfId="8" priority="12" operator="equal">
      <formula>"erfüllt"</formula>
    </cfRule>
  </conditionalFormatting>
  <conditionalFormatting sqref="H14:H15">
    <cfRule type="expression" dxfId="7" priority="1">
      <formula>$H14=6</formula>
    </cfRule>
    <cfRule type="expression" dxfId="6" priority="2">
      <formula>$H14=5</formula>
    </cfRule>
    <cfRule type="expression" dxfId="5" priority="3">
      <formula>$H14=2</formula>
    </cfRule>
    <cfRule type="expression" dxfId="4" priority="4">
      <formula>$H14=1</formula>
    </cfRule>
    <cfRule type="expression" dxfId="3" priority="5">
      <formula>$H14=0</formula>
    </cfRule>
  </conditionalFormatting>
  <dataValidations count="2">
    <dataValidation type="list" showInputMessage="1" showErrorMessage="1" sqref="H12:H13" xr:uid="{6D09800F-41EA-431F-AB49-EDDB3B191B3C}">
      <formula1>$C$15:$D$15</formula1>
    </dataValidation>
    <dataValidation type="list" allowBlank="1" showInputMessage="1" showErrorMessage="1" sqref="H14:H15" xr:uid="{BA958CC4-A34B-42AF-91FE-4738A7919B02}">
      <formula1>"1,2"</formula1>
    </dataValidation>
  </dataValidations>
  <pageMargins left="0.78740157480314965" right="0.78740157480314965" top="0.78740157480314965" bottom="0.78740157480314965" header="0.39370078740157483" footer="0.39370078740157483"/>
  <pageSetup paperSize="9" scale="56" fitToHeight="0" orientation="landscape" useFirstPageNumber="1" r:id="rId1"/>
  <headerFooter alignWithMargins="0">
    <oddHeader xml:space="preserve">&amp;L
</oddHeader>
    <oddFooter>&amp;L&amp;"Arial,Standard"&amp;8Bundesamt für Auswärtige Angelegenheiten
Zentraler Einkauf&amp;C&amp;"Arial,Standard"&amp;8Seite &amp;P von &amp;N&amp;R&amp;8Muster-Leistung-Bieter02
Stand: 30.11.2017</oddFooter>
  </headerFooter>
  <rowBreaks count="1" manualBreakCount="1">
    <brk id="16" max="1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P34"/>
  <sheetViews>
    <sheetView tabSelected="1" view="pageLayout" zoomScaleNormal="90" zoomScaleSheetLayoutView="100" workbookViewId="0">
      <selection activeCell="D15" sqref="D15"/>
    </sheetView>
  </sheetViews>
  <sheetFormatPr baseColWidth="10" defaultColWidth="11.5703125" defaultRowHeight="15.75" outlineLevelRow="1" x14ac:dyDescent="0.25"/>
  <cols>
    <col min="1" max="1" width="3.7109375" style="6" customWidth="1"/>
    <col min="2" max="2" width="42.85546875" style="6" customWidth="1"/>
    <col min="3" max="3" width="28" style="6" customWidth="1"/>
    <col min="4" max="4" width="17.5703125" style="7" customWidth="1"/>
    <col min="5" max="8" width="14.42578125" style="7" customWidth="1"/>
    <col min="9" max="9" width="14.42578125" style="8" customWidth="1"/>
    <col min="10" max="10" width="3.7109375" style="8" customWidth="1"/>
    <col min="11" max="11" width="12.7109375" style="8" customWidth="1"/>
    <col min="12" max="12" width="14.28515625" style="8" customWidth="1"/>
    <col min="13" max="13" width="14.42578125" style="7" customWidth="1"/>
    <col min="14" max="14" width="14.28515625" style="7" customWidth="1"/>
    <col min="15" max="15" width="14.28515625" style="9" customWidth="1"/>
    <col min="16" max="16" width="46.5703125" style="10" customWidth="1"/>
    <col min="17" max="17" width="3.7109375" style="6" customWidth="1"/>
    <col min="18" max="16384" width="11.5703125" style="6"/>
  </cols>
  <sheetData>
    <row r="1" spans="2:16" ht="15.75" customHeight="1" x14ac:dyDescent="0.25"/>
    <row r="2" spans="2:16" ht="26.25" customHeight="1" x14ac:dyDescent="0.2">
      <c r="D2" s="11"/>
      <c r="E2" s="11"/>
      <c r="F2" s="11"/>
      <c r="G2" s="11"/>
      <c r="H2" s="11"/>
      <c r="I2" s="76" t="s">
        <v>45</v>
      </c>
      <c r="J2" s="11"/>
      <c r="K2" s="11"/>
      <c r="L2" s="11"/>
      <c r="M2" s="11"/>
      <c r="N2" s="11"/>
      <c r="O2" s="11"/>
      <c r="P2" s="6"/>
    </row>
    <row r="3" spans="2:16" ht="77.25" customHeight="1" x14ac:dyDescent="0.2">
      <c r="D3" s="11"/>
      <c r="E3" s="11"/>
      <c r="F3" s="11"/>
      <c r="G3" s="11"/>
      <c r="H3" s="11"/>
      <c r="I3" s="118"/>
      <c r="J3" s="11"/>
      <c r="K3" s="11"/>
      <c r="L3" s="11"/>
      <c r="M3" s="11"/>
      <c r="N3" s="11"/>
      <c r="O3" s="11"/>
      <c r="P3" s="6"/>
    </row>
    <row r="4" spans="2:16" s="85" customFormat="1" ht="24" customHeight="1" x14ac:dyDescent="0.2">
      <c r="B4" s="84" t="s">
        <v>1</v>
      </c>
      <c r="C4" s="196" t="str">
        <f>'Preis-B01-B05'!C4</f>
        <v>Botschaft der Bundesrepublik Deutschland Conakry / Guinea
Dachsanierung Kanzlei und Residenz</v>
      </c>
      <c r="D4" s="196"/>
      <c r="E4" s="196"/>
      <c r="F4" s="196"/>
      <c r="G4" s="196"/>
      <c r="H4" s="196"/>
      <c r="I4" s="196"/>
      <c r="J4" s="86"/>
      <c r="K4" s="86"/>
      <c r="L4" s="86"/>
      <c r="M4" s="86"/>
      <c r="N4" s="86"/>
      <c r="O4" s="86"/>
      <c r="P4" s="86"/>
    </row>
    <row r="5" spans="2:16" s="85" customFormat="1" ht="24" customHeight="1" x14ac:dyDescent="0.2">
      <c r="B5" s="84" t="s">
        <v>2</v>
      </c>
      <c r="C5" s="196" t="str">
        <f>'Preis-B01-B05'!C5</f>
        <v>Planungsleistung für die Dachsanierung von Kanzlei und Residenz inkl. Implementierung einer PV-Anlage</v>
      </c>
      <c r="D5" s="196"/>
      <c r="E5" s="196"/>
      <c r="F5" s="196"/>
      <c r="G5" s="196"/>
      <c r="H5" s="196"/>
      <c r="I5" s="196"/>
      <c r="J5" s="87"/>
      <c r="K5" s="87"/>
      <c r="L5" s="87"/>
      <c r="M5" s="87"/>
      <c r="N5" s="87"/>
      <c r="O5" s="87"/>
      <c r="P5" s="87"/>
    </row>
    <row r="6" spans="2:16" s="85" customFormat="1" ht="24" customHeight="1" x14ac:dyDescent="0.2">
      <c r="B6" s="84" t="s">
        <v>3</v>
      </c>
      <c r="C6" s="196" t="str">
        <f>'Preis-B01-B05'!C6</f>
        <v>VV-2026-0096</v>
      </c>
      <c r="D6" s="196"/>
      <c r="E6" s="196"/>
      <c r="F6" s="196"/>
      <c r="G6" s="196"/>
      <c r="H6" s="196"/>
      <c r="I6" s="196"/>
      <c r="J6" s="87"/>
      <c r="K6" s="87"/>
      <c r="L6" s="87"/>
      <c r="M6" s="87"/>
      <c r="N6" s="87"/>
      <c r="O6" s="87"/>
      <c r="P6" s="87"/>
    </row>
    <row r="7" spans="2:16" ht="33" customHeight="1" x14ac:dyDescent="0.25">
      <c r="D7" s="12"/>
      <c r="E7" s="12"/>
      <c r="F7" s="12"/>
      <c r="G7" s="12"/>
      <c r="H7" s="12"/>
      <c r="J7" s="13"/>
      <c r="K7" s="13"/>
      <c r="L7" s="13"/>
      <c r="M7" s="14"/>
      <c r="N7" s="14"/>
      <c r="O7" s="15"/>
      <c r="P7" s="2"/>
    </row>
    <row r="8" spans="2:16" s="78" customFormat="1" ht="27.75" customHeight="1" x14ac:dyDescent="0.2">
      <c r="B8" s="197" t="s">
        <v>46</v>
      </c>
      <c r="C8" s="197"/>
      <c r="D8" s="198"/>
      <c r="E8" s="198"/>
      <c r="F8" s="198"/>
      <c r="G8" s="198"/>
      <c r="H8" s="198"/>
      <c r="I8" s="198"/>
      <c r="J8" s="13"/>
      <c r="K8" s="13"/>
      <c r="L8" s="13"/>
      <c r="M8" s="14"/>
      <c r="N8" s="14"/>
      <c r="O8" s="15"/>
      <c r="P8" s="2"/>
    </row>
    <row r="9" spans="2:16" ht="35.25" customHeight="1" x14ac:dyDescent="0.25">
      <c r="D9" s="12"/>
      <c r="E9" s="12"/>
      <c r="F9" s="12"/>
      <c r="G9" s="12"/>
      <c r="H9" s="13"/>
      <c r="I9" s="13"/>
      <c r="J9" s="13"/>
      <c r="K9" s="14"/>
      <c r="L9" s="14"/>
      <c r="M9" s="15"/>
      <c r="N9" s="2"/>
      <c r="O9" s="6"/>
      <c r="P9" s="6"/>
    </row>
    <row r="10" spans="2:16" s="23" customFormat="1" ht="26.25" customHeight="1" x14ac:dyDescent="0.2">
      <c r="B10" s="94" t="s">
        <v>47</v>
      </c>
      <c r="C10" s="95" t="s">
        <v>48</v>
      </c>
      <c r="D10" s="96" t="s">
        <v>49</v>
      </c>
      <c r="E10" s="90">
        <f>'Preis-B01-B05'!$B10</f>
        <v>1</v>
      </c>
      <c r="F10" s="90">
        <f>'Preis-B01-B05'!$B11</f>
        <v>2</v>
      </c>
      <c r="G10" s="90">
        <f>'Preis-B01-B05'!$B12</f>
        <v>3</v>
      </c>
      <c r="H10" s="51"/>
      <c r="I10" s="51"/>
      <c r="J10" s="51"/>
      <c r="K10" s="52"/>
      <c r="L10" s="31"/>
      <c r="M10" s="31"/>
      <c r="N10" s="32"/>
    </row>
    <row r="11" spans="2:16" s="23" customFormat="1" ht="18" x14ac:dyDescent="0.25">
      <c r="B11" s="98" t="s">
        <v>50</v>
      </c>
      <c r="C11" s="103"/>
      <c r="D11" s="146"/>
      <c r="E11" s="141" t="str">
        <f>IF('Leistung-B01'!$G$8&gt;0,"Ausschluss",IF('Leistung-B01'!$H$8&gt;0,"Ausschluss","erfüllt"))</f>
        <v>erfüllt</v>
      </c>
      <c r="F11" s="134" t="str">
        <f>IF('Leistung-B02'!$G$8&gt;0,"Ausschluss",IF('Leistung-B02'!$H$8&gt;0,"Ausschluss","erfüllt"))</f>
        <v>erfüllt</v>
      </c>
      <c r="G11" s="134" t="str">
        <f>IF('Leistung-B03'!$G$8&gt;0,"Ausschluss",IF('Leistung-B03'!$H$8&gt;0,"Ausschluss","erfüllt"))</f>
        <v>erfüllt</v>
      </c>
      <c r="H11" s="8"/>
      <c r="I11" s="8"/>
      <c r="J11" s="8"/>
      <c r="K11" s="7"/>
      <c r="L11" s="31"/>
      <c r="M11" s="31"/>
      <c r="N11" s="32"/>
    </row>
    <row r="12" spans="2:16" s="23" customFormat="1" ht="18" x14ac:dyDescent="0.25">
      <c r="B12" s="98">
        <v>111</v>
      </c>
      <c r="C12" s="102" t="s">
        <v>51</v>
      </c>
      <c r="D12" s="129"/>
      <c r="E12" s="142">
        <f>IF(E11="Ausschluss","",'Preis-B01-B05'!$D10)</f>
        <v>0</v>
      </c>
      <c r="F12" s="124">
        <f>IF(F11="Ausschluss","",'Preis-B01-B05'!$D11)</f>
        <v>0</v>
      </c>
      <c r="G12" s="124">
        <f>IF(G11="Ausschluss","",'Preis-B01-B05'!$D11)</f>
        <v>0</v>
      </c>
      <c r="H12" s="1"/>
      <c r="I12" s="1"/>
      <c r="J12" s="8"/>
      <c r="K12" s="7"/>
      <c r="L12" s="31"/>
      <c r="M12" s="31"/>
      <c r="N12" s="32"/>
    </row>
    <row r="13" spans="2:16" s="23" customFormat="1" ht="18" x14ac:dyDescent="0.25">
      <c r="B13" s="97" t="s">
        <v>52</v>
      </c>
      <c r="C13" s="101" t="s">
        <v>53</v>
      </c>
      <c r="D13" s="129"/>
      <c r="E13" s="143">
        <f>IF(E11="Ausschluss","",'Leistung-B01'!$K16)</f>
        <v>40</v>
      </c>
      <c r="F13" s="125">
        <f>IF(F11="Ausschluss","",'Leistung-B02'!$K16)</f>
        <v>20</v>
      </c>
      <c r="G13" s="125">
        <f>IF(G11="Ausschluss","",'Leistung-B03'!$K16)</f>
        <v>30</v>
      </c>
      <c r="H13" s="1"/>
      <c r="I13" s="1"/>
      <c r="J13" s="8"/>
      <c r="K13" s="7"/>
      <c r="L13" s="31"/>
      <c r="M13" s="31"/>
      <c r="N13" s="32"/>
    </row>
    <row r="14" spans="2:16" s="23" customFormat="1" ht="51.75" customHeight="1" x14ac:dyDescent="0.25">
      <c r="B14" s="98" t="s">
        <v>54</v>
      </c>
      <c r="C14" s="103" t="s">
        <v>55</v>
      </c>
      <c r="D14" s="130"/>
      <c r="E14" s="144">
        <f>IF(E11="Ausschluss","",IF(AND(E$12&gt;0,E$13&gt;0),E$13/E$12,0))</f>
        <v>0</v>
      </c>
      <c r="F14" s="92">
        <f>IF(F11="Ausschluss","",IF(AND(F$12&gt;0,F$13&gt;0),F13/F$12,0))</f>
        <v>0</v>
      </c>
      <c r="G14" s="92">
        <f>IF(G11="Ausschluss","",IF(AND(G$12&gt;0,G$13&gt;0),G13/G$12,0))</f>
        <v>0</v>
      </c>
      <c r="H14" s="75"/>
      <c r="I14" s="75"/>
      <c r="J14" s="8"/>
      <c r="K14" s="7"/>
      <c r="L14" s="31"/>
      <c r="M14" s="31"/>
      <c r="N14" s="32"/>
    </row>
    <row r="15" spans="2:16" s="23" customFormat="1" ht="18" x14ac:dyDescent="0.25">
      <c r="B15" s="99" t="s">
        <v>56</v>
      </c>
      <c r="C15" s="147" t="s">
        <v>57</v>
      </c>
      <c r="D15" s="100">
        <v>10000</v>
      </c>
      <c r="E15" s="145" t="str">
        <f>IF(E11="Ausschluss","",IF(E$14=0,"---",E$14*$D$15))</f>
        <v>---</v>
      </c>
      <c r="F15" s="93" t="str">
        <f>IF(F11="Ausschluss","",IF(F$14=0,"---",F$14*$D$15))</f>
        <v>---</v>
      </c>
      <c r="G15" s="93" t="str">
        <f>IF(G11="Ausschluss","",IF(G$14=0,"---",G$14*$D$15))</f>
        <v>---</v>
      </c>
      <c r="H15" s="47"/>
      <c r="I15" s="47"/>
      <c r="J15" s="8"/>
      <c r="K15" s="7"/>
      <c r="L15" s="31"/>
      <c r="M15" s="31"/>
      <c r="N15" s="32"/>
    </row>
    <row r="16" spans="2:16" x14ac:dyDescent="0.25">
      <c r="H16" s="8"/>
      <c r="K16" s="7"/>
      <c r="L16" s="7"/>
      <c r="M16" s="9"/>
      <c r="N16" s="10"/>
      <c r="O16" s="6"/>
      <c r="P16" s="6"/>
    </row>
    <row r="17" spans="2:16" s="23" customFormat="1" ht="18.75" customHeight="1" x14ac:dyDescent="0.25">
      <c r="B17" s="193" t="s">
        <v>58</v>
      </c>
      <c r="C17" s="194"/>
      <c r="D17" s="195"/>
      <c r="E17" s="91" t="str">
        <f>IF(E11="Ausschluss","---",IF(E15="---","---",RANK(E$15,($E$15:$G$15),0)))</f>
        <v>---</v>
      </c>
      <c r="F17" s="91" t="str">
        <f>IF(F11="Ausschluss","---",IF(F15="---","---",RANK(F$15,($E$15:$G$15),0)))</f>
        <v>---</v>
      </c>
      <c r="G17" s="91" t="str">
        <f>IF(G11="Ausschluss","---",IF(G15="---","---",RANK(G$15,($E$15:$G$15),0)))</f>
        <v>---</v>
      </c>
      <c r="H17" s="42"/>
      <c r="I17" s="42"/>
      <c r="J17" s="42"/>
      <c r="K17" s="42"/>
      <c r="L17" s="31"/>
      <c r="M17" s="31"/>
      <c r="N17" s="32"/>
    </row>
    <row r="18" spans="2:16" s="140" customFormat="1" ht="18.75" customHeight="1" x14ac:dyDescent="0.25">
      <c r="B18" s="135"/>
      <c r="C18" s="135"/>
      <c r="D18" s="135"/>
      <c r="E18" s="136" t="str">
        <f>IF(E11&gt;0,"---",E15)</f>
        <v>---</v>
      </c>
      <c r="F18" s="136" t="str">
        <f>IF(F11&gt;0,"---",F15)</f>
        <v>---</v>
      </c>
      <c r="G18" s="136" t="str">
        <f>IF(G11&gt;0,"---",G15)</f>
        <v>---</v>
      </c>
      <c r="H18" s="136" t="e">
        <f>IF(#REF!&gt;0,"---",#REF!)</f>
        <v>#REF!</v>
      </c>
      <c r="I18" s="136" t="e">
        <f>IF(#REF!&gt;0,"---",#REF!)</f>
        <v>#REF!</v>
      </c>
      <c r="J18" s="137"/>
      <c r="K18" s="137"/>
      <c r="L18" s="137"/>
      <c r="M18" s="137"/>
      <c r="N18" s="138"/>
      <c r="O18" s="138"/>
      <c r="P18" s="139"/>
    </row>
    <row r="19" spans="2:16" s="23" customFormat="1" ht="18" x14ac:dyDescent="0.25">
      <c r="B19" s="104" t="s">
        <v>59</v>
      </c>
      <c r="C19" s="105"/>
      <c r="D19" s="106"/>
      <c r="E19" s="107"/>
      <c r="F19" s="107"/>
      <c r="G19" s="107"/>
      <c r="H19" s="107"/>
      <c r="I19" s="108"/>
      <c r="J19" s="41"/>
      <c r="K19" s="41"/>
      <c r="L19" s="41"/>
      <c r="M19" s="41"/>
      <c r="N19" s="31"/>
      <c r="O19" s="31"/>
      <c r="P19" s="32"/>
    </row>
    <row r="20" spans="2:16" s="23" customFormat="1" ht="18" x14ac:dyDescent="0.25">
      <c r="B20" s="109"/>
      <c r="C20" s="83"/>
      <c r="D20" s="72"/>
      <c r="E20" s="71"/>
      <c r="F20" s="71"/>
      <c r="G20" s="71"/>
      <c r="H20" s="71"/>
      <c r="I20" s="110"/>
      <c r="J20" s="41"/>
      <c r="K20" s="41"/>
      <c r="L20" s="41"/>
      <c r="M20" s="41"/>
      <c r="N20" s="31"/>
      <c r="O20" s="31"/>
      <c r="P20" s="32"/>
    </row>
    <row r="21" spans="2:16" s="23" customFormat="1" ht="18" x14ac:dyDescent="0.25">
      <c r="B21" s="111" t="s">
        <v>72</v>
      </c>
      <c r="C21" s="81"/>
      <c r="D21" s="81"/>
      <c r="E21" s="81"/>
      <c r="F21" s="81"/>
      <c r="H21" s="132" t="s">
        <v>60</v>
      </c>
      <c r="I21" s="131"/>
      <c r="J21" s="41"/>
      <c r="K21" s="41"/>
      <c r="L21" s="41"/>
      <c r="M21" s="41"/>
      <c r="N21" s="31"/>
      <c r="O21" s="31"/>
      <c r="P21" s="32"/>
    </row>
    <row r="22" spans="2:16" s="23" customFormat="1" ht="18" x14ac:dyDescent="0.25">
      <c r="B22" s="111"/>
      <c r="C22" s="81"/>
      <c r="D22" s="81"/>
      <c r="E22" s="81"/>
      <c r="F22" s="81"/>
      <c r="H22" s="132"/>
      <c r="I22" s="131"/>
      <c r="J22" s="41"/>
      <c r="K22" s="41"/>
      <c r="L22" s="41"/>
      <c r="M22" s="41"/>
      <c r="N22" s="31"/>
      <c r="O22" s="31"/>
      <c r="P22" s="32"/>
    </row>
    <row r="23" spans="2:16" s="48" customFormat="1" ht="16.5" x14ac:dyDescent="0.2">
      <c r="B23" s="190" t="s">
        <v>61</v>
      </c>
      <c r="C23" s="191"/>
      <c r="D23" s="191"/>
      <c r="E23" s="191"/>
      <c r="F23" s="191"/>
      <c r="G23" s="191"/>
      <c r="H23" s="191"/>
      <c r="I23" s="192"/>
      <c r="P23" s="80"/>
    </row>
    <row r="24" spans="2:16" s="48" customFormat="1" ht="14.25" x14ac:dyDescent="0.2">
      <c r="B24" s="111"/>
      <c r="C24" s="81"/>
      <c r="D24" s="82"/>
      <c r="E24" s="79"/>
      <c r="F24" s="79"/>
      <c r="G24" s="79"/>
      <c r="H24" s="79"/>
      <c r="I24" s="112"/>
      <c r="P24" s="80"/>
    </row>
    <row r="25" spans="2:16" s="48" customFormat="1" ht="16.5" x14ac:dyDescent="0.2">
      <c r="B25" s="190" t="s">
        <v>62</v>
      </c>
      <c r="C25" s="191"/>
      <c r="D25" s="191"/>
      <c r="E25" s="191"/>
      <c r="F25" s="191"/>
      <c r="G25" s="191"/>
      <c r="H25" s="191"/>
      <c r="I25" s="192"/>
      <c r="P25" s="80"/>
    </row>
    <row r="26" spans="2:16" s="48" customFormat="1" ht="14.25" x14ac:dyDescent="0.2">
      <c r="B26" s="111"/>
      <c r="C26" s="81"/>
      <c r="D26" s="81"/>
      <c r="E26" s="81"/>
      <c r="F26" s="81"/>
      <c r="G26" s="81"/>
      <c r="H26" s="81"/>
      <c r="I26" s="131"/>
      <c r="P26" s="80"/>
    </row>
    <row r="27" spans="2:16" s="48" customFormat="1" ht="16.5" x14ac:dyDescent="0.2">
      <c r="B27" s="199" t="s">
        <v>63</v>
      </c>
      <c r="C27" s="200"/>
      <c r="D27" s="200"/>
      <c r="E27" s="200"/>
      <c r="F27" s="200"/>
      <c r="G27" s="200"/>
      <c r="H27" s="200"/>
      <c r="I27" s="201"/>
      <c r="P27" s="80"/>
    </row>
    <row r="28" spans="2:16" s="23" customFormat="1" ht="18.600000000000001" customHeight="1" x14ac:dyDescent="0.2">
      <c r="B28" s="71"/>
      <c r="C28" s="71"/>
      <c r="D28" s="71"/>
      <c r="E28" s="71"/>
      <c r="F28" s="71"/>
      <c r="G28" s="71"/>
      <c r="H28" s="71"/>
      <c r="I28" s="71"/>
      <c r="J28" s="34"/>
      <c r="K28" s="34"/>
      <c r="L28" s="34"/>
      <c r="M28" s="34"/>
      <c r="N28" s="34"/>
      <c r="O28" s="34"/>
      <c r="P28" s="34"/>
    </row>
    <row r="29" spans="2:16" s="23" customFormat="1" ht="18" x14ac:dyDescent="0.2">
      <c r="B29" s="77" t="s">
        <v>64</v>
      </c>
      <c r="C29" s="202"/>
      <c r="D29" s="203"/>
      <c r="E29" s="203"/>
      <c r="F29" s="203"/>
      <c r="G29" s="203"/>
      <c r="H29" s="203"/>
      <c r="I29" s="204"/>
      <c r="J29" s="34"/>
      <c r="K29" s="34"/>
      <c r="L29" s="34"/>
      <c r="M29" s="34"/>
      <c r="N29" s="34"/>
      <c r="O29" s="34"/>
      <c r="P29" s="34"/>
    </row>
    <row r="30" spans="2:16" s="23" customFormat="1" ht="31.15" customHeight="1" x14ac:dyDescent="0.2">
      <c r="B30" s="77" t="s">
        <v>65</v>
      </c>
      <c r="C30" s="205" t="s">
        <v>66</v>
      </c>
      <c r="D30" s="206"/>
      <c r="E30" s="206"/>
      <c r="F30" s="206"/>
      <c r="G30" s="206"/>
      <c r="H30" s="206"/>
      <c r="I30" s="207"/>
      <c r="J30" s="34"/>
      <c r="K30" s="34"/>
      <c r="L30" s="34"/>
      <c r="M30" s="34"/>
      <c r="N30" s="34"/>
      <c r="O30" s="34"/>
      <c r="P30" s="34"/>
    </row>
    <row r="31" spans="2:16" s="23" customFormat="1" ht="10.9" customHeight="1" x14ac:dyDescent="0.2">
      <c r="B31" s="73"/>
      <c r="C31" s="73"/>
      <c r="D31" s="73"/>
      <c r="E31" s="73"/>
      <c r="F31" s="73"/>
      <c r="G31" s="73"/>
      <c r="H31" s="73"/>
      <c r="I31" s="73"/>
      <c r="J31" s="34"/>
      <c r="K31" s="34"/>
      <c r="L31" s="34"/>
      <c r="M31" s="34"/>
      <c r="N31" s="34"/>
      <c r="O31" s="34"/>
      <c r="P31" s="34"/>
    </row>
    <row r="32" spans="2:16" ht="61.9" customHeight="1" outlineLevel="1" x14ac:dyDescent="0.25">
      <c r="B32" s="210" t="s">
        <v>67</v>
      </c>
      <c r="C32" s="211"/>
      <c r="D32" s="6"/>
      <c r="E32" s="210" t="s">
        <v>68</v>
      </c>
      <c r="F32" s="212"/>
      <c r="G32" s="212"/>
      <c r="H32" s="212"/>
      <c r="I32" s="211"/>
      <c r="J32" s="6"/>
      <c r="K32" s="6"/>
      <c r="L32" s="6"/>
      <c r="M32" s="6"/>
    </row>
    <row r="33" spans="2:13" ht="19.149999999999999" customHeight="1" outlineLevel="1" x14ac:dyDescent="0.25">
      <c r="B33" s="208" t="s">
        <v>69</v>
      </c>
      <c r="C33" s="209"/>
      <c r="D33" s="6"/>
      <c r="E33" s="208" t="s">
        <v>70</v>
      </c>
      <c r="F33" s="213"/>
      <c r="G33" s="213"/>
      <c r="H33" s="213"/>
      <c r="I33" s="209"/>
      <c r="J33" s="6"/>
      <c r="K33" s="6"/>
      <c r="L33" s="6"/>
      <c r="M33" s="6"/>
    </row>
    <row r="34" spans="2:13" x14ac:dyDescent="0.25">
      <c r="D34" s="6"/>
      <c r="E34" s="6"/>
      <c r="F34" s="6"/>
      <c r="G34" s="6"/>
      <c r="H34" s="6"/>
      <c r="I34" s="6"/>
      <c r="J34" s="6"/>
      <c r="K34" s="6"/>
      <c r="L34" s="6"/>
      <c r="M34" s="6"/>
    </row>
  </sheetData>
  <sheetProtection algorithmName="SHA-512" hashValue="0hrL1UUz0gG60yMOqk2O6wUhgXQt6HEZih0ypPy/7IRc2BKN0IUGbbBB85uZMB4mRNazCqNTk3KlkXNL7HkWow==" saltValue="tkBcDifybMf1RKmKMcDKmg==" spinCount="100000" sheet="1" selectLockedCells="1"/>
  <protectedRanges>
    <protectedRange sqref="B31:I31" name="freier Bereich_1"/>
    <protectedRange sqref="D15" name="Skalierung_1"/>
    <protectedRange sqref="E12:G13" name="Leistungsbereich_1_1"/>
  </protectedRanges>
  <mergeCells count="14">
    <mergeCell ref="B25:I25"/>
    <mergeCell ref="B27:I27"/>
    <mergeCell ref="C29:I29"/>
    <mergeCell ref="C30:I30"/>
    <mergeCell ref="B33:C33"/>
    <mergeCell ref="B32:C32"/>
    <mergeCell ref="E32:I32"/>
    <mergeCell ref="E33:I33"/>
    <mergeCell ref="B23:I23"/>
    <mergeCell ref="B17:D17"/>
    <mergeCell ref="C4:I4"/>
    <mergeCell ref="C5:I5"/>
    <mergeCell ref="C6:I6"/>
    <mergeCell ref="B8:I8"/>
  </mergeCells>
  <conditionalFormatting sqref="E11:G11">
    <cfRule type="cellIs" dxfId="2" priority="1" operator="equal">
      <formula>"erfüllt"</formula>
    </cfRule>
    <cfRule type="cellIs" dxfId="1" priority="2" operator="equal">
      <formula>"Ausschluss"</formula>
    </cfRule>
  </conditionalFormatting>
  <conditionalFormatting sqref="E13:G13">
    <cfRule type="expression" dxfId="0" priority="30" stopIfTrue="1">
      <formula>E13=#REF!</formula>
    </cfRule>
  </conditionalFormatting>
  <hyperlinks>
    <hyperlink ref="H21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55" fitToHeight="0" orientation="portrait" r:id="rId2"/>
  <headerFooter>
    <oddFooter>&amp;L&amp;"Arial,Standard"&amp;8Bundesamt für Auswärtige Angelegenheiten
Zentraler Einkauf&amp;C&amp;"Arial,Standard"&amp;8&amp;P von &amp;N&amp;R&amp;8Muster-WertungRWM-einfach
Stand: 02.05.2024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433DB46D106FC43A820661095CE1C1A" ma:contentTypeVersion="3" ma:contentTypeDescription="Ein neues Dokument erstellen." ma:contentTypeScope="" ma:versionID="9dae359fee24e7e98ed53f43c6f5090b">
  <xsd:schema xmlns:xsd="http://www.w3.org/2001/XMLSchema" xmlns:xs="http://www.w3.org/2001/XMLSchema" xmlns:p="http://schemas.microsoft.com/office/2006/metadata/properties" xmlns:ns2="c2d9d1a1-64cf-4e17-b1e2-37722ecc22e7" xmlns:ns3="6dddc54d-9459-4286-a723-a99b0f656295" targetNamespace="http://schemas.microsoft.com/office/2006/metadata/properties" ma:root="true" ma:fieldsID="ec2910c34f4d7dd579bf08c68e81e20d" ns2:_="" ns3:_="">
    <xsd:import namespace="c2d9d1a1-64cf-4e17-b1e2-37722ecc22e7"/>
    <xsd:import namespace="6dddc54d-9459-4286-a723-a99b0f656295"/>
    <xsd:element name="properties">
      <xsd:complexType>
        <xsd:sequence>
          <xsd:element name="documentManagement">
            <xsd:complexType>
              <xsd:all>
                <xsd:element ref="ns2:o0dm" minOccurs="0"/>
                <xsd:element ref="ns2:o24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9d1a1-64cf-4e17-b1e2-37722ecc22e7" elementFormDefault="qualified">
    <xsd:import namespace="http://schemas.microsoft.com/office/2006/documentManagement/types"/>
    <xsd:import namespace="http://schemas.microsoft.com/office/infopath/2007/PartnerControls"/>
    <xsd:element name="o0dm" ma:index="8" nillable="true" ma:displayName="Text" ma:internalName="o0dm">
      <xsd:simpleType>
        <xsd:restriction base="dms:Text"/>
      </xsd:simpleType>
    </xsd:element>
    <xsd:element name="o24b" ma:index="9" nillable="true" ma:displayName="Zahl" ma:internalName="o24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dc54d-9459-4286-a723-a99b0f6562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0dm xmlns="c2d9d1a1-64cf-4e17-b1e2-37722ecc22e7">BT, VU</o0dm>
    <o24b xmlns="c2d9d1a1-64cf-4e17-b1e2-37722ecc22e7">3</o24b>
  </documentManagement>
</p:properties>
</file>

<file path=customXml/itemProps1.xml><?xml version="1.0" encoding="utf-8"?>
<ds:datastoreItem xmlns:ds="http://schemas.openxmlformats.org/officeDocument/2006/customXml" ds:itemID="{446D6ACD-404E-4274-A8B1-944FB60350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d9d1a1-64cf-4e17-b1e2-37722ecc22e7"/>
    <ds:schemaRef ds:uri="6dddc54d-9459-4286-a723-a99b0f6562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C0E95C-F38E-4348-AE5C-ECF53B8BA2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C858EE-D304-48AB-847A-3C5C73FDC00D}">
  <ds:schemaRefs>
    <ds:schemaRef ds:uri="http://schemas.microsoft.com/office/2006/metadata/properties"/>
    <ds:schemaRef ds:uri="http://schemas.microsoft.com/office/infopath/2007/PartnerControls"/>
    <ds:schemaRef ds:uri="c2d9d1a1-64cf-4e17-b1e2-37722ecc22e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9</vt:i4>
      </vt:variant>
    </vt:vector>
  </HeadingPairs>
  <TitlesOfParts>
    <vt:vector size="14" baseType="lpstr">
      <vt:lpstr>Preis-B01-B05</vt:lpstr>
      <vt:lpstr>Leistung-B01</vt:lpstr>
      <vt:lpstr>Leistung-B02</vt:lpstr>
      <vt:lpstr>Leistung-B03</vt:lpstr>
      <vt:lpstr>Wertung</vt:lpstr>
      <vt:lpstr>'Leistung-B01'!Druckbereich</vt:lpstr>
      <vt:lpstr>'Leistung-B02'!Druckbereich</vt:lpstr>
      <vt:lpstr>'Leistung-B03'!Druckbereich</vt:lpstr>
      <vt:lpstr>'Preis-B01-B05'!Druckbereich</vt:lpstr>
      <vt:lpstr>Wertung!Druckbereich</vt:lpstr>
      <vt:lpstr>'Leistung-B01'!Drucktitel</vt:lpstr>
      <vt:lpstr>'Leistung-B02'!Drucktitel</vt:lpstr>
      <vt:lpstr>'Leistung-B03'!Drucktitel</vt:lpstr>
      <vt:lpstr>Wertung!uKennz1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Leistungsbewertung</dc:title>
  <dc:subject/>
  <dc:creator>Fromm, Martina</dc:creator>
  <cp:keywords/>
  <dc:description/>
  <cp:lastModifiedBy>Jazdzewski, Jennifer (BfAA privat)</cp:lastModifiedBy>
  <cp:revision/>
  <dcterms:created xsi:type="dcterms:W3CDTF">2012-11-26T15:55:47Z</dcterms:created>
  <dcterms:modified xsi:type="dcterms:W3CDTF">2026-07-28T11:31:34Z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0x0101002433DB46D106FC43A820661095CE1C1A</vt:lpwstr>
  </property>
</Properties>
</file>