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GL\g-BfAA-D-ZE\03 Komplexe und EU-Verfahren\2026\VV-2026-XXXX - AK Beratungsleistungen AWV\03 Vergabeunterlagen\"/>
    </mc:Choice>
  </mc:AlternateContent>
  <xr:revisionPtr revIDLastSave="0" documentId="13_ncr:1_{7BCA9BBB-6AC8-4F75-B209-6C2D50775535}" xr6:coauthVersionLast="47" xr6:coauthVersionMax="47" xr10:uidLastSave="{00000000-0000-0000-0000-000000000000}"/>
  <bookViews>
    <workbookView xWindow="-120" yWindow="-120" windowWidth="29040" windowHeight="16920" xr2:uid="{C79BBC5F-C64F-4914-BAF7-F8DAEFD0964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6" i="1" l="1"/>
  <c r="G29" i="1" l="1"/>
  <c r="G30" i="1"/>
  <c r="G31" i="1"/>
  <c r="G32" i="1"/>
  <c r="G33" i="1"/>
  <c r="G27" i="1"/>
  <c r="G28" i="1"/>
  <c r="G25" i="1"/>
  <c r="G26" i="1"/>
  <c r="G87" i="1"/>
  <c r="G22" i="1"/>
  <c r="G23" i="1"/>
  <c r="G41" i="1"/>
  <c r="G42" i="1"/>
  <c r="G60" i="1"/>
  <c r="G61" i="1"/>
  <c r="G80" i="1"/>
  <c r="G83" i="1"/>
  <c r="G82" i="1"/>
  <c r="G81" i="1"/>
  <c r="G79" i="1"/>
  <c r="G78" i="1"/>
  <c r="G64" i="1"/>
  <c r="G45" i="1"/>
  <c r="G95" i="1"/>
  <c r="G94" i="1"/>
  <c r="G93" i="1"/>
  <c r="G92" i="1"/>
  <c r="G91" i="1"/>
  <c r="G90" i="1"/>
  <c r="G89" i="1"/>
  <c r="G88" i="1"/>
  <c r="G86" i="1"/>
  <c r="G85" i="1"/>
  <c r="G84" i="1"/>
  <c r="G75" i="1"/>
  <c r="G74" i="1"/>
  <c r="G73" i="1"/>
  <c r="G72" i="1"/>
  <c r="G71" i="1"/>
  <c r="G70" i="1"/>
  <c r="G69" i="1"/>
  <c r="G68" i="1"/>
  <c r="G67" i="1"/>
  <c r="G65" i="1"/>
  <c r="G63" i="1"/>
  <c r="G62" i="1"/>
  <c r="G59" i="1"/>
  <c r="G56" i="1"/>
  <c r="G55" i="1"/>
  <c r="G54" i="1"/>
  <c r="G53" i="1"/>
  <c r="G52" i="1"/>
  <c r="G51" i="1"/>
  <c r="G50" i="1"/>
  <c r="G49" i="1"/>
  <c r="G48" i="1"/>
  <c r="G47" i="1"/>
  <c r="G46" i="1"/>
  <c r="G44" i="1"/>
  <c r="G43" i="1"/>
  <c r="G40" i="1"/>
  <c r="G37" i="1"/>
  <c r="G36" i="1"/>
  <c r="G35" i="1"/>
  <c r="G34" i="1"/>
  <c r="G24" i="1"/>
  <c r="G21" i="1"/>
  <c r="G38" i="1" l="1"/>
  <c r="G57" i="1"/>
  <c r="G76" i="1"/>
  <c r="G96" i="1"/>
  <c r="G97" i="1" l="1"/>
  <c r="G98" i="1" s="1"/>
  <c r="G100" i="1" s="1"/>
  <c r="G99" i="1" l="1"/>
  <c r="G101" i="1"/>
</calcChain>
</file>

<file path=xl/sharedStrings.xml><?xml version="1.0" encoding="utf-8"?>
<sst xmlns="http://schemas.openxmlformats.org/spreadsheetml/2006/main" count="253" uniqueCount="141">
  <si>
    <t>Preisblatt</t>
  </si>
  <si>
    <t>Maßnahme:</t>
  </si>
  <si>
    <t>Vergabe-Nr.:</t>
  </si>
  <si>
    <r>
      <t xml:space="preserve">Ausfüllanleitung: </t>
    </r>
    <r>
      <rPr>
        <i/>
        <sz val="11"/>
        <rFont val="Arial"/>
        <family val="2"/>
      </rPr>
      <t>Die grün hinterlegten Felder sind vom Bieter zu befüllen. Änderungen an den Vergabeunterlagen führen zum Ausschluss des Angebots aus dem Vergabeverfahren.</t>
    </r>
  </si>
  <si>
    <t>Name des Bieters:</t>
  </si>
  <si>
    <t>Straße, Haus-Nr.:</t>
  </si>
  <si>
    <t>PLZ, Ort:</t>
  </si>
  <si>
    <t>Geschäftszeichen des Bieters:</t>
  </si>
  <si>
    <t>Tel.-Nr.:</t>
  </si>
  <si>
    <t>E-Mail:</t>
  </si>
  <si>
    <t>lfd. Pos.</t>
  </si>
  <si>
    <t xml:space="preserve">Bezeichnung der Leistung
</t>
  </si>
  <si>
    <t>Einheit</t>
  </si>
  <si>
    <r>
      <t xml:space="preserve">Einzelpreis netto in € je vorgegebene Einheit
</t>
    </r>
    <r>
      <rPr>
        <sz val="8"/>
        <rFont val="Arial"/>
        <family val="2"/>
      </rPr>
      <t>- auf 2 Dezimalstellen gerundet</t>
    </r>
  </si>
  <si>
    <r>
      <t xml:space="preserve">Gesamtpreis netto in € 
</t>
    </r>
    <r>
      <rPr>
        <sz val="8"/>
        <rFont val="Arial"/>
        <family val="2"/>
      </rPr>
      <t>- auf 2 Dezimalstellen gerundet</t>
    </r>
  </si>
  <si>
    <t>1</t>
  </si>
  <si>
    <t>Fachbereich hD</t>
  </si>
  <si>
    <t>1.1</t>
  </si>
  <si>
    <t>Personalkosten Psychologen für das Assessment Center des Auswahlverfahrens je Psychologenstunde</t>
  </si>
  <si>
    <t>Stunde</t>
  </si>
  <si>
    <t>1.4</t>
  </si>
  <si>
    <t>Personalkosten Psychologen Einzeltestung (für z.B. schwerbehinderte Bewerber*innen) im schriftlichen Teil des Auswahlverfahrens je Psychologenstunde</t>
  </si>
  <si>
    <t>1.5</t>
  </si>
  <si>
    <t>1.6</t>
  </si>
  <si>
    <t>1.7</t>
  </si>
  <si>
    <t>1.8</t>
  </si>
  <si>
    <t>1.9</t>
  </si>
  <si>
    <t>1.10</t>
  </si>
  <si>
    <t>1.11</t>
  </si>
  <si>
    <t>1.12</t>
  </si>
  <si>
    <t>Kosten für ganztägige Schulung von Mitarbeiterinnen und Mitarbeitern des Auswärtigen Amts in Vorbereitung auf deren Funktion als Mitglieder der Auswahlkommission</t>
  </si>
  <si>
    <t>Schulung</t>
  </si>
  <si>
    <t>1.13</t>
  </si>
  <si>
    <t>1.14</t>
  </si>
  <si>
    <t>Kosten für Rollenspieler/-innen</t>
  </si>
  <si>
    <t>Kosten für Beratungs-/Konstruktionspauschale</t>
  </si>
  <si>
    <t>pauschal</t>
  </si>
  <si>
    <t>Zwischensumme</t>
  </si>
  <si>
    <t>2</t>
  </si>
  <si>
    <t>Fachbereich gD</t>
  </si>
  <si>
    <t>2.1</t>
  </si>
  <si>
    <t>2.4</t>
  </si>
  <si>
    <t>2.5</t>
  </si>
  <si>
    <t>2.6</t>
  </si>
  <si>
    <t>2.7</t>
  </si>
  <si>
    <t>2.8</t>
  </si>
  <si>
    <t>2.9</t>
  </si>
  <si>
    <t>2.10</t>
  </si>
  <si>
    <t>2.11</t>
  </si>
  <si>
    <t>2.12</t>
  </si>
  <si>
    <t>2.13</t>
  </si>
  <si>
    <t>2.14</t>
  </si>
  <si>
    <t>3</t>
  </si>
  <si>
    <t>Fachbereich mD</t>
  </si>
  <si>
    <t>3.1</t>
  </si>
  <si>
    <t>3.4</t>
  </si>
  <si>
    <t>3.5</t>
  </si>
  <si>
    <t>3.6</t>
  </si>
  <si>
    <t>3.7</t>
  </si>
  <si>
    <t>3.8</t>
  </si>
  <si>
    <t>3.9</t>
  </si>
  <si>
    <t>3.10</t>
  </si>
  <si>
    <t>3.11</t>
  </si>
  <si>
    <t>3.12</t>
  </si>
  <si>
    <t>3.13</t>
  </si>
  <si>
    <t>3.14</t>
  </si>
  <si>
    <t>4</t>
  </si>
  <si>
    <t>Fachbereich Tarif</t>
  </si>
  <si>
    <t>4.1</t>
  </si>
  <si>
    <t>4.4</t>
  </si>
  <si>
    <t>4.5</t>
  </si>
  <si>
    <t>4.6</t>
  </si>
  <si>
    <t>4.8</t>
  </si>
  <si>
    <t>4.9</t>
  </si>
  <si>
    <t>4.10</t>
  </si>
  <si>
    <t>4.11</t>
  </si>
  <si>
    <t>4.12</t>
  </si>
  <si>
    <t>4.13</t>
  </si>
  <si>
    <t>4.14</t>
  </si>
  <si>
    <t>4.15</t>
  </si>
  <si>
    <t>Erstellung eines Bewerberprofils anhand der Personalanforderung und der Stellenbeschreibung</t>
  </si>
  <si>
    <t>Gesamtsumme (netto) ohne Nachlass:</t>
  </si>
  <si>
    <t>Nachlass in %:</t>
  </si>
  <si>
    <t>Gesamtsumme (netto) abzüglich des gewährten Nachlass:</t>
  </si>
  <si>
    <t>Umsatzsteuer:</t>
  </si>
  <si>
    <t>Gesamtangebotspreis:</t>
  </si>
  <si>
    <r>
      <t xml:space="preserve">Zahlungsbedingungen: </t>
    </r>
    <r>
      <rPr>
        <sz val="10"/>
        <rFont val="Arial"/>
        <family val="2"/>
      </rPr>
      <t>(Bitte rechts die entsprechende Auswahl  nutzen; bei 30 Tagen netto ankreuzen im grünen Feld bzw. bei Skontogewährung im grünen Feld eintragen)</t>
    </r>
  </si>
  <si>
    <t>30 Tage netto</t>
  </si>
  <si>
    <t xml:space="preserve">xx Tage mit xx % Skonto </t>
  </si>
  <si>
    <t>Es gelten die Regelungen des Vertrags, die Allgemeinen Geschäftsbedingungen des Auswärtigen Amtes (AGB-AA) in der bei Angebotsabgabe geltenden Fassung sowie die Vergabe- und Vertragsordnung für Leistungen (VOL), Teil B. Gewährleistung gilt nach BGB.</t>
  </si>
  <si>
    <t>Ort, Datum:                        Stempel und Unterschrift:</t>
  </si>
  <si>
    <t>Firmenname, Name des Unterzeichners (§ 126b BGB)</t>
  </si>
  <si>
    <t>Nebenrechnungen:</t>
  </si>
  <si>
    <t>… Tage mit … % Skonto</t>
  </si>
  <si>
    <t>Personalkosten Psychologen/Psychologinnen für das Assessment Center des Auswahlverfahrens je Psychologenstunde</t>
  </si>
  <si>
    <t>Personalkosten Psychologen/Psychologinnen Einzeltestung (für z.B. schwerbehinderte Bewerberinnen/Bewerber) im schriftlichen Teil des Auswahlverfahrens je Psychologenstunde</t>
  </si>
  <si>
    <t>Kosten Kleingruppentestung (für z.B. schwerbehinderte Bewerberinnen/Bewerber) im schriftlichen Teil des Auswahlverfahrens je Teilnehmer/-in</t>
  </si>
  <si>
    <t>Personalkosten Psychologen/Psychologinnen für das Assessment Center des Auswahlverfahrens je Psychologenstunde in Präsenz</t>
  </si>
  <si>
    <t>1.2.2</t>
  </si>
  <si>
    <t>1.2.1</t>
  </si>
  <si>
    <t>1.3.1</t>
  </si>
  <si>
    <t>1.3.2</t>
  </si>
  <si>
    <t xml:space="preserve">Personalkosten Psychologen/Psychologinnen für das online-Assessment Center des Auswahlverfahrens je Psychologenstunde </t>
  </si>
  <si>
    <t>2.2.2</t>
  </si>
  <si>
    <t>2.3.1</t>
  </si>
  <si>
    <t>2.2.1.</t>
  </si>
  <si>
    <t>2.3.2</t>
  </si>
  <si>
    <t>3.2.1</t>
  </si>
  <si>
    <t>3.2.2</t>
  </si>
  <si>
    <t>3.3.1</t>
  </si>
  <si>
    <t>3.3.2</t>
  </si>
  <si>
    <t>Personalkosten Psychologen Einzeltestung (für z.B. schwerbehinderte Bewerberinnen/Bewerber) im schriftlichen Teil des Auswahlverfahrens je Psychologenstunde</t>
  </si>
  <si>
    <t>4.2.1</t>
  </si>
  <si>
    <t>4.2.2</t>
  </si>
  <si>
    <t>4.3.1</t>
  </si>
  <si>
    <t>4.3.2</t>
  </si>
  <si>
    <t>4.7</t>
  </si>
  <si>
    <t>4.2.1.1.</t>
  </si>
  <si>
    <t>3.2.1.1</t>
  </si>
  <si>
    <t>2.2.1.1.</t>
  </si>
  <si>
    <t>1.2.1.1.</t>
  </si>
  <si>
    <t>Kosten Vorverfahren je Teilnehmer/-in</t>
  </si>
  <si>
    <t>Teilnehmer/-in</t>
  </si>
  <si>
    <t>Kosten für einen online-Test je Teilnehmer/-in (inkl. technischem Support)</t>
  </si>
  <si>
    <t>Kosten für einen online-Test je Teilnehmer/-in (inkl. technischem Support und Proctoring)</t>
  </si>
  <si>
    <t>Kosten je Teilnehmer/-in im schriftlichen Teil des Auswahlverfahrens in Präsenz</t>
  </si>
  <si>
    <t>Kosten Kleingruppentestung (für z.B. schwerbehinderte Bewerberinnen/Bewerber) im schriftlichen Teil des Auswahlverfahrens je Teilnehmer/-in/-in</t>
  </si>
  <si>
    <t>Kosten Befundbericht Einzel- oder Kleingruppentestung (für z.B. schwerbehinderte Bewerberinnen/Bewerber) je Teilnehmer/-in</t>
  </si>
  <si>
    <t>Kosten je Teilnehmer/-in für Durchführung des schriftlichen Auswahlverfahrens mit Sofortauswertung</t>
  </si>
  <si>
    <t>Kosten für schriftlichen kurzen Befundbericht je Teilnehmer/-in für den Widerspruchsfall</t>
  </si>
  <si>
    <t>Kosten für schriftlichen ausführlichen Befundbericht je Teilnehmer/-in für den Widerspruchsfall</t>
  </si>
  <si>
    <t>Kosten für Feedback je Teilnehmer/-in für den schriftlichen Teil des Auswahlverfahrens</t>
  </si>
  <si>
    <t>Kosten für Feedback je Teilnehmer/-in für das Assessment Center des Auswahlverfahrens</t>
  </si>
  <si>
    <t>Kosten je Teilnehmer/-in im schriftlichen Teil des Auswahlverfahrens</t>
  </si>
  <si>
    <t>Kosten für schriftlichen kurzen Befundbericht je Teilnehmer/-in falls Rechtsmittel eingelegt werden</t>
  </si>
  <si>
    <t>Kosten für schriftlichen ausführlichen Befundbericht je Teilnehmer/-in falls Rechtsmittel eingelegt werden</t>
  </si>
  <si>
    <r>
      <t xml:space="preserve">Geschätzte
Menge
</t>
    </r>
    <r>
      <rPr>
        <b/>
        <sz val="11"/>
        <color rgb="FFFF0000"/>
        <rFont val="Arial"/>
        <family val="2"/>
      </rPr>
      <t>pro
JAHR</t>
    </r>
  </si>
  <si>
    <t>Ansprechpartner/-in:</t>
  </si>
  <si>
    <t xml:space="preserve">Hinweis: 
Die angegebenen Mengen sind fiktive Angaben als einheitliche Basis für vergleichbare Angebote. Sie beruhen zwar auf Erfahrungswerten aus der Vergangenheit, können im Rahmen der vertraglichen Leistungserbringung aber über- wie unterschritten werden. Das fiktive Mengengerüst stellt keine verbindliche Abnahmegröße dar. Die konkreten Mengen werden im Rahmen des jeweiligen Einzelauftrags festgelegt und zwischen Auftraggeber und Auftragnehmer abgestimmt.
Die mit der Mengenangabe "1" versehenen Positionen werden erfahrungsgemäß nicht regelmäßig abgerufen, aber dennoch manchmal benötigt. Eine realistische Schätzung der jährlichen Menge war für diese nicht möglich.  </t>
  </si>
  <si>
    <t>Rahmenvertrag über eignungsdiagnostische Beratungsleistungen</t>
  </si>
  <si>
    <t>VV-2026-0095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</si>
</sst>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font>
      <sz val="11"/>
      <color theme="1"/>
      <name val="Aptos Narrow"/>
      <family val="2"/>
      <scheme val="minor"/>
    </font>
    <font>
      <sz val="11"/>
      <color theme="1"/>
      <name val="Aptos Narrow"/>
      <family val="2"/>
      <scheme val="minor"/>
    </font>
    <font>
      <b/>
      <sz val="20"/>
      <name val="Arial"/>
      <family val="2"/>
    </font>
    <font>
      <b/>
      <sz val="13.5"/>
      <name val="Arial"/>
      <family val="2"/>
    </font>
    <font>
      <b/>
      <sz val="12"/>
      <name val="Arial"/>
      <family val="2"/>
    </font>
    <font>
      <sz val="12"/>
      <color rgb="FF0000FF"/>
      <name val="Arial"/>
      <family val="2"/>
    </font>
    <font>
      <sz val="12"/>
      <name val="Arial"/>
      <family val="2"/>
    </font>
    <font>
      <b/>
      <i/>
      <sz val="11"/>
      <name val="Arial"/>
      <family val="2"/>
    </font>
    <font>
      <i/>
      <sz val="11"/>
      <name val="Arial"/>
      <family val="2"/>
    </font>
    <font>
      <b/>
      <sz val="11"/>
      <name val="Arial"/>
      <family val="2"/>
    </font>
    <font>
      <b/>
      <sz val="11"/>
      <color rgb="FF0000FF"/>
      <name val="Arial"/>
      <family val="2"/>
    </font>
    <font>
      <sz val="11"/>
      <name val="Arial"/>
      <family val="2"/>
    </font>
    <font>
      <u/>
      <sz val="10"/>
      <color theme="10"/>
      <name val="Arial"/>
      <family val="2"/>
    </font>
    <font>
      <u/>
      <sz val="11"/>
      <color theme="10"/>
      <name val="Arial"/>
      <family val="2"/>
    </font>
    <font>
      <sz val="8"/>
      <name val="Arial"/>
      <family val="2"/>
    </font>
    <font>
      <b/>
      <sz val="10"/>
      <name val="Arial"/>
      <family val="2"/>
    </font>
    <font>
      <sz val="10"/>
      <name val="Arial"/>
      <family val="2"/>
    </font>
    <font>
      <b/>
      <sz val="12"/>
      <color rgb="FF0000FF"/>
      <name val="Arial"/>
      <family val="2"/>
    </font>
    <font>
      <b/>
      <sz val="11"/>
      <color rgb="FFFF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CCFFCC"/>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131">
    <xf numFmtId="0" fontId="0" fillId="0" borderId="0" xfId="0"/>
    <xf numFmtId="0" fontId="2" fillId="0" borderId="0" xfId="0" applyFont="1" applyAlignment="1">
      <alignment horizontal="left" vertical="top"/>
    </xf>
    <xf numFmtId="0" fontId="0" fillId="0" borderId="0" xfId="0" applyAlignment="1">
      <alignment vertical="top"/>
    </xf>
    <xf numFmtId="1" fontId="0" fillId="0" borderId="0" xfId="0" applyNumberFormat="1" applyAlignment="1">
      <alignment horizontal="center" vertical="top"/>
    </xf>
    <xf numFmtId="0" fontId="0" fillId="0" borderId="0" xfId="0" applyAlignment="1">
      <alignment horizontal="center" vertical="top"/>
    </xf>
    <xf numFmtId="4" fontId="0" fillId="0" borderId="0" xfId="0" applyNumberFormat="1" applyAlignment="1">
      <alignment vertical="top"/>
    </xf>
    <xf numFmtId="0" fontId="3" fillId="0" borderId="0" xfId="0" applyFont="1" applyAlignment="1">
      <alignment horizontal="left" vertical="top"/>
    </xf>
    <xf numFmtId="0" fontId="4" fillId="0" borderId="0" xfId="0" applyFont="1" applyAlignme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1" fontId="6" fillId="0" borderId="0" xfId="0" applyNumberFormat="1" applyFont="1" applyAlignment="1">
      <alignment horizontal="center" vertical="center"/>
    </xf>
    <xf numFmtId="0" fontId="6" fillId="0" borderId="0" xfId="0" applyFont="1" applyAlignment="1">
      <alignment horizontal="center" vertical="center"/>
    </xf>
    <xf numFmtId="4" fontId="6" fillId="0" borderId="0" xfId="0" applyNumberFormat="1" applyFont="1" applyAlignment="1">
      <alignment vertical="center"/>
    </xf>
    <xf numFmtId="0" fontId="11" fillId="0" borderId="0" xfId="0" applyFont="1" applyAlignment="1">
      <alignment vertical="top"/>
    </xf>
    <xf numFmtId="0" fontId="9" fillId="4" borderId="18" xfId="0" applyFont="1" applyFill="1" applyBorder="1" applyAlignment="1">
      <alignment horizontal="left" vertical="top"/>
    </xf>
    <xf numFmtId="1" fontId="9" fillId="4" borderId="18" xfId="0" applyNumberFormat="1" applyFont="1" applyFill="1" applyBorder="1" applyAlignment="1">
      <alignment horizontal="center" vertical="top"/>
    </xf>
    <xf numFmtId="3" fontId="9" fillId="4" borderId="18" xfId="0" applyNumberFormat="1" applyFont="1" applyFill="1" applyBorder="1" applyAlignment="1">
      <alignment horizontal="center" vertical="top"/>
    </xf>
    <xf numFmtId="4" fontId="9" fillId="4" borderId="18" xfId="0" applyNumberFormat="1" applyFont="1" applyFill="1" applyBorder="1" applyAlignment="1">
      <alignment horizontal="right" vertical="top"/>
    </xf>
    <xf numFmtId="0" fontId="9" fillId="4" borderId="18" xfId="0" applyFont="1" applyFill="1" applyBorder="1" applyAlignment="1">
      <alignment horizontal="right" vertical="top"/>
    </xf>
    <xf numFmtId="49" fontId="15" fillId="4" borderId="19" xfId="0" applyNumberFormat="1" applyFont="1" applyFill="1" applyBorder="1" applyAlignment="1">
      <alignment vertical="top"/>
    </xf>
    <xf numFmtId="49" fontId="15" fillId="4" borderId="20" xfId="0" applyNumberFormat="1" applyFont="1" applyFill="1" applyBorder="1" applyAlignment="1">
      <alignment horizontal="left" vertical="top" wrapText="1"/>
    </xf>
    <xf numFmtId="1" fontId="15" fillId="4" borderId="20" xfId="0" applyNumberFormat="1" applyFont="1" applyFill="1" applyBorder="1" applyAlignment="1">
      <alignment horizontal="center" vertical="top"/>
    </xf>
    <xf numFmtId="49" fontId="15" fillId="4" borderId="20" xfId="0" applyNumberFormat="1" applyFont="1" applyFill="1" applyBorder="1" applyAlignment="1">
      <alignment horizontal="center" vertical="top"/>
    </xf>
    <xf numFmtId="49" fontId="15" fillId="4" borderId="20" xfId="0" applyNumberFormat="1" applyFont="1" applyFill="1" applyBorder="1" applyAlignment="1">
      <alignment horizontal="right" vertical="top"/>
    </xf>
    <xf numFmtId="49" fontId="15" fillId="4" borderId="21" xfId="0" applyNumberFormat="1" applyFont="1" applyFill="1" applyBorder="1" applyAlignment="1">
      <alignment horizontal="right" vertical="top"/>
    </xf>
    <xf numFmtId="49" fontId="16" fillId="4" borderId="22" xfId="0" applyNumberFormat="1" applyFont="1" applyFill="1" applyBorder="1" applyAlignment="1">
      <alignment vertical="top"/>
    </xf>
    <xf numFmtId="49" fontId="11" fillId="0" borderId="23" xfId="0" applyNumberFormat="1" applyFont="1" applyBorder="1" applyAlignment="1">
      <alignment horizontal="left" vertical="top" wrapText="1"/>
    </xf>
    <xf numFmtId="3" fontId="11" fillId="0" borderId="5" xfId="0" applyNumberFormat="1" applyFont="1" applyBorder="1" applyAlignment="1">
      <alignment horizontal="center" vertical="top"/>
    </xf>
    <xf numFmtId="0" fontId="11" fillId="0" borderId="5" xfId="0" applyFont="1" applyBorder="1" applyAlignment="1">
      <alignment horizontal="center" vertical="top"/>
    </xf>
    <xf numFmtId="164" fontId="16" fillId="3" borderId="24" xfId="0" applyNumberFormat="1" applyFont="1" applyFill="1" applyBorder="1" applyAlignment="1" applyProtection="1">
      <alignment horizontal="right" vertical="top"/>
      <protection locked="0"/>
    </xf>
    <xf numFmtId="164" fontId="16" fillId="5" borderId="9" xfId="0" applyNumberFormat="1" applyFont="1" applyFill="1" applyBorder="1" applyAlignment="1">
      <alignment horizontal="right" vertical="top"/>
    </xf>
    <xf numFmtId="49" fontId="16" fillId="4" borderId="22" xfId="0" applyNumberFormat="1" applyFont="1" applyFill="1" applyBorder="1" applyAlignment="1">
      <alignment horizontal="left" vertical="top"/>
    </xf>
    <xf numFmtId="3" fontId="11" fillId="0" borderId="23" xfId="0" applyNumberFormat="1" applyFont="1" applyBorder="1" applyAlignment="1">
      <alignment horizontal="center" vertical="top"/>
    </xf>
    <xf numFmtId="164" fontId="16" fillId="3" borderId="23" xfId="0" applyNumberFormat="1" applyFont="1" applyFill="1" applyBorder="1" applyAlignment="1" applyProtection="1">
      <alignment horizontal="right" vertical="top"/>
      <protection locked="0"/>
    </xf>
    <xf numFmtId="49" fontId="11" fillId="0" borderId="5" xfId="0" applyNumberFormat="1" applyFont="1" applyBorder="1" applyAlignment="1">
      <alignment horizontal="left" vertical="top" wrapText="1"/>
    </xf>
    <xf numFmtId="164" fontId="16" fillId="5" borderId="27" xfId="0" applyNumberFormat="1" applyFont="1" applyFill="1" applyBorder="1" applyAlignment="1">
      <alignment horizontal="right" vertical="top"/>
    </xf>
    <xf numFmtId="49" fontId="15" fillId="2" borderId="28" xfId="0" applyNumberFormat="1" applyFont="1" applyFill="1" applyBorder="1" applyAlignment="1">
      <alignment horizontal="left" vertical="center"/>
    </xf>
    <xf numFmtId="49" fontId="15" fillId="2" borderId="20" xfId="0" applyNumberFormat="1" applyFont="1" applyFill="1" applyBorder="1" applyAlignment="1">
      <alignment horizontal="left" vertical="top"/>
    </xf>
    <xf numFmtId="49" fontId="15" fillId="2" borderId="20" xfId="0" applyNumberFormat="1" applyFont="1" applyFill="1" applyBorder="1" applyAlignment="1">
      <alignment horizontal="center" vertical="center"/>
    </xf>
    <xf numFmtId="0" fontId="15" fillId="2" borderId="20" xfId="0" applyFont="1" applyFill="1" applyBorder="1" applyAlignment="1">
      <alignment horizontal="center" vertical="center"/>
    </xf>
    <xf numFmtId="164" fontId="15" fillId="2" borderId="29" xfId="0" applyNumberFormat="1" applyFont="1" applyFill="1" applyBorder="1" applyAlignment="1">
      <alignment horizontal="right" vertical="center"/>
    </xf>
    <xf numFmtId="164" fontId="15" fillId="2" borderId="30" xfId="0" applyNumberFormat="1" applyFont="1" applyFill="1" applyBorder="1" applyAlignment="1">
      <alignment horizontal="right" vertical="center" wrapText="1"/>
    </xf>
    <xf numFmtId="0" fontId="16" fillId="0" borderId="0" xfId="0" applyFont="1" applyAlignment="1">
      <alignment vertical="top"/>
    </xf>
    <xf numFmtId="0" fontId="16" fillId="2" borderId="10" xfId="0" applyFont="1" applyFill="1" applyBorder="1" applyAlignment="1">
      <alignment vertical="center"/>
    </xf>
    <xf numFmtId="0" fontId="16" fillId="2" borderId="13" xfId="0" applyFont="1" applyFill="1" applyBorder="1" applyAlignment="1">
      <alignment horizontal="left" vertical="top"/>
    </xf>
    <xf numFmtId="1" fontId="16" fillId="2" borderId="13" xfId="0" applyNumberFormat="1" applyFont="1" applyFill="1" applyBorder="1" applyAlignment="1">
      <alignment horizontal="center" vertical="center"/>
    </xf>
    <xf numFmtId="0" fontId="16" fillId="2" borderId="13" xfId="0" applyFont="1" applyFill="1" applyBorder="1" applyAlignment="1">
      <alignment horizontal="center" vertical="center"/>
    </xf>
    <xf numFmtId="9" fontId="16" fillId="3" borderId="31" xfId="1" applyFont="1" applyFill="1" applyBorder="1" applyAlignment="1" applyProtection="1">
      <alignment horizontal="right" vertical="center" wrapText="1"/>
      <protection locked="0"/>
    </xf>
    <xf numFmtId="164" fontId="16" fillId="2" borderId="31" xfId="0" applyNumberFormat="1" applyFont="1" applyFill="1" applyBorder="1" applyAlignment="1">
      <alignment vertical="top"/>
    </xf>
    <xf numFmtId="164" fontId="16" fillId="2" borderId="33" xfId="0" applyNumberFormat="1" applyFont="1" applyFill="1" applyBorder="1" applyAlignment="1">
      <alignment vertical="top"/>
    </xf>
    <xf numFmtId="0" fontId="16" fillId="2" borderId="34" xfId="0" applyFont="1" applyFill="1" applyBorder="1" applyAlignment="1">
      <alignment vertical="center"/>
    </xf>
    <xf numFmtId="0" fontId="16" fillId="2" borderId="35" xfId="0" applyFont="1" applyFill="1" applyBorder="1" applyAlignment="1">
      <alignment horizontal="left" vertical="top"/>
    </xf>
    <xf numFmtId="1" fontId="16" fillId="2" borderId="35" xfId="0" applyNumberFormat="1" applyFont="1" applyFill="1" applyBorder="1" applyAlignment="1">
      <alignment horizontal="center" vertical="center"/>
    </xf>
    <xf numFmtId="0" fontId="16" fillId="2" borderId="35" xfId="0" applyFont="1" applyFill="1" applyBorder="1" applyAlignment="1">
      <alignment horizontal="center" vertical="center"/>
    </xf>
    <xf numFmtId="9" fontId="16" fillId="2" borderId="31" xfId="1" applyFont="1" applyFill="1" applyBorder="1" applyAlignment="1" applyProtection="1">
      <alignment horizontal="right" vertical="center"/>
    </xf>
    <xf numFmtId="0" fontId="17" fillId="2" borderId="25" xfId="0" applyFont="1" applyFill="1" applyBorder="1" applyAlignment="1">
      <alignment vertical="center"/>
    </xf>
    <xf numFmtId="0" fontId="6" fillId="2" borderId="26" xfId="0" applyFont="1" applyFill="1" applyBorder="1" applyAlignment="1">
      <alignment horizontal="left" vertical="top"/>
    </xf>
    <xf numFmtId="1" fontId="6" fillId="2" borderId="26" xfId="0" applyNumberFormat="1" applyFont="1" applyFill="1" applyBorder="1" applyAlignment="1">
      <alignment horizontal="center" vertical="center"/>
    </xf>
    <xf numFmtId="0" fontId="6" fillId="2" borderId="26" xfId="0" applyFont="1" applyFill="1" applyBorder="1" applyAlignment="1">
      <alignment horizontal="center" vertical="center"/>
    </xf>
    <xf numFmtId="4" fontId="6" fillId="2" borderId="26" xfId="0" applyNumberFormat="1" applyFont="1" applyFill="1" applyBorder="1" applyAlignment="1">
      <alignment horizontal="right" vertical="center"/>
    </xf>
    <xf numFmtId="164" fontId="17" fillId="2" borderId="36" xfId="0" applyNumberFormat="1" applyFont="1" applyFill="1" applyBorder="1" applyAlignment="1">
      <alignment horizontal="right" vertical="center" wrapText="1"/>
    </xf>
    <xf numFmtId="0" fontId="6" fillId="3" borderId="31" xfId="0" applyFont="1" applyFill="1" applyBorder="1" applyAlignment="1" applyProtection="1">
      <alignment horizontal="center" vertical="center"/>
      <protection locked="0"/>
    </xf>
    <xf numFmtId="0" fontId="9" fillId="5" borderId="31" xfId="0" applyFont="1" applyFill="1" applyBorder="1" applyAlignment="1">
      <alignment horizontal="left" vertical="center" wrapText="1"/>
    </xf>
    <xf numFmtId="0" fontId="0" fillId="0" borderId="0" xfId="0" applyAlignment="1">
      <alignment vertical="center"/>
    </xf>
    <xf numFmtId="164" fontId="0" fillId="0" borderId="0" xfId="0" applyNumberFormat="1" applyAlignment="1">
      <alignment vertical="top"/>
    </xf>
    <xf numFmtId="4" fontId="6" fillId="0" borderId="0" xfId="0" applyNumberFormat="1" applyFont="1" applyBorder="1" applyAlignment="1">
      <alignment horizontal="center" vertical="center"/>
    </xf>
    <xf numFmtId="0" fontId="9" fillId="4" borderId="43" xfId="0" applyFont="1" applyFill="1" applyBorder="1" applyAlignment="1">
      <alignment horizontal="left" vertical="top" wrapText="1"/>
    </xf>
    <xf numFmtId="1" fontId="9" fillId="4" borderId="43" xfId="0" applyNumberFormat="1" applyFont="1" applyFill="1" applyBorder="1" applyAlignment="1">
      <alignment horizontal="center" vertical="top" wrapText="1"/>
    </xf>
    <xf numFmtId="3" fontId="9" fillId="4" borderId="43" xfId="0" applyNumberFormat="1" applyFont="1" applyFill="1" applyBorder="1" applyAlignment="1">
      <alignment horizontal="center" vertical="top" wrapText="1"/>
    </xf>
    <xf numFmtId="4" fontId="9" fillId="4" borderId="43" xfId="0" applyNumberFormat="1" applyFont="1" applyFill="1" applyBorder="1" applyAlignment="1">
      <alignment horizontal="right" vertical="top" wrapText="1"/>
    </xf>
    <xf numFmtId="0" fontId="9" fillId="4" borderId="43" xfId="0" applyFont="1" applyFill="1" applyBorder="1" applyAlignment="1">
      <alignment horizontal="right" vertical="top" wrapText="1"/>
    </xf>
    <xf numFmtId="0" fontId="4" fillId="0" borderId="0" xfId="0" applyFont="1" applyBorder="1" applyAlignment="1">
      <alignment horizontal="left" vertical="center"/>
    </xf>
    <xf numFmtId="0" fontId="6" fillId="0" borderId="0" xfId="0" applyFont="1" applyBorder="1" applyAlignment="1">
      <alignment vertical="center"/>
    </xf>
    <xf numFmtId="1"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top" wrapText="1"/>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1" fontId="10" fillId="3" borderId="2" xfId="0" applyNumberFormat="1" applyFont="1" applyFill="1" applyBorder="1" applyAlignment="1" applyProtection="1">
      <alignment horizontal="left" vertical="center"/>
      <protection locked="0"/>
    </xf>
    <xf numFmtId="1" fontId="10" fillId="3" borderId="3" xfId="0" applyNumberFormat="1" applyFont="1" applyFill="1" applyBorder="1" applyAlignment="1" applyProtection="1">
      <alignment horizontal="left" vertical="center"/>
      <protection locked="0"/>
    </xf>
    <xf numFmtId="0" fontId="11" fillId="2" borderId="4" xfId="0" applyFont="1" applyFill="1" applyBorder="1" applyAlignment="1">
      <alignment horizontal="left" vertical="center"/>
    </xf>
    <xf numFmtId="0" fontId="11" fillId="2" borderId="5" xfId="0" applyFont="1" applyFill="1" applyBorder="1" applyAlignment="1">
      <alignment horizontal="left" vertical="center"/>
    </xf>
    <xf numFmtId="1" fontId="11" fillId="3" borderId="5" xfId="0" applyNumberFormat="1" applyFont="1" applyFill="1" applyBorder="1" applyAlignment="1" applyProtection="1">
      <alignment horizontal="left" vertical="center"/>
      <protection locked="0"/>
    </xf>
    <xf numFmtId="1" fontId="11" fillId="3" borderId="6" xfId="0" applyNumberFormat="1" applyFont="1" applyFill="1" applyBorder="1" applyAlignment="1" applyProtection="1">
      <alignment horizontal="left" vertical="center"/>
      <protection locked="0"/>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1" fontId="11" fillId="3" borderId="8" xfId="0" applyNumberFormat="1" applyFont="1" applyFill="1" applyBorder="1" applyAlignment="1" applyProtection="1">
      <alignment horizontal="left" vertical="center"/>
      <protection locked="0"/>
    </xf>
    <xf numFmtId="1" fontId="11" fillId="3" borderId="9" xfId="0" applyNumberFormat="1" applyFont="1" applyFill="1" applyBorder="1" applyAlignment="1" applyProtection="1">
      <alignment horizontal="left" vertical="center"/>
      <protection locked="0"/>
    </xf>
    <xf numFmtId="0" fontId="15" fillId="5" borderId="19" xfId="0" applyFont="1" applyFill="1" applyBorder="1" applyAlignment="1">
      <alignment horizontal="left" vertical="center" wrapText="1"/>
    </xf>
    <xf numFmtId="0" fontId="15" fillId="5" borderId="29" xfId="0" applyFont="1" applyFill="1" applyBorder="1" applyAlignment="1">
      <alignment horizontal="left" vertical="center" wrapText="1"/>
    </xf>
    <xf numFmtId="0" fontId="15" fillId="5" borderId="37" xfId="0" applyFont="1" applyFill="1" applyBorder="1" applyAlignment="1">
      <alignment horizontal="left" vertical="center" wrapText="1"/>
    </xf>
    <xf numFmtId="0" fontId="15" fillId="5" borderId="25" xfId="0" applyFont="1" applyFill="1" applyBorder="1" applyAlignment="1">
      <alignment horizontal="left" vertical="center" wrapText="1"/>
    </xf>
    <xf numFmtId="0" fontId="15" fillId="5" borderId="26" xfId="0" applyFont="1" applyFill="1" applyBorder="1" applyAlignment="1">
      <alignment horizontal="left" vertical="center" wrapText="1"/>
    </xf>
    <xf numFmtId="0" fontId="15" fillId="5" borderId="33" xfId="0" applyFont="1" applyFill="1" applyBorder="1" applyAlignment="1">
      <alignment horizontal="left" vertical="center" wrapText="1"/>
    </xf>
    <xf numFmtId="0" fontId="9" fillId="5" borderId="38" xfId="0" applyFont="1" applyFill="1" applyBorder="1" applyAlignment="1">
      <alignment horizontal="right" vertical="center"/>
    </xf>
    <xf numFmtId="0" fontId="9" fillId="5" borderId="39" xfId="0" applyFont="1" applyFill="1" applyBorder="1" applyAlignment="1">
      <alignment horizontal="right" vertical="center"/>
    </xf>
    <xf numFmtId="0" fontId="9" fillId="3" borderId="38" xfId="0" applyFont="1" applyFill="1" applyBorder="1" applyAlignment="1" applyProtection="1">
      <alignment horizontal="right" vertical="center"/>
      <protection locked="0"/>
    </xf>
    <xf numFmtId="0" fontId="9" fillId="3" borderId="39" xfId="0" applyFont="1" applyFill="1" applyBorder="1" applyAlignment="1" applyProtection="1">
      <alignment horizontal="right" vertical="center"/>
      <protection locked="0"/>
    </xf>
    <xf numFmtId="0" fontId="11" fillId="2" borderId="10" xfId="0" applyFont="1" applyFill="1" applyBorder="1" applyAlignment="1">
      <alignment horizontal="left" vertical="center"/>
    </xf>
    <xf numFmtId="0" fontId="11" fillId="2" borderId="11" xfId="0" applyFont="1" applyFill="1" applyBorder="1" applyAlignment="1">
      <alignment horizontal="left" vertical="center"/>
    </xf>
    <xf numFmtId="1" fontId="11" fillId="3" borderId="12" xfId="0" applyNumberFormat="1" applyFont="1" applyFill="1" applyBorder="1" applyAlignment="1" applyProtection="1">
      <alignment horizontal="left" vertical="center"/>
      <protection locked="0"/>
    </xf>
    <xf numFmtId="1" fontId="11" fillId="3" borderId="13" xfId="0" applyNumberFormat="1" applyFont="1" applyFill="1" applyBorder="1" applyAlignment="1" applyProtection="1">
      <alignment horizontal="left" vertical="center"/>
      <protection locked="0"/>
    </xf>
    <xf numFmtId="1" fontId="11" fillId="3" borderId="14" xfId="0" applyNumberFormat="1" applyFont="1" applyFill="1" applyBorder="1" applyAlignment="1" applyProtection="1">
      <alignment horizontal="left" vertical="center"/>
      <protection locked="0"/>
    </xf>
    <xf numFmtId="0" fontId="11" fillId="2" borderId="15" xfId="0" applyFont="1" applyFill="1" applyBorder="1" applyAlignment="1">
      <alignment horizontal="left" vertical="center"/>
    </xf>
    <xf numFmtId="0" fontId="0" fillId="2" borderId="16" xfId="0" applyFill="1" applyBorder="1" applyAlignment="1">
      <alignment horizontal="left" vertical="center"/>
    </xf>
    <xf numFmtId="1" fontId="13" fillId="3" borderId="16" xfId="2" applyNumberFormat="1" applyFont="1" applyFill="1" applyBorder="1" applyAlignment="1" applyProtection="1">
      <alignment horizontal="left" vertical="center"/>
      <protection locked="0"/>
    </xf>
    <xf numFmtId="0" fontId="11" fillId="0" borderId="16" xfId="0" applyFont="1" applyBorder="1" applyAlignment="1" applyProtection="1">
      <alignment horizontal="left" vertical="center"/>
      <protection locked="0"/>
    </xf>
    <xf numFmtId="0" fontId="11" fillId="0" borderId="17" xfId="0" applyFont="1" applyBorder="1" applyAlignment="1" applyProtection="1">
      <alignment horizontal="left" vertical="center"/>
      <protection locked="0"/>
    </xf>
    <xf numFmtId="49" fontId="15" fillId="4" borderId="25" xfId="0" applyNumberFormat="1" applyFont="1" applyFill="1" applyBorder="1" applyAlignment="1">
      <alignment horizontal="right" vertical="top"/>
    </xf>
    <xf numFmtId="49" fontId="15" fillId="4" borderId="26" xfId="0" applyNumberFormat="1" applyFont="1" applyFill="1" applyBorder="1" applyAlignment="1">
      <alignment horizontal="right" vertical="top"/>
    </xf>
    <xf numFmtId="0" fontId="15" fillId="2" borderId="22" xfId="0" applyFont="1" applyFill="1" applyBorder="1" applyAlignment="1">
      <alignment vertical="center"/>
    </xf>
    <xf numFmtId="0" fontId="15" fillId="2" borderId="0" xfId="0" applyFont="1" applyFill="1" applyAlignment="1">
      <alignment vertical="center"/>
    </xf>
    <xf numFmtId="0" fontId="15" fillId="2" borderId="32" xfId="0" applyFont="1" applyFill="1" applyBorder="1" applyAlignment="1">
      <alignment vertical="center"/>
    </xf>
    <xf numFmtId="0" fontId="6" fillId="6" borderId="0" xfId="0" applyFont="1" applyFill="1" applyBorder="1" applyAlignment="1">
      <alignment horizontal="left" vertical="center" wrapText="1"/>
    </xf>
    <xf numFmtId="4" fontId="6" fillId="0" borderId="29" xfId="0" applyNumberFormat="1" applyFont="1" applyBorder="1" applyAlignment="1">
      <alignment horizontal="center" vertical="center"/>
    </xf>
    <xf numFmtId="0" fontId="16" fillId="0" borderId="0" xfId="0" applyFont="1" applyAlignment="1">
      <alignment horizontal="left" vertical="top" wrapText="1"/>
    </xf>
    <xf numFmtId="0" fontId="16" fillId="0" borderId="32" xfId="0" applyFont="1" applyBorder="1" applyAlignment="1">
      <alignment horizontal="center" vertical="center" wrapText="1"/>
    </xf>
    <xf numFmtId="0" fontId="15" fillId="2" borderId="28" xfId="0" applyFont="1" applyFill="1" applyBorder="1" applyAlignment="1">
      <alignment horizontal="left" vertical="top"/>
    </xf>
    <xf numFmtId="0" fontId="15" fillId="2" borderId="20" xfId="0" applyFont="1" applyFill="1" applyBorder="1" applyAlignment="1">
      <alignment horizontal="left" vertical="top"/>
    </xf>
    <xf numFmtId="0" fontId="15" fillId="2" borderId="21" xfId="0" applyFont="1" applyFill="1" applyBorder="1" applyAlignment="1">
      <alignment horizontal="left" vertical="top"/>
    </xf>
    <xf numFmtId="0" fontId="16" fillId="3" borderId="15" xfId="0" applyFont="1" applyFill="1" applyBorder="1" applyAlignment="1" applyProtection="1">
      <alignment horizontal="left" vertical="top"/>
      <protection locked="0"/>
    </xf>
    <xf numFmtId="0" fontId="0" fillId="3" borderId="16" xfId="0" applyFill="1" applyBorder="1" applyAlignment="1" applyProtection="1">
      <alignment horizontal="left" vertical="top"/>
      <protection locked="0"/>
    </xf>
    <xf numFmtId="0" fontId="0" fillId="3" borderId="17" xfId="0" applyFill="1" applyBorder="1" applyAlignment="1" applyProtection="1">
      <alignment horizontal="left" vertical="top"/>
      <protection locked="0"/>
    </xf>
    <xf numFmtId="0" fontId="15" fillId="2" borderId="40" xfId="0" applyFont="1" applyFill="1" applyBorder="1" applyAlignment="1">
      <alignment horizontal="left" vertical="top"/>
    </xf>
    <xf numFmtId="0" fontId="15" fillId="2" borderId="41" xfId="0" applyFont="1" applyFill="1" applyBorder="1" applyAlignment="1">
      <alignment horizontal="left" vertical="top"/>
    </xf>
    <xf numFmtId="0" fontId="15" fillId="2" borderId="42" xfId="0" applyFont="1" applyFill="1" applyBorder="1" applyAlignment="1">
      <alignment horizontal="left" vertical="top"/>
    </xf>
    <xf numFmtId="0" fontId="15" fillId="3" borderId="15" xfId="0" applyFont="1" applyFill="1" applyBorder="1" applyAlignment="1" applyProtection="1">
      <alignment horizontal="left" vertical="center"/>
      <protection locked="0"/>
    </xf>
    <xf numFmtId="0" fontId="15" fillId="3" borderId="16" xfId="0" applyFont="1" applyFill="1" applyBorder="1" applyAlignment="1" applyProtection="1">
      <alignment horizontal="left" vertical="center"/>
      <protection locked="0"/>
    </xf>
    <xf numFmtId="0" fontId="15" fillId="3" borderId="17" xfId="0" applyFont="1" applyFill="1" applyBorder="1" applyAlignment="1" applyProtection="1">
      <alignment horizontal="left" vertical="center"/>
      <protection locked="0"/>
    </xf>
  </cellXfs>
  <cellStyles count="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7252-2F0F-4291-AF49-BA6C8B4D9F28}">
  <sheetPr>
    <pageSetUpPr fitToPage="1"/>
  </sheetPr>
  <dimension ref="B1:L116"/>
  <sheetViews>
    <sheetView tabSelected="1" topLeftCell="A96" zoomScale="130" zoomScaleNormal="130" workbookViewId="0">
      <selection activeCell="G100" sqref="G100"/>
    </sheetView>
  </sheetViews>
  <sheetFormatPr baseColWidth="10" defaultColWidth="15.375" defaultRowHeight="14.25"/>
  <cols>
    <col min="1" max="1" width="4.25" style="2" customWidth="1"/>
    <col min="2" max="2" width="31.875" style="2" customWidth="1"/>
    <col min="3" max="3" width="38.25" style="2" customWidth="1"/>
    <col min="4" max="4" width="13.75" style="3" customWidth="1"/>
    <col min="5" max="5" width="12.75" style="4" customWidth="1"/>
    <col min="6" max="6" width="14.5" style="5" customWidth="1"/>
    <col min="7" max="7" width="15.75" style="2" customWidth="1"/>
    <col min="8" max="16384" width="15.375" style="2"/>
  </cols>
  <sheetData>
    <row r="1" spans="2:7" ht="46.9" customHeight="1">
      <c r="B1" s="1" t="s">
        <v>0</v>
      </c>
    </row>
    <row r="2" spans="2:7" ht="20.25" customHeight="1">
      <c r="B2" s="6"/>
    </row>
    <row r="3" spans="2:7" ht="24" customHeight="1">
      <c r="B3" s="7" t="s">
        <v>1</v>
      </c>
      <c r="C3" s="76" t="s">
        <v>139</v>
      </c>
      <c r="D3" s="76"/>
      <c r="E3" s="76"/>
      <c r="F3" s="76"/>
      <c r="G3" s="76"/>
    </row>
    <row r="4" spans="2:7" ht="24" customHeight="1">
      <c r="B4" s="8" t="s">
        <v>2</v>
      </c>
      <c r="C4" s="76" t="s">
        <v>140</v>
      </c>
      <c r="D4" s="76"/>
      <c r="E4" s="76"/>
      <c r="F4" s="76"/>
      <c r="G4" s="76"/>
    </row>
    <row r="5" spans="2:7" ht="20.25" customHeight="1">
      <c r="B5" s="8"/>
      <c r="C5" s="9"/>
      <c r="D5" s="9"/>
      <c r="E5" s="9"/>
      <c r="F5" s="9"/>
      <c r="G5" s="9"/>
    </row>
    <row r="6" spans="2:7" ht="25.5" customHeight="1">
      <c r="B6" s="78" t="s">
        <v>4</v>
      </c>
      <c r="C6" s="79"/>
      <c r="D6" s="80"/>
      <c r="E6" s="80"/>
      <c r="F6" s="80"/>
      <c r="G6" s="81"/>
    </row>
    <row r="7" spans="2:7" ht="15" customHeight="1">
      <c r="B7" s="82" t="s">
        <v>137</v>
      </c>
      <c r="C7" s="83"/>
      <c r="D7" s="84"/>
      <c r="E7" s="84"/>
      <c r="F7" s="84"/>
      <c r="G7" s="85"/>
    </row>
    <row r="8" spans="2:7" ht="15" customHeight="1">
      <c r="B8" s="86" t="s">
        <v>5</v>
      </c>
      <c r="C8" s="87"/>
      <c r="D8" s="88"/>
      <c r="E8" s="88"/>
      <c r="F8" s="88"/>
      <c r="G8" s="89"/>
    </row>
    <row r="9" spans="2:7" ht="15" customHeight="1">
      <c r="B9" s="86" t="s">
        <v>6</v>
      </c>
      <c r="C9" s="87"/>
      <c r="D9" s="88"/>
      <c r="E9" s="88"/>
      <c r="F9" s="88"/>
      <c r="G9" s="89"/>
    </row>
    <row r="10" spans="2:7" ht="15" customHeight="1">
      <c r="B10" s="100" t="s">
        <v>7</v>
      </c>
      <c r="C10" s="101"/>
      <c r="D10" s="102"/>
      <c r="E10" s="103"/>
      <c r="F10" s="103"/>
      <c r="G10" s="104"/>
    </row>
    <row r="11" spans="2:7" ht="15" customHeight="1">
      <c r="B11" s="86" t="s">
        <v>8</v>
      </c>
      <c r="C11" s="87"/>
      <c r="D11" s="88"/>
      <c r="E11" s="88"/>
      <c r="F11" s="88"/>
      <c r="G11" s="89"/>
    </row>
    <row r="12" spans="2:7" ht="15" customHeight="1">
      <c r="B12" s="105" t="s">
        <v>9</v>
      </c>
      <c r="C12" s="106"/>
      <c r="D12" s="107"/>
      <c r="E12" s="108"/>
      <c r="F12" s="108"/>
      <c r="G12" s="109"/>
    </row>
    <row r="13" spans="2:7" ht="24" customHeight="1">
      <c r="B13" s="8"/>
      <c r="C13" s="10"/>
      <c r="D13" s="11"/>
      <c r="E13" s="12"/>
      <c r="F13" s="116"/>
      <c r="G13" s="116"/>
    </row>
    <row r="14" spans="2:7" ht="120" customHeight="1">
      <c r="B14" s="115" t="s">
        <v>138</v>
      </c>
      <c r="C14" s="115"/>
      <c r="D14" s="115"/>
      <c r="E14" s="115"/>
      <c r="F14" s="115"/>
      <c r="G14" s="115"/>
    </row>
    <row r="15" spans="2:7" ht="24" customHeight="1">
      <c r="B15" s="72"/>
      <c r="C15" s="73"/>
      <c r="D15" s="74"/>
      <c r="E15" s="75"/>
      <c r="F15" s="66"/>
      <c r="G15" s="66"/>
    </row>
    <row r="16" spans="2:7" ht="33" customHeight="1">
      <c r="B16" s="77" t="s">
        <v>3</v>
      </c>
      <c r="C16" s="77"/>
      <c r="D16" s="77"/>
      <c r="E16" s="77"/>
      <c r="F16" s="77"/>
      <c r="G16" s="77"/>
    </row>
    <row r="17" spans="2:12" ht="24" customHeight="1">
      <c r="B17" s="72"/>
      <c r="C17" s="73"/>
      <c r="D17" s="74"/>
      <c r="E17" s="75"/>
      <c r="F17" s="66"/>
      <c r="G17" s="66"/>
    </row>
    <row r="18" spans="2:12" s="14" customFormat="1" ht="82.5">
      <c r="B18" s="67" t="s">
        <v>10</v>
      </c>
      <c r="C18" s="67" t="s">
        <v>11</v>
      </c>
      <c r="D18" s="68" t="s">
        <v>136</v>
      </c>
      <c r="E18" s="69" t="s">
        <v>12</v>
      </c>
      <c r="F18" s="70" t="s">
        <v>13</v>
      </c>
      <c r="G18" s="71" t="s">
        <v>14</v>
      </c>
    </row>
    <row r="19" spans="2:12" s="14" customFormat="1" ht="15" customHeight="1">
      <c r="B19" s="15"/>
      <c r="C19" s="15"/>
      <c r="D19" s="16"/>
      <c r="E19" s="17"/>
      <c r="F19" s="18"/>
      <c r="G19" s="19"/>
    </row>
    <row r="20" spans="2:12">
      <c r="B20" s="20" t="s">
        <v>15</v>
      </c>
      <c r="C20" s="21" t="s">
        <v>16</v>
      </c>
      <c r="D20" s="22"/>
      <c r="E20" s="23"/>
      <c r="F20" s="24"/>
      <c r="G20" s="25"/>
    </row>
    <row r="21" spans="2:12">
      <c r="B21" s="26" t="s">
        <v>17</v>
      </c>
      <c r="C21" s="27" t="s">
        <v>121</v>
      </c>
      <c r="D21" s="28">
        <v>2050</v>
      </c>
      <c r="E21" s="29" t="s">
        <v>122</v>
      </c>
      <c r="F21" s="30"/>
      <c r="G21" s="31">
        <f t="shared" ref="G21:G33" si="0">PRODUCT(D21*F21)</f>
        <v>0</v>
      </c>
    </row>
    <row r="22" spans="2:12" ht="28.5">
      <c r="B22" s="26" t="s">
        <v>99</v>
      </c>
      <c r="C22" s="27" t="s">
        <v>123</v>
      </c>
      <c r="D22" s="33">
        <v>1</v>
      </c>
      <c r="E22" s="29" t="s">
        <v>122</v>
      </c>
      <c r="F22" s="34"/>
      <c r="G22" s="31">
        <f t="shared" si="0"/>
        <v>0</v>
      </c>
    </row>
    <row r="23" spans="2:12" ht="28.5">
      <c r="B23" s="26" t="s">
        <v>120</v>
      </c>
      <c r="C23" s="27" t="s">
        <v>124</v>
      </c>
      <c r="D23" s="33">
        <v>2050</v>
      </c>
      <c r="E23" s="29" t="s">
        <v>122</v>
      </c>
      <c r="F23" s="34"/>
      <c r="G23" s="31">
        <f t="shared" si="0"/>
        <v>0</v>
      </c>
    </row>
    <row r="24" spans="2:12" ht="28.5">
      <c r="B24" s="32" t="s">
        <v>98</v>
      </c>
      <c r="C24" s="27" t="s">
        <v>125</v>
      </c>
      <c r="D24" s="33">
        <v>1</v>
      </c>
      <c r="E24" s="29" t="s">
        <v>122</v>
      </c>
      <c r="F24" s="34"/>
      <c r="G24" s="31">
        <f t="shared" si="0"/>
        <v>0</v>
      </c>
    </row>
    <row r="25" spans="2:12" ht="57">
      <c r="B25" s="32" t="s">
        <v>100</v>
      </c>
      <c r="C25" s="27" t="s">
        <v>97</v>
      </c>
      <c r="D25" s="33">
        <v>350</v>
      </c>
      <c r="E25" s="29" t="s">
        <v>19</v>
      </c>
      <c r="F25" s="34"/>
      <c r="G25" s="31">
        <f t="shared" si="0"/>
        <v>0</v>
      </c>
      <c r="L25" s="65"/>
    </row>
    <row r="26" spans="2:12" ht="58.5" customHeight="1">
      <c r="B26" s="32" t="s">
        <v>101</v>
      </c>
      <c r="C26" s="27" t="s">
        <v>102</v>
      </c>
      <c r="D26" s="33">
        <v>1</v>
      </c>
      <c r="E26" s="29" t="s">
        <v>19</v>
      </c>
      <c r="F26" s="34"/>
      <c r="G26" s="31">
        <f t="shared" si="0"/>
        <v>0</v>
      </c>
    </row>
    <row r="27" spans="2:12" ht="64.5" customHeight="1">
      <c r="B27" s="32" t="s">
        <v>20</v>
      </c>
      <c r="C27" s="27" t="s">
        <v>95</v>
      </c>
      <c r="D27" s="33">
        <v>1</v>
      </c>
      <c r="E27" s="29" t="s">
        <v>19</v>
      </c>
      <c r="F27" s="34"/>
      <c r="G27" s="31">
        <f t="shared" si="0"/>
        <v>0</v>
      </c>
      <c r="L27" s="65"/>
    </row>
    <row r="28" spans="2:12" ht="57">
      <c r="B28" s="32" t="s">
        <v>22</v>
      </c>
      <c r="C28" s="27" t="s">
        <v>126</v>
      </c>
      <c r="D28" s="33">
        <v>1</v>
      </c>
      <c r="E28" s="29" t="s">
        <v>122</v>
      </c>
      <c r="F28" s="34"/>
      <c r="G28" s="31">
        <f t="shared" si="0"/>
        <v>0</v>
      </c>
      <c r="L28" s="65"/>
    </row>
    <row r="29" spans="2:12" ht="57">
      <c r="B29" s="26" t="s">
        <v>23</v>
      </c>
      <c r="C29" s="35" t="s">
        <v>127</v>
      </c>
      <c r="D29" s="28">
        <v>1</v>
      </c>
      <c r="E29" s="29" t="s">
        <v>122</v>
      </c>
      <c r="F29" s="30"/>
      <c r="G29" s="31">
        <f t="shared" si="0"/>
        <v>0</v>
      </c>
    </row>
    <row r="30" spans="2:12" ht="42.75">
      <c r="B30" s="32" t="s">
        <v>24</v>
      </c>
      <c r="C30" s="27" t="s">
        <v>128</v>
      </c>
      <c r="D30" s="33">
        <v>2050</v>
      </c>
      <c r="E30" s="29" t="s">
        <v>122</v>
      </c>
      <c r="F30" s="34"/>
      <c r="G30" s="31">
        <f t="shared" si="0"/>
        <v>0</v>
      </c>
    </row>
    <row r="31" spans="2:12" ht="28.5">
      <c r="B31" s="32" t="s">
        <v>25</v>
      </c>
      <c r="C31" s="27" t="s">
        <v>129</v>
      </c>
      <c r="D31" s="33">
        <v>4</v>
      </c>
      <c r="E31" s="29" t="s">
        <v>122</v>
      </c>
      <c r="F31" s="34"/>
      <c r="G31" s="31">
        <f t="shared" si="0"/>
        <v>0</v>
      </c>
    </row>
    <row r="32" spans="2:12" ht="42.75">
      <c r="B32" s="26" t="s">
        <v>26</v>
      </c>
      <c r="C32" s="35" t="s">
        <v>130</v>
      </c>
      <c r="D32" s="28">
        <v>6</v>
      </c>
      <c r="E32" s="29" t="s">
        <v>122</v>
      </c>
      <c r="F32" s="30"/>
      <c r="G32" s="31">
        <f t="shared" si="0"/>
        <v>0</v>
      </c>
    </row>
    <row r="33" spans="2:7" ht="28.5">
      <c r="B33" s="32" t="s">
        <v>27</v>
      </c>
      <c r="C33" s="27" t="s">
        <v>131</v>
      </c>
      <c r="D33" s="33">
        <v>10</v>
      </c>
      <c r="E33" s="29" t="s">
        <v>122</v>
      </c>
      <c r="F33" s="34"/>
      <c r="G33" s="31">
        <f t="shared" si="0"/>
        <v>0</v>
      </c>
    </row>
    <row r="34" spans="2:7" ht="42.75">
      <c r="B34" s="32" t="s">
        <v>28</v>
      </c>
      <c r="C34" s="27" t="s">
        <v>132</v>
      </c>
      <c r="D34" s="33">
        <v>50</v>
      </c>
      <c r="E34" s="29" t="s">
        <v>122</v>
      </c>
      <c r="F34" s="34"/>
      <c r="G34" s="31">
        <f>PRODUCT(D34*F34)</f>
        <v>0</v>
      </c>
    </row>
    <row r="35" spans="2:7" ht="71.25">
      <c r="B35" s="26" t="s">
        <v>29</v>
      </c>
      <c r="C35" s="35" t="s">
        <v>30</v>
      </c>
      <c r="D35" s="28">
        <v>1</v>
      </c>
      <c r="E35" s="29" t="s">
        <v>31</v>
      </c>
      <c r="F35" s="30"/>
      <c r="G35" s="31">
        <f>PRODUCT(D35*F35)</f>
        <v>0</v>
      </c>
    </row>
    <row r="36" spans="2:7">
      <c r="B36" s="32" t="s">
        <v>32</v>
      </c>
      <c r="C36" s="27" t="s">
        <v>34</v>
      </c>
      <c r="D36" s="33">
        <v>350</v>
      </c>
      <c r="E36" s="29" t="s">
        <v>19</v>
      </c>
      <c r="F36" s="34"/>
      <c r="G36" s="31">
        <f t="shared" ref="G36:G37" si="1">PRODUCT(D36*F36)</f>
        <v>0</v>
      </c>
    </row>
    <row r="37" spans="2:7" ht="28.5">
      <c r="B37" s="32" t="s">
        <v>33</v>
      </c>
      <c r="C37" s="27" t="s">
        <v>35</v>
      </c>
      <c r="D37" s="33">
        <v>1</v>
      </c>
      <c r="E37" s="29" t="s">
        <v>36</v>
      </c>
      <c r="F37" s="34"/>
      <c r="G37" s="31">
        <f t="shared" si="1"/>
        <v>0</v>
      </c>
    </row>
    <row r="38" spans="2:7">
      <c r="B38" s="110" t="s">
        <v>37</v>
      </c>
      <c r="C38" s="111"/>
      <c r="D38" s="111"/>
      <c r="E38" s="111"/>
      <c r="F38" s="111"/>
      <c r="G38" s="36">
        <f>SUM(G21:G37)</f>
        <v>0</v>
      </c>
    </row>
    <row r="39" spans="2:7">
      <c r="B39" s="20" t="s">
        <v>38</v>
      </c>
      <c r="C39" s="21" t="s">
        <v>39</v>
      </c>
      <c r="D39" s="22"/>
      <c r="E39" s="23"/>
      <c r="F39" s="24"/>
      <c r="G39" s="25"/>
    </row>
    <row r="40" spans="2:7">
      <c r="B40" s="32" t="s">
        <v>40</v>
      </c>
      <c r="C40" s="27" t="s">
        <v>121</v>
      </c>
      <c r="D40" s="33">
        <v>1175</v>
      </c>
      <c r="E40" s="29" t="s">
        <v>122</v>
      </c>
      <c r="F40" s="34"/>
      <c r="G40" s="31">
        <f t="shared" ref="G40:G56" si="2">PRODUCT(D40*F40)</f>
        <v>0</v>
      </c>
    </row>
    <row r="41" spans="2:7" ht="28.5">
      <c r="B41" s="32" t="s">
        <v>105</v>
      </c>
      <c r="C41" s="27" t="s">
        <v>123</v>
      </c>
      <c r="D41" s="33">
        <v>1</v>
      </c>
      <c r="E41" s="29" t="s">
        <v>122</v>
      </c>
      <c r="F41" s="34"/>
      <c r="G41" s="31">
        <f t="shared" si="2"/>
        <v>0</v>
      </c>
    </row>
    <row r="42" spans="2:7" ht="28.5">
      <c r="B42" s="32" t="s">
        <v>119</v>
      </c>
      <c r="C42" s="27" t="s">
        <v>124</v>
      </c>
      <c r="D42" s="33">
        <v>1175</v>
      </c>
      <c r="E42" s="29" t="s">
        <v>122</v>
      </c>
      <c r="F42" s="34"/>
      <c r="G42" s="31">
        <f t="shared" si="2"/>
        <v>0</v>
      </c>
    </row>
    <row r="43" spans="2:7" ht="28.5">
      <c r="B43" s="32" t="s">
        <v>103</v>
      </c>
      <c r="C43" s="27" t="s">
        <v>133</v>
      </c>
      <c r="D43" s="33">
        <v>1</v>
      </c>
      <c r="E43" s="29" t="s">
        <v>122</v>
      </c>
      <c r="F43" s="34"/>
      <c r="G43" s="31">
        <f t="shared" si="2"/>
        <v>0</v>
      </c>
    </row>
    <row r="44" spans="2:7" ht="48.75" customHeight="1">
      <c r="B44" s="32" t="s">
        <v>104</v>
      </c>
      <c r="C44" s="27" t="s">
        <v>94</v>
      </c>
      <c r="D44" s="33">
        <v>800</v>
      </c>
      <c r="E44" s="29" t="s">
        <v>19</v>
      </c>
      <c r="F44" s="34"/>
      <c r="G44" s="31">
        <f t="shared" si="2"/>
        <v>0</v>
      </c>
    </row>
    <row r="45" spans="2:7" ht="48.75" customHeight="1">
      <c r="B45" s="32" t="s">
        <v>106</v>
      </c>
      <c r="C45" s="27" t="s">
        <v>102</v>
      </c>
      <c r="D45" s="33">
        <v>1</v>
      </c>
      <c r="E45" s="29" t="s">
        <v>19</v>
      </c>
      <c r="F45" s="34"/>
      <c r="G45" s="31">
        <f t="shared" si="2"/>
        <v>0</v>
      </c>
    </row>
    <row r="46" spans="2:7" ht="63" customHeight="1">
      <c r="B46" s="32" t="s">
        <v>41</v>
      </c>
      <c r="C46" s="27" t="s">
        <v>95</v>
      </c>
      <c r="D46" s="33">
        <v>1</v>
      </c>
      <c r="E46" s="29" t="s">
        <v>19</v>
      </c>
      <c r="F46" s="34"/>
      <c r="G46" s="31">
        <f t="shared" si="2"/>
        <v>0</v>
      </c>
    </row>
    <row r="47" spans="2:7" ht="57">
      <c r="B47" s="32" t="s">
        <v>42</v>
      </c>
      <c r="C47" s="27" t="s">
        <v>96</v>
      </c>
      <c r="D47" s="33">
        <v>1</v>
      </c>
      <c r="E47" s="29" t="s">
        <v>122</v>
      </c>
      <c r="F47" s="34"/>
      <c r="G47" s="31">
        <f t="shared" si="2"/>
        <v>0</v>
      </c>
    </row>
    <row r="48" spans="2:7" ht="57">
      <c r="B48" s="32" t="s">
        <v>43</v>
      </c>
      <c r="C48" s="27" t="s">
        <v>127</v>
      </c>
      <c r="D48" s="33">
        <v>1</v>
      </c>
      <c r="E48" s="29" t="s">
        <v>122</v>
      </c>
      <c r="F48" s="34"/>
      <c r="G48" s="31">
        <f t="shared" si="2"/>
        <v>0</v>
      </c>
    </row>
    <row r="49" spans="2:7" ht="42.75">
      <c r="B49" s="32" t="s">
        <v>44</v>
      </c>
      <c r="C49" s="27" t="s">
        <v>128</v>
      </c>
      <c r="D49" s="33">
        <v>1175</v>
      </c>
      <c r="E49" s="29" t="s">
        <v>122</v>
      </c>
      <c r="F49" s="34"/>
      <c r="G49" s="31">
        <f t="shared" si="2"/>
        <v>0</v>
      </c>
    </row>
    <row r="50" spans="2:7" ht="28.5">
      <c r="B50" s="32" t="s">
        <v>45</v>
      </c>
      <c r="C50" s="27" t="s">
        <v>129</v>
      </c>
      <c r="D50" s="33">
        <v>4</v>
      </c>
      <c r="E50" s="29" t="s">
        <v>122</v>
      </c>
      <c r="F50" s="34"/>
      <c r="G50" s="31">
        <f t="shared" si="2"/>
        <v>0</v>
      </c>
    </row>
    <row r="51" spans="2:7" ht="42.75">
      <c r="B51" s="32" t="s">
        <v>46</v>
      </c>
      <c r="C51" s="27" t="s">
        <v>130</v>
      </c>
      <c r="D51" s="33">
        <v>5</v>
      </c>
      <c r="E51" s="29" t="s">
        <v>122</v>
      </c>
      <c r="F51" s="34"/>
      <c r="G51" s="31">
        <f t="shared" si="2"/>
        <v>0</v>
      </c>
    </row>
    <row r="52" spans="2:7" ht="28.5">
      <c r="B52" s="32" t="s">
        <v>47</v>
      </c>
      <c r="C52" s="27" t="s">
        <v>131</v>
      </c>
      <c r="D52" s="33">
        <v>1</v>
      </c>
      <c r="E52" s="29" t="s">
        <v>122</v>
      </c>
      <c r="F52" s="34"/>
      <c r="G52" s="31">
        <f t="shared" si="2"/>
        <v>0</v>
      </c>
    </row>
    <row r="53" spans="2:7" ht="42.75">
      <c r="B53" s="32" t="s">
        <v>48</v>
      </c>
      <c r="C53" s="27" t="s">
        <v>132</v>
      </c>
      <c r="D53" s="33">
        <v>40</v>
      </c>
      <c r="E53" s="29" t="s">
        <v>122</v>
      </c>
      <c r="F53" s="34"/>
      <c r="G53" s="31">
        <f t="shared" si="2"/>
        <v>0</v>
      </c>
    </row>
    <row r="54" spans="2:7" ht="71.25">
      <c r="B54" s="32" t="s">
        <v>49</v>
      </c>
      <c r="C54" s="27" t="s">
        <v>30</v>
      </c>
      <c r="D54" s="33">
        <v>1</v>
      </c>
      <c r="E54" s="29" t="s">
        <v>31</v>
      </c>
      <c r="F54" s="34"/>
      <c r="G54" s="31">
        <f t="shared" si="2"/>
        <v>0</v>
      </c>
    </row>
    <row r="55" spans="2:7">
      <c r="B55" s="32" t="s">
        <v>50</v>
      </c>
      <c r="C55" s="27" t="s">
        <v>34</v>
      </c>
      <c r="D55" s="33">
        <v>400</v>
      </c>
      <c r="E55" s="29" t="s">
        <v>19</v>
      </c>
      <c r="F55" s="34"/>
      <c r="G55" s="31">
        <f t="shared" si="2"/>
        <v>0</v>
      </c>
    </row>
    <row r="56" spans="2:7" ht="28.5">
      <c r="B56" s="32" t="s">
        <v>51</v>
      </c>
      <c r="C56" s="27" t="s">
        <v>35</v>
      </c>
      <c r="D56" s="33">
        <v>1</v>
      </c>
      <c r="E56" s="29" t="s">
        <v>36</v>
      </c>
      <c r="F56" s="34"/>
      <c r="G56" s="31">
        <f t="shared" si="2"/>
        <v>0</v>
      </c>
    </row>
    <row r="57" spans="2:7">
      <c r="B57" s="110" t="s">
        <v>37</v>
      </c>
      <c r="C57" s="111"/>
      <c r="D57" s="111"/>
      <c r="E57" s="111"/>
      <c r="F57" s="111"/>
      <c r="G57" s="36">
        <f>SUM(G40:G56)</f>
        <v>0</v>
      </c>
    </row>
    <row r="58" spans="2:7">
      <c r="B58" s="20" t="s">
        <v>52</v>
      </c>
      <c r="C58" s="21" t="s">
        <v>53</v>
      </c>
      <c r="D58" s="22"/>
      <c r="E58" s="23"/>
      <c r="F58" s="24"/>
      <c r="G58" s="25"/>
    </row>
    <row r="59" spans="2:7">
      <c r="B59" s="26" t="s">
        <v>54</v>
      </c>
      <c r="C59" s="35" t="s">
        <v>121</v>
      </c>
      <c r="D59" s="28">
        <v>600</v>
      </c>
      <c r="E59" s="29" t="s">
        <v>122</v>
      </c>
      <c r="F59" s="30"/>
      <c r="G59" s="31">
        <f>PRODUCT(D59*F59)</f>
        <v>0</v>
      </c>
    </row>
    <row r="60" spans="2:7" ht="28.5">
      <c r="B60" s="26" t="s">
        <v>107</v>
      </c>
      <c r="C60" s="35" t="s">
        <v>123</v>
      </c>
      <c r="D60" s="33">
        <v>1</v>
      </c>
      <c r="E60" s="29" t="s">
        <v>122</v>
      </c>
      <c r="F60" s="34"/>
      <c r="G60" s="31">
        <f t="shared" ref="G60:G61" si="3">PRODUCT(D60*F60)</f>
        <v>0</v>
      </c>
    </row>
    <row r="61" spans="2:7" ht="28.5">
      <c r="B61" s="26" t="s">
        <v>118</v>
      </c>
      <c r="C61" s="27" t="s">
        <v>124</v>
      </c>
      <c r="D61" s="33">
        <v>600</v>
      </c>
      <c r="E61" s="29" t="s">
        <v>122</v>
      </c>
      <c r="F61" s="34"/>
      <c r="G61" s="31">
        <f t="shared" si="3"/>
        <v>0</v>
      </c>
    </row>
    <row r="62" spans="2:7" ht="28.5">
      <c r="B62" s="32" t="s">
        <v>108</v>
      </c>
      <c r="C62" s="27" t="s">
        <v>133</v>
      </c>
      <c r="D62" s="33">
        <v>1</v>
      </c>
      <c r="E62" s="29" t="s">
        <v>122</v>
      </c>
      <c r="F62" s="34"/>
      <c r="G62" s="31">
        <f t="shared" ref="G62:G66" si="4">PRODUCT(D62*F62)</f>
        <v>0</v>
      </c>
    </row>
    <row r="63" spans="2:7" ht="42.75">
      <c r="B63" s="32" t="s">
        <v>109</v>
      </c>
      <c r="C63" s="27" t="s">
        <v>18</v>
      </c>
      <c r="D63" s="33">
        <v>600</v>
      </c>
      <c r="E63" s="29" t="s">
        <v>19</v>
      </c>
      <c r="F63" s="34"/>
      <c r="G63" s="31">
        <f t="shared" si="4"/>
        <v>0</v>
      </c>
    </row>
    <row r="64" spans="2:7" ht="61.5" customHeight="1">
      <c r="B64" s="32" t="s">
        <v>110</v>
      </c>
      <c r="C64" s="27" t="s">
        <v>102</v>
      </c>
      <c r="D64" s="33">
        <v>1</v>
      </c>
      <c r="E64" s="29" t="s">
        <v>19</v>
      </c>
      <c r="F64" s="34"/>
      <c r="G64" s="31">
        <f t="shared" si="4"/>
        <v>0</v>
      </c>
    </row>
    <row r="65" spans="2:7" ht="57">
      <c r="B65" s="32" t="s">
        <v>55</v>
      </c>
      <c r="C65" s="27" t="s">
        <v>21</v>
      </c>
      <c r="D65" s="33">
        <v>1</v>
      </c>
      <c r="E65" s="29" t="s">
        <v>19</v>
      </c>
      <c r="F65" s="34"/>
      <c r="G65" s="31">
        <f t="shared" si="4"/>
        <v>0</v>
      </c>
    </row>
    <row r="66" spans="2:7" ht="57">
      <c r="B66" s="32" t="s">
        <v>56</v>
      </c>
      <c r="C66" s="27" t="s">
        <v>96</v>
      </c>
      <c r="D66" s="33">
        <v>1</v>
      </c>
      <c r="E66" s="29" t="s">
        <v>122</v>
      </c>
      <c r="F66" s="34"/>
      <c r="G66" s="31">
        <f t="shared" si="4"/>
        <v>0</v>
      </c>
    </row>
    <row r="67" spans="2:7" ht="57">
      <c r="B67" s="26" t="s">
        <v>57</v>
      </c>
      <c r="C67" s="35" t="s">
        <v>127</v>
      </c>
      <c r="D67" s="28">
        <v>1</v>
      </c>
      <c r="E67" s="29" t="s">
        <v>122</v>
      </c>
      <c r="F67" s="30"/>
      <c r="G67" s="31">
        <f>PRODUCT(D67*F67)</f>
        <v>0</v>
      </c>
    </row>
    <row r="68" spans="2:7" ht="42.75">
      <c r="B68" s="32" t="s">
        <v>58</v>
      </c>
      <c r="C68" s="27" t="s">
        <v>128</v>
      </c>
      <c r="D68" s="33">
        <v>600</v>
      </c>
      <c r="E68" s="29" t="s">
        <v>122</v>
      </c>
      <c r="F68" s="34"/>
      <c r="G68" s="31">
        <f t="shared" ref="G68" si="5">PRODUCT(D68*F68)</f>
        <v>0</v>
      </c>
    </row>
    <row r="69" spans="2:7" ht="28.5">
      <c r="B69" s="32" t="s">
        <v>59</v>
      </c>
      <c r="C69" s="27" t="s">
        <v>129</v>
      </c>
      <c r="D69" s="33">
        <v>3</v>
      </c>
      <c r="E69" s="29" t="s">
        <v>122</v>
      </c>
      <c r="F69" s="34"/>
      <c r="G69" s="31">
        <f>PRODUCT(D69*F69)</f>
        <v>0</v>
      </c>
    </row>
    <row r="70" spans="2:7" ht="42.75">
      <c r="B70" s="26" t="s">
        <v>60</v>
      </c>
      <c r="C70" s="35" t="s">
        <v>130</v>
      </c>
      <c r="D70" s="28">
        <v>3</v>
      </c>
      <c r="E70" s="29" t="s">
        <v>122</v>
      </c>
      <c r="F70" s="30"/>
      <c r="G70" s="31">
        <f>PRODUCT(D70*F70)</f>
        <v>0</v>
      </c>
    </row>
    <row r="71" spans="2:7" ht="28.5">
      <c r="B71" s="32" t="s">
        <v>61</v>
      </c>
      <c r="C71" s="27" t="s">
        <v>131</v>
      </c>
      <c r="D71" s="33">
        <v>5</v>
      </c>
      <c r="E71" s="29" t="s">
        <v>122</v>
      </c>
      <c r="F71" s="34"/>
      <c r="G71" s="31">
        <f t="shared" ref="G71" si="6">PRODUCT(D71*F71)</f>
        <v>0</v>
      </c>
    </row>
    <row r="72" spans="2:7" ht="42.75">
      <c r="B72" s="32" t="s">
        <v>62</v>
      </c>
      <c r="C72" s="27" t="s">
        <v>132</v>
      </c>
      <c r="D72" s="33">
        <v>50</v>
      </c>
      <c r="E72" s="29" t="s">
        <v>122</v>
      </c>
      <c r="F72" s="34"/>
      <c r="G72" s="31">
        <f>PRODUCT(D72*F72)</f>
        <v>0</v>
      </c>
    </row>
    <row r="73" spans="2:7" ht="71.25">
      <c r="B73" s="26" t="s">
        <v>63</v>
      </c>
      <c r="C73" s="35" t="s">
        <v>30</v>
      </c>
      <c r="D73" s="28">
        <v>1</v>
      </c>
      <c r="E73" s="29" t="s">
        <v>31</v>
      </c>
      <c r="F73" s="30"/>
      <c r="G73" s="31">
        <f>PRODUCT(D73*F73)</f>
        <v>0</v>
      </c>
    </row>
    <row r="74" spans="2:7">
      <c r="B74" s="32" t="s">
        <v>64</v>
      </c>
      <c r="C74" s="27" t="s">
        <v>34</v>
      </c>
      <c r="D74" s="33">
        <v>300</v>
      </c>
      <c r="E74" s="29" t="s">
        <v>19</v>
      </c>
      <c r="F74" s="34"/>
      <c r="G74" s="31">
        <f t="shared" ref="G74:G75" si="7">PRODUCT(D74*F74)</f>
        <v>0</v>
      </c>
    </row>
    <row r="75" spans="2:7" ht="28.5">
      <c r="B75" s="32" t="s">
        <v>65</v>
      </c>
      <c r="C75" s="27" t="s">
        <v>35</v>
      </c>
      <c r="D75" s="33">
        <v>1</v>
      </c>
      <c r="E75" s="29" t="s">
        <v>36</v>
      </c>
      <c r="F75" s="34"/>
      <c r="G75" s="31">
        <f t="shared" si="7"/>
        <v>0</v>
      </c>
    </row>
    <row r="76" spans="2:7">
      <c r="B76" s="110" t="s">
        <v>37</v>
      </c>
      <c r="C76" s="111"/>
      <c r="D76" s="111"/>
      <c r="E76" s="111"/>
      <c r="F76" s="111"/>
      <c r="G76" s="36">
        <f>SUM(G59:G75)</f>
        <v>0</v>
      </c>
    </row>
    <row r="77" spans="2:7">
      <c r="B77" s="20" t="s">
        <v>66</v>
      </c>
      <c r="C77" s="21" t="s">
        <v>67</v>
      </c>
      <c r="D77" s="22"/>
      <c r="E77" s="23"/>
      <c r="F77" s="24"/>
      <c r="G77" s="25"/>
    </row>
    <row r="78" spans="2:7">
      <c r="B78" s="32" t="s">
        <v>68</v>
      </c>
      <c r="C78" s="35" t="s">
        <v>121</v>
      </c>
      <c r="D78" s="28">
        <v>600</v>
      </c>
      <c r="E78" s="29" t="s">
        <v>122</v>
      </c>
      <c r="F78" s="30"/>
      <c r="G78" s="31">
        <f>PRODUCT(D78*F78)</f>
        <v>0</v>
      </c>
    </row>
    <row r="79" spans="2:7" ht="28.5">
      <c r="B79" s="32" t="s">
        <v>112</v>
      </c>
      <c r="C79" s="35" t="s">
        <v>123</v>
      </c>
      <c r="D79" s="33">
        <v>1</v>
      </c>
      <c r="E79" s="29" t="s">
        <v>122</v>
      </c>
      <c r="F79" s="34"/>
      <c r="G79" s="31">
        <f>PRODUCT(D79*F79)</f>
        <v>0</v>
      </c>
    </row>
    <row r="80" spans="2:7" ht="28.5">
      <c r="B80" s="32" t="s">
        <v>117</v>
      </c>
      <c r="C80" s="27" t="s">
        <v>124</v>
      </c>
      <c r="D80" s="33">
        <v>600</v>
      </c>
      <c r="E80" s="29" t="s">
        <v>122</v>
      </c>
      <c r="F80" s="34"/>
      <c r="G80" s="31">
        <f>PRODUCT(D80*F80)</f>
        <v>0</v>
      </c>
    </row>
    <row r="81" spans="2:7" ht="28.5">
      <c r="B81" s="32" t="s">
        <v>113</v>
      </c>
      <c r="C81" s="27" t="s">
        <v>133</v>
      </c>
      <c r="D81" s="33">
        <v>1</v>
      </c>
      <c r="E81" s="29" t="s">
        <v>122</v>
      </c>
      <c r="F81" s="34"/>
      <c r="G81" s="31">
        <f t="shared" ref="G81:G83" si="8">PRODUCT(D81*F81)</f>
        <v>0</v>
      </c>
    </row>
    <row r="82" spans="2:7" ht="42.75">
      <c r="B82" s="32" t="s">
        <v>114</v>
      </c>
      <c r="C82" s="27" t="s">
        <v>18</v>
      </c>
      <c r="D82" s="33">
        <v>250</v>
      </c>
      <c r="E82" s="29" t="s">
        <v>19</v>
      </c>
      <c r="F82" s="34"/>
      <c r="G82" s="31">
        <f t="shared" si="8"/>
        <v>0</v>
      </c>
    </row>
    <row r="83" spans="2:7" ht="57">
      <c r="B83" s="32" t="s">
        <v>115</v>
      </c>
      <c r="C83" s="27" t="s">
        <v>102</v>
      </c>
      <c r="D83" s="33">
        <v>1200</v>
      </c>
      <c r="E83" s="29" t="s">
        <v>19</v>
      </c>
      <c r="F83" s="34"/>
      <c r="G83" s="31">
        <f t="shared" si="8"/>
        <v>0</v>
      </c>
    </row>
    <row r="84" spans="2:7" ht="71.25">
      <c r="B84" s="32" t="s">
        <v>69</v>
      </c>
      <c r="C84" s="27" t="s">
        <v>111</v>
      </c>
      <c r="D84" s="33">
        <v>1</v>
      </c>
      <c r="E84" s="29" t="s">
        <v>19</v>
      </c>
      <c r="F84" s="34"/>
      <c r="G84" s="31">
        <f t="shared" ref="G84" si="9">PRODUCT(D84*F84)</f>
        <v>0</v>
      </c>
    </row>
    <row r="85" spans="2:7" ht="57">
      <c r="B85" s="32" t="s">
        <v>70</v>
      </c>
      <c r="C85" s="27" t="s">
        <v>96</v>
      </c>
      <c r="D85" s="33">
        <v>1</v>
      </c>
      <c r="E85" s="29" t="s">
        <v>19</v>
      </c>
      <c r="F85" s="34"/>
      <c r="G85" s="31">
        <f>PRODUCT(D85*F85)</f>
        <v>0</v>
      </c>
    </row>
    <row r="86" spans="2:7" ht="57">
      <c r="B86" s="26" t="s">
        <v>71</v>
      </c>
      <c r="C86" s="35" t="s">
        <v>127</v>
      </c>
      <c r="D86" s="28">
        <v>10</v>
      </c>
      <c r="E86" s="29" t="s">
        <v>122</v>
      </c>
      <c r="F86" s="30"/>
      <c r="G86" s="31">
        <f>PRODUCT(D86*F86)</f>
        <v>0</v>
      </c>
    </row>
    <row r="87" spans="2:7" ht="42.75">
      <c r="B87" s="32" t="s">
        <v>116</v>
      </c>
      <c r="C87" s="27" t="s">
        <v>128</v>
      </c>
      <c r="D87" s="33">
        <v>600</v>
      </c>
      <c r="E87" s="29" t="s">
        <v>122</v>
      </c>
      <c r="F87" s="34"/>
      <c r="G87" s="31">
        <f>PRODUCT(D87*F87)</f>
        <v>0</v>
      </c>
    </row>
    <row r="88" spans="2:7" ht="42.75">
      <c r="B88" s="32" t="s">
        <v>72</v>
      </c>
      <c r="C88" s="27" t="s">
        <v>134</v>
      </c>
      <c r="D88" s="33">
        <v>5</v>
      </c>
      <c r="E88" s="29" t="s">
        <v>122</v>
      </c>
      <c r="F88" s="34"/>
      <c r="G88" s="31">
        <f>PRODUCT(D88*F88)</f>
        <v>0</v>
      </c>
    </row>
    <row r="89" spans="2:7" ht="42.75">
      <c r="B89" s="26" t="s">
        <v>73</v>
      </c>
      <c r="C89" s="35" t="s">
        <v>135</v>
      </c>
      <c r="D89" s="28">
        <v>5</v>
      </c>
      <c r="E89" s="29" t="s">
        <v>122</v>
      </c>
      <c r="F89" s="30"/>
      <c r="G89" s="31">
        <f>PRODUCT(D89*F89)</f>
        <v>0</v>
      </c>
    </row>
    <row r="90" spans="2:7" ht="28.5">
      <c r="B90" s="32" t="s">
        <v>74</v>
      </c>
      <c r="C90" s="27" t="s">
        <v>131</v>
      </c>
      <c r="D90" s="33">
        <v>30</v>
      </c>
      <c r="E90" s="29" t="s">
        <v>122</v>
      </c>
      <c r="F90" s="34"/>
      <c r="G90" s="31">
        <f t="shared" ref="G90" si="10">PRODUCT(D90*F90)</f>
        <v>0</v>
      </c>
    </row>
    <row r="91" spans="2:7" ht="42.75">
      <c r="B91" s="32" t="s">
        <v>75</v>
      </c>
      <c r="C91" s="27" t="s">
        <v>132</v>
      </c>
      <c r="D91" s="33">
        <v>60</v>
      </c>
      <c r="E91" s="29" t="s">
        <v>122</v>
      </c>
      <c r="F91" s="34"/>
      <c r="G91" s="31">
        <f>PRODUCT(D91*F91)</f>
        <v>0</v>
      </c>
    </row>
    <row r="92" spans="2:7" ht="71.25">
      <c r="B92" s="26" t="s">
        <v>76</v>
      </c>
      <c r="C92" s="35" t="s">
        <v>30</v>
      </c>
      <c r="D92" s="28">
        <v>6</v>
      </c>
      <c r="E92" s="29" t="s">
        <v>31</v>
      </c>
      <c r="F92" s="30"/>
      <c r="G92" s="31">
        <f>PRODUCT(D92*F92)</f>
        <v>0</v>
      </c>
    </row>
    <row r="93" spans="2:7">
      <c r="B93" s="32" t="s">
        <v>77</v>
      </c>
      <c r="C93" s="27" t="s">
        <v>34</v>
      </c>
      <c r="D93" s="33">
        <v>40</v>
      </c>
      <c r="E93" s="29" t="s">
        <v>19</v>
      </c>
      <c r="F93" s="34"/>
      <c r="G93" s="31">
        <f t="shared" ref="G93:G94" si="11">PRODUCT(D93*F93)</f>
        <v>0</v>
      </c>
    </row>
    <row r="94" spans="2:7" ht="28.5">
      <c r="B94" s="32" t="s">
        <v>78</v>
      </c>
      <c r="C94" s="27" t="s">
        <v>35</v>
      </c>
      <c r="D94" s="33">
        <v>10</v>
      </c>
      <c r="E94" s="29" t="s">
        <v>36</v>
      </c>
      <c r="F94" s="34"/>
      <c r="G94" s="31">
        <f t="shared" si="11"/>
        <v>0</v>
      </c>
    </row>
    <row r="95" spans="2:7" ht="42.75">
      <c r="B95" s="32" t="s">
        <v>79</v>
      </c>
      <c r="C95" s="35" t="s">
        <v>80</v>
      </c>
      <c r="D95" s="33">
        <v>30</v>
      </c>
      <c r="E95" s="29" t="s">
        <v>122</v>
      </c>
      <c r="F95" s="34"/>
      <c r="G95" s="31">
        <f>PRODUCT(D95*F95)</f>
        <v>0</v>
      </c>
    </row>
    <row r="96" spans="2:7">
      <c r="B96" s="110" t="s">
        <v>37</v>
      </c>
      <c r="C96" s="111"/>
      <c r="D96" s="111"/>
      <c r="E96" s="111"/>
      <c r="F96" s="111"/>
      <c r="G96" s="36">
        <f>SUM(G78:G95)</f>
        <v>0</v>
      </c>
    </row>
    <row r="97" spans="2:7" s="43" customFormat="1" ht="15" customHeight="1">
      <c r="B97" s="37" t="s">
        <v>81</v>
      </c>
      <c r="C97" s="38"/>
      <c r="D97" s="39"/>
      <c r="E97" s="40"/>
      <c r="F97" s="41"/>
      <c r="G97" s="42">
        <f>G38+G57+G76+G96</f>
        <v>0</v>
      </c>
    </row>
    <row r="98" spans="2:7" s="43" customFormat="1" ht="15" customHeight="1">
      <c r="B98" s="44" t="s">
        <v>82</v>
      </c>
      <c r="C98" s="45"/>
      <c r="D98" s="46"/>
      <c r="E98" s="47"/>
      <c r="F98" s="48"/>
      <c r="G98" s="49">
        <f>G97*F98</f>
        <v>0</v>
      </c>
    </row>
    <row r="99" spans="2:7" s="43" customFormat="1" ht="15" customHeight="1">
      <c r="B99" s="112" t="s">
        <v>83</v>
      </c>
      <c r="C99" s="113"/>
      <c r="D99" s="113"/>
      <c r="E99" s="113"/>
      <c r="F99" s="114"/>
      <c r="G99" s="50">
        <f>G97-G98</f>
        <v>0</v>
      </c>
    </row>
    <row r="100" spans="2:7" s="43" customFormat="1" ht="15" customHeight="1">
      <c r="B100" s="51" t="s">
        <v>84</v>
      </c>
      <c r="C100" s="52"/>
      <c r="D100" s="53"/>
      <c r="E100" s="54"/>
      <c r="F100" s="55">
        <v>0.19</v>
      </c>
      <c r="G100" s="50">
        <f>(G97-G98)*F100</f>
        <v>0</v>
      </c>
    </row>
    <row r="101" spans="2:7" ht="24" customHeight="1">
      <c r="B101" s="56" t="s">
        <v>85</v>
      </c>
      <c r="C101" s="57"/>
      <c r="D101" s="58"/>
      <c r="E101" s="59"/>
      <c r="F101" s="60"/>
      <c r="G101" s="61">
        <f>G97-G98+G100</f>
        <v>0</v>
      </c>
    </row>
    <row r="102" spans="2:7" ht="24" customHeight="1">
      <c r="B102" s="8"/>
      <c r="C102" s="10"/>
      <c r="D102" s="11"/>
      <c r="E102" s="12"/>
      <c r="F102" s="13"/>
      <c r="G102" s="10"/>
    </row>
    <row r="103" spans="2:7" ht="24" customHeight="1">
      <c r="B103" s="90" t="s">
        <v>86</v>
      </c>
      <c r="C103" s="91"/>
      <c r="D103" s="92"/>
      <c r="E103" s="62"/>
      <c r="F103" s="96" t="s">
        <v>87</v>
      </c>
      <c r="G103" s="97"/>
    </row>
    <row r="104" spans="2:7" ht="27" customHeight="1">
      <c r="B104" s="93"/>
      <c r="C104" s="94"/>
      <c r="D104" s="95"/>
      <c r="E104" s="63"/>
      <c r="F104" s="98" t="s">
        <v>88</v>
      </c>
      <c r="G104" s="99"/>
    </row>
    <row r="105" spans="2:7" ht="19.899999999999999" customHeight="1">
      <c r="B105" s="8"/>
      <c r="C105" s="10"/>
      <c r="D105" s="11"/>
      <c r="E105" s="12"/>
      <c r="F105" s="13"/>
      <c r="G105" s="10"/>
    </row>
    <row r="106" spans="2:7" ht="31.15" customHeight="1">
      <c r="B106" s="117" t="s">
        <v>89</v>
      </c>
      <c r="C106" s="117"/>
      <c r="D106" s="117"/>
      <c r="E106" s="117"/>
      <c r="F106" s="117"/>
      <c r="G106" s="117"/>
    </row>
    <row r="107" spans="2:7" ht="24" customHeight="1">
      <c r="B107" s="8"/>
      <c r="C107" s="10"/>
      <c r="D107" s="11"/>
      <c r="E107" s="12"/>
      <c r="F107" s="13"/>
      <c r="G107" s="10"/>
    </row>
    <row r="108" spans="2:7" s="64" customFormat="1" ht="15" customHeight="1">
      <c r="B108" s="117"/>
      <c r="C108" s="117"/>
      <c r="D108" s="118"/>
      <c r="E108" s="119" t="s">
        <v>90</v>
      </c>
      <c r="F108" s="120"/>
      <c r="G108" s="121"/>
    </row>
    <row r="109" spans="2:7" s="64" customFormat="1" ht="69" customHeight="1">
      <c r="B109" s="117"/>
      <c r="C109" s="117"/>
      <c r="D109" s="118"/>
      <c r="E109" s="122"/>
      <c r="F109" s="123"/>
      <c r="G109" s="124"/>
    </row>
    <row r="110" spans="2:7" s="64" customFormat="1" ht="15" customHeight="1">
      <c r="B110" s="117"/>
      <c r="C110" s="117"/>
      <c r="D110" s="118"/>
      <c r="E110" s="125" t="s">
        <v>91</v>
      </c>
      <c r="F110" s="126"/>
      <c r="G110" s="127"/>
    </row>
    <row r="111" spans="2:7" s="64" customFormat="1" ht="18" customHeight="1">
      <c r="B111" s="117"/>
      <c r="C111" s="117"/>
      <c r="D111" s="118"/>
      <c r="E111" s="128"/>
      <c r="F111" s="129"/>
      <c r="G111" s="130"/>
    </row>
    <row r="113" spans="2:2" hidden="1">
      <c r="B113" s="43" t="s">
        <v>92</v>
      </c>
    </row>
    <row r="114" spans="2:2" hidden="1"/>
    <row r="115" spans="2:2" hidden="1">
      <c r="B115" s="43" t="s">
        <v>87</v>
      </c>
    </row>
    <row r="116" spans="2:2" hidden="1">
      <c r="B116" s="43" t="s">
        <v>93</v>
      </c>
    </row>
  </sheetData>
  <sheetProtection sheet="1" objects="1" scenarios="1"/>
  <mergeCells count="34">
    <mergeCell ref="B106:G106"/>
    <mergeCell ref="B108:C111"/>
    <mergeCell ref="D108:D111"/>
    <mergeCell ref="E108:G108"/>
    <mergeCell ref="E109:G109"/>
    <mergeCell ref="E110:G110"/>
    <mergeCell ref="E111:G111"/>
    <mergeCell ref="B103:D104"/>
    <mergeCell ref="F103:G103"/>
    <mergeCell ref="F104:G104"/>
    <mergeCell ref="B10:C10"/>
    <mergeCell ref="D10:G10"/>
    <mergeCell ref="B11:C11"/>
    <mergeCell ref="D11:G11"/>
    <mergeCell ref="B12:C12"/>
    <mergeCell ref="D12:G12"/>
    <mergeCell ref="B38:F38"/>
    <mergeCell ref="B57:F57"/>
    <mergeCell ref="B76:F76"/>
    <mergeCell ref="B96:F96"/>
    <mergeCell ref="B99:F99"/>
    <mergeCell ref="B14:G14"/>
    <mergeCell ref="F13:G13"/>
    <mergeCell ref="C3:G3"/>
    <mergeCell ref="C4:G4"/>
    <mergeCell ref="B16:G16"/>
    <mergeCell ref="B6:C6"/>
    <mergeCell ref="D6:G6"/>
    <mergeCell ref="B7:C7"/>
    <mergeCell ref="D7:G7"/>
    <mergeCell ref="B8:C8"/>
    <mergeCell ref="D8:G8"/>
    <mergeCell ref="B9:C9"/>
    <mergeCell ref="D9:G9"/>
  </mergeCells>
  <dataValidations count="1">
    <dataValidation type="list" allowBlank="1" showInputMessage="1" showErrorMessage="1" sqref="F103" xr:uid="{DD190770-2460-427A-AD8D-8DB5B929E495}">
      <formula1>$B$116:$B$117</formula1>
    </dataValidation>
  </dataValidations>
  <pageMargins left="0.70866141732283472" right="0.70866141732283472" top="0.78740157480314965" bottom="0.78740157480314965" header="0.31496062992125984" footer="0.31496062992125984"/>
  <pageSetup paperSize="9" scale="61" fitToHeight="10" orientation="portrait" r:id="rId1"/>
  <headerFooter>
    <oddFooter>&amp;RStand: 03.07.2026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BDBCFG_15_1700_FieldBDBSignatures" text="" multiline="true"/>
    <f:field ref="BDBCFG_15_1700_FieldBDBSignaturesContentObject" text="" multiline="true"/>
    <f:field ref="objname" text="Preisblatt" edit="true"/>
  </f:record>
  <f:display text="Allgemein">
    <f:field ref="BDBCFG_15_1700_FieldBDBSignatures" text="Zeichnungsleiste chronologisch Zeichnungen auf dem Dokument"/>
    <f:field ref="BDBCFG_15_1700_FieldBDBSignaturesContentObject" text="Zeichnungsleiste chronologisch Zeichnungen auf dem Schriftstück"/>
    <f:field ref="objname" text="Name"/>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Lehrburger, Anne-Kathrin (AA privat)</dc:creator>
  <cp:lastModifiedBy>Kahl, Annika (BfAA privat)</cp:lastModifiedBy>
  <cp:lastPrinted>2026-07-09T06:44:25Z</cp:lastPrinted>
  <dcterms:created xsi:type="dcterms:W3CDTF">2026-01-22T12:56:36Z</dcterms:created>
  <dcterms:modified xsi:type="dcterms:W3CDTF">2026-07-16T12:11:32Z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DBCFG@15.1700:InchargeUser">
    <vt:lpwstr/>
  </property>
  <property fmtid="{D5CDD505-2E9C-101B-9397-08002B2CF9AE}" pid="3" name="FSC#BDBCFG@15.1700:InchargeOrganisation">
    <vt:lpwstr/>
  </property>
  <property fmtid="{D5CDD505-2E9C-101B-9397-08002B2CF9AE}" pid="4" name="FSC#BDBCFG@15.1700:InchargePosition">
    <vt:lpwstr/>
  </property>
  <property fmtid="{D5CDD505-2E9C-101B-9397-08002B2CF9AE}" pid="5" name="FSC#BDBCFG@15.1700:VS-NfD">
    <vt:lpwstr/>
  </property>
  <property fmtid="{D5CDD505-2E9C-101B-9397-08002B2CF9AE}" pid="6" name="FSC#BDBCFG@15.1700:dpaddrdate">
    <vt:lpwstr/>
  </property>
  <property fmtid="{D5CDD505-2E9C-101B-9397-08002B2CF9AE}" pid="7" name="FSC#BDBCFG@15.1700:SignApprobationBy">
    <vt:lpwstr/>
  </property>
  <property fmtid="{D5CDD505-2E9C-101B-9397-08002B2CF9AE}" pid="8" name="FSC#BDBCFG@15.1700:SignApprobationAt">
    <vt:lpwstr/>
  </property>
  <property fmtid="{D5CDD505-2E9C-101B-9397-08002B2CF9AE}" pid="9" name="FSC#BDBCFG@15.1700:SignApprobationByRole">
    <vt:lpwstr/>
  </property>
  <property fmtid="{D5CDD505-2E9C-101B-9397-08002B2CF9AE}" pid="10" name="FSC#BDBCFG@15.1700:SignApprobationByGroup">
    <vt:lpwstr/>
  </property>
  <property fmtid="{D5CDD505-2E9C-101B-9397-08002B2CF9AE}" pid="11" name="FSC#BDBCFG@15.1700:ProcRespOrgShort">
    <vt:lpwstr/>
  </property>
  <property fmtid="{D5CDD505-2E9C-101B-9397-08002B2CF9AE}" pid="12" name="FSC#BDBCFG@15.1700:ProcRespOrgDEMail">
    <vt:lpwstr/>
  </property>
  <property fmtid="{D5CDD505-2E9C-101B-9397-08002B2CF9AE}" pid="13" name="FSC#BDBCFG@15.1700:ProcRespOrgAddrStreet">
    <vt:lpwstr/>
  </property>
  <property fmtid="{D5CDD505-2E9C-101B-9397-08002B2CF9AE}" pid="14" name="FSC#BDBCFG@15.1700:ProcRespOrgAddrStreetnumber">
    <vt:lpwstr/>
  </property>
  <property fmtid="{D5CDD505-2E9C-101B-9397-08002B2CF9AE}" pid="15" name="FSC#BDBCFG@15.1700:ProcRespOrgAddrZipcode">
    <vt:lpwstr/>
  </property>
  <property fmtid="{D5CDD505-2E9C-101B-9397-08002B2CF9AE}" pid="16" name="FSC#BDBCFG@15.1700:ProcRespOrgAddrCity">
    <vt:lpwstr/>
  </property>
  <property fmtid="{D5CDD505-2E9C-101B-9397-08002B2CF9AE}" pid="17" name="FSC#BDBCFG@15.1700:ProcRespOrgAddrPobox">
    <vt:lpwstr/>
  </property>
  <property fmtid="{D5CDD505-2E9C-101B-9397-08002B2CF9AE}" pid="18" name="FSC#BDBCFG@15.1700:AuthorMail2">
    <vt:lpwstr/>
  </property>
  <property fmtid="{D5CDD505-2E9C-101B-9397-08002B2CF9AE}" pid="19" name="FSC#BDBCFG@15.1700:AuthorPhone2">
    <vt:lpwstr/>
  </property>
  <property fmtid="{D5CDD505-2E9C-101B-9397-08002B2CF9AE}" pid="20" name="FSC#BDBCFG@15.1700:OwnerPhone2">
    <vt:lpwstr/>
  </property>
  <property fmtid="{D5CDD505-2E9C-101B-9397-08002B2CF9AE}" pid="21" name="FSC#BDBCFG@15.1700:CurrentUserEmail2">
    <vt:lpwstr/>
  </property>
  <property fmtid="{D5CDD505-2E9C-101B-9397-08002B2CF9AE}" pid="22" name="FSC#BDBCFG@15.1700:OwnerMail1">
    <vt:lpwstr/>
  </property>
  <property fmtid="{D5CDD505-2E9C-101B-9397-08002B2CF9AE}" pid="23" name="FSC#BDBCFG@15.1700:OwnerMail2">
    <vt:lpwstr/>
  </property>
  <property fmtid="{D5CDD505-2E9C-101B-9397-08002B2CF9AE}" pid="24" name="FSC#BDBCFG@15.1700:ContentObjectAddress">
    <vt:lpwstr>COO.7004.100.10.8674093</vt:lpwstr>
  </property>
  <property fmtid="{D5CDD505-2E9C-101B-9397-08002B2CF9AE}" pid="25" name="FSC#COOELAK@1.1001:Subject">
    <vt:lpwstr/>
  </property>
  <property fmtid="{D5CDD505-2E9C-101B-9397-08002B2CF9AE}" pid="26" name="FSC#COOELAK@1.1001:FileReference">
    <vt:lpwstr/>
  </property>
  <property fmtid="{D5CDD505-2E9C-101B-9397-08002B2CF9AE}" pid="27" name="FSC#COOELAK@1.1001:FileRefOU">
    <vt:lpwstr/>
  </property>
  <property fmtid="{D5CDD505-2E9C-101B-9397-08002B2CF9AE}" pid="28" name="FSC#COOELAK@1.1001:Owner">
    <vt:lpwstr>Z-V-AK-01</vt:lpwstr>
  </property>
  <property fmtid="{D5CDD505-2E9C-101B-9397-08002B2CF9AE}" pid="29" name="FSC#COOELAK@1.1001:OwnerExtension">
    <vt:lpwstr/>
  </property>
  <property fmtid="{D5CDD505-2E9C-101B-9397-08002B2CF9AE}" pid="30" name="FSC#COOELAK@1.1001:OwnerFaxExtension">
    <vt:lpwstr/>
  </property>
  <property fmtid="{D5CDD505-2E9C-101B-9397-08002B2CF9AE}" pid="31" name="FSC#COOELAK@1.1001:DispatchedBy">
    <vt:lpwstr/>
  </property>
  <property fmtid="{D5CDD505-2E9C-101B-9397-08002B2CF9AE}" pid="32" name="FSC#COOELAK@1.1001:DispatchedAt">
    <vt:lpwstr/>
  </property>
  <property fmtid="{D5CDD505-2E9C-101B-9397-08002B2CF9AE}" pid="33" name="FSC#COOELAK@1.1001:CreatedAt">
    <vt:lpwstr>12.06.2026</vt:lpwstr>
  </property>
  <property fmtid="{D5CDD505-2E9C-101B-9397-08002B2CF9AE}" pid="34" name="FSC#COOELAK@1.1001:OU">
    <vt:lpwstr>Z-AK-1 (Ausbildung hD)</vt:lpwstr>
  </property>
  <property fmtid="{D5CDD505-2E9C-101B-9397-08002B2CF9AE}" pid="35" name="FSC#COOELAK@1.1001:ObjBarCode">
    <vt:lpwstr>*COO.7004.100.10.8674093*</vt:lpwstr>
  </property>
  <property fmtid="{D5CDD505-2E9C-101B-9397-08002B2CF9AE}" pid="36" name="FSC#COOELAK@1.1001:RefBarCode">
    <vt:lpwstr/>
  </property>
  <property fmtid="{D5CDD505-2E9C-101B-9397-08002B2CF9AE}" pid="37" name="FSC#COOELAK@1.1001:FileRefBarCode">
    <vt:lpwstr>**</vt:lpwstr>
  </property>
  <property fmtid="{D5CDD505-2E9C-101B-9397-08002B2CF9AE}" pid="38" name="FSC#COOELAK@1.1001:ExternalRef">
    <vt:lpwstr/>
  </property>
  <property fmtid="{D5CDD505-2E9C-101B-9397-08002B2CF9AE}" pid="39" name="FSC#COOELAK@1.1001:CurrentUserRolePos">
    <vt:lpwstr>Mitarbeiter*in</vt:lpwstr>
  </property>
  <property fmtid="{D5CDD505-2E9C-101B-9397-08002B2CF9AE}" pid="40" name="FSC#COOELAK@1.1001:CurrentUserEmail">
    <vt:lpwstr>z-ak-p-00@zentrale.auswaertiges-amt.de</vt:lpwstr>
  </property>
  <property fmtid="{D5CDD505-2E9C-101B-9397-08002B2CF9AE}" pid="41" name="FSC#ATSTATECFG@1.1001:Office">
    <vt:lpwstr/>
  </property>
  <property fmtid="{D5CDD505-2E9C-101B-9397-08002B2CF9AE}" pid="42" name="FSC#ATSTATECFG@1.1001:SubfileDate">
    <vt:lpwstr/>
  </property>
  <property fmtid="{D5CDD505-2E9C-101B-9397-08002B2CF9AE}" pid="43" name="FSC#ATSTATECFG@1.1001:SubfileSubject">
    <vt:lpwstr/>
  </property>
  <property fmtid="{D5CDD505-2E9C-101B-9397-08002B2CF9AE}" pid="44" name="FSC#ATSTATECFG@1.1001:SubfileReference">
    <vt:lpwstr/>
  </property>
  <property fmtid="{D5CDD505-2E9C-101B-9397-08002B2CF9AE}" pid="45" name="FSC#COOELAK@1.1001:replyreference">
    <vt:lpwstr/>
  </property>
  <property fmtid="{D5CDD505-2E9C-101B-9397-08002B2CF9AE}" pid="46" name="FSC#COOELAK@1.1001:FileRefOULong">
    <vt:lpwstr/>
  </property>
  <property fmtid="{D5CDD505-2E9C-101B-9397-08002B2CF9AE}" pid="47" name="FSC#FSCGOVDE@1.1001:ProcedureReference">
    <vt:lpwstr/>
  </property>
  <property fmtid="{D5CDD505-2E9C-101B-9397-08002B2CF9AE}" pid="48" name="FSC#FSCGOVDE@1.1001:FileSubject">
    <vt:lpwstr/>
  </property>
  <property fmtid="{D5CDD505-2E9C-101B-9397-08002B2CF9AE}" pid="49" name="FSC#FSCGOVDE@1.1001:ProcedureSubject">
    <vt:lpwstr/>
  </property>
  <property fmtid="{D5CDD505-2E9C-101B-9397-08002B2CF9AE}" pid="50" name="FSC#FSCGOVDE@1.1001:SignFinalVersionBy">
    <vt:lpwstr/>
  </property>
  <property fmtid="{D5CDD505-2E9C-101B-9397-08002B2CF9AE}" pid="51" name="FSC#FSCGOVDE@1.1001:SignFinalVersionAt">
    <vt:lpwstr/>
  </property>
  <property fmtid="{D5CDD505-2E9C-101B-9397-08002B2CF9AE}" pid="52" name="FSC#FSCGOVDE@1.1001:ProcedureRefBarCode">
    <vt:lpwstr/>
  </property>
  <property fmtid="{D5CDD505-2E9C-101B-9397-08002B2CF9AE}" pid="53" name="FSC#FSCGOVDE@1.1001:DocumentSubj">
    <vt:lpwstr/>
  </property>
  <property fmtid="{D5CDD505-2E9C-101B-9397-08002B2CF9AE}" pid="54" name="FSC#DEPRECONFIG@15.1001:DocumentTitle">
    <vt:lpwstr/>
  </property>
  <property fmtid="{D5CDD505-2E9C-101B-9397-08002B2CF9AE}" pid="55" name="FSC#DEPRECONFIG@15.1001:ProcedureTitle">
    <vt:lpwstr/>
  </property>
  <property fmtid="{D5CDD505-2E9C-101B-9397-08002B2CF9AE}" pid="56" name="FSC#DEPRECONFIG@15.1001:AuthorTitle">
    <vt:lpwstr/>
  </property>
  <property fmtid="{D5CDD505-2E9C-101B-9397-08002B2CF9AE}" pid="57" name="FSC#DEPRECONFIG@15.1001:AuthorSalution">
    <vt:lpwstr/>
  </property>
  <property fmtid="{D5CDD505-2E9C-101B-9397-08002B2CF9AE}" pid="58" name="FSC#DEPRECONFIG@15.1001:AuthorName">
    <vt:lpwstr>Z14-9</vt:lpwstr>
  </property>
  <property fmtid="{D5CDD505-2E9C-101B-9397-08002B2CF9AE}" pid="59" name="FSC#DEPRECONFIG@15.1001:AuthorMail">
    <vt:lpwstr>z14-9@zentrale.auswaertiges-amt.de</vt:lpwstr>
  </property>
  <property fmtid="{D5CDD505-2E9C-101B-9397-08002B2CF9AE}" pid="60" name="FSC#DEPRECONFIG@15.1001:AuthorTelephone">
    <vt:lpwstr/>
  </property>
  <property fmtid="{D5CDD505-2E9C-101B-9397-08002B2CF9AE}" pid="61" name="FSC#DEPRECONFIG@15.1001:AuthorFax">
    <vt:lpwstr/>
  </property>
  <property fmtid="{D5CDD505-2E9C-101B-9397-08002B2CF9AE}" pid="62" name="FSC#DEPRECONFIG@15.1001:AuthorOE">
    <vt:lpwstr>Z-AK-1 (Ausbildung hD)</vt:lpwstr>
  </property>
</Properties>
</file>