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O:\Abteilung_ZIB\ZIB15\26-0618_Bodycams\03 Vergabeunterlagen\veröffentlicht\Version 4\"/>
    </mc:Choice>
  </mc:AlternateContent>
  <xr:revisionPtr revIDLastSave="0" documentId="13_ncr:1_{71DE6CFA-3632-4791-BB6C-18CA99F2001F}" xr6:coauthVersionLast="47" xr6:coauthVersionMax="47" xr10:uidLastSave="{00000000-0000-0000-0000-000000000000}"/>
  <bookViews>
    <workbookView xWindow="31815" yWindow="2970" windowWidth="21600" windowHeight="10845" xr2:uid="{00000000-000D-0000-FFFF-FFFF00000000}"/>
  </bookViews>
  <sheets>
    <sheet name="Bewertungsmatrix" sheetId="1" r:id="rId1"/>
    <sheet name="Tabelle1" sheetId="2" state="hidden" r:id="rId2"/>
  </sheets>
  <definedNames>
    <definedName name="_xlnm._FilterDatabase" localSheetId="0" hidden="1">Bewertungsmatrix!$A$29:$J$168</definedName>
    <definedName name="_GoBack" localSheetId="0">Bewertungsmatrix!$B$122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7" i="1" l="1"/>
  <c r="C6" i="1"/>
  <c r="C8" i="1"/>
  <c r="C7" i="1"/>
  <c r="H150" i="1"/>
  <c r="J150" i="1" s="1"/>
  <c r="H149" i="1"/>
  <c r="J149" i="1" s="1"/>
  <c r="H146" i="1"/>
  <c r="J146" i="1" s="1"/>
  <c r="H133" i="1"/>
  <c r="J133" i="1" s="1"/>
  <c r="H144" i="1"/>
  <c r="J144" i="1" s="1"/>
  <c r="A18" i="1" l="1"/>
  <c r="H124" i="1"/>
  <c r="J124" i="1" s="1"/>
  <c r="H125" i="1"/>
  <c r="J125" i="1" s="1"/>
  <c r="H126" i="1"/>
  <c r="J126" i="1" s="1"/>
  <c r="H127" i="1"/>
  <c r="J127" i="1" s="1"/>
  <c r="H128" i="1"/>
  <c r="J128" i="1" s="1"/>
  <c r="H129" i="1"/>
  <c r="J129" i="1" s="1"/>
  <c r="H130" i="1"/>
  <c r="J130" i="1" s="1"/>
  <c r="H131" i="1"/>
  <c r="J131" i="1" s="1"/>
  <c r="H132" i="1"/>
  <c r="J132" i="1" s="1"/>
  <c r="H134" i="1"/>
  <c r="J134" i="1" s="1"/>
  <c r="H135" i="1"/>
  <c r="J135" i="1" s="1"/>
  <c r="H136" i="1"/>
  <c r="J136" i="1" s="1"/>
  <c r="H137" i="1"/>
  <c r="J137" i="1" s="1"/>
  <c r="H138" i="1"/>
  <c r="J138" i="1" s="1"/>
  <c r="H139" i="1"/>
  <c r="J139" i="1" s="1"/>
  <c r="H140" i="1"/>
  <c r="J140" i="1" s="1"/>
  <c r="H141" i="1"/>
  <c r="J141" i="1" s="1"/>
  <c r="H142" i="1"/>
  <c r="J142" i="1" s="1"/>
  <c r="H143" i="1"/>
  <c r="J143" i="1" s="1"/>
  <c r="H145" i="1"/>
  <c r="J145" i="1" s="1"/>
  <c r="H147" i="1"/>
  <c r="J147" i="1" s="1"/>
  <c r="H148" i="1"/>
  <c r="J148" i="1" s="1"/>
  <c r="H151" i="1"/>
  <c r="J151" i="1" s="1"/>
  <c r="H152" i="1"/>
  <c r="J152" i="1" s="1"/>
  <c r="H153" i="1"/>
  <c r="J153" i="1" s="1"/>
  <c r="H154" i="1"/>
  <c r="J154" i="1" s="1"/>
  <c r="H155" i="1"/>
  <c r="J155" i="1" s="1"/>
  <c r="H156" i="1"/>
  <c r="J156" i="1" s="1"/>
  <c r="H157" i="1"/>
  <c r="J157" i="1" s="1"/>
  <c r="H158" i="1"/>
  <c r="J158" i="1" s="1"/>
  <c r="H159" i="1"/>
  <c r="J159" i="1" s="1"/>
  <c r="H160" i="1"/>
  <c r="J160" i="1" s="1"/>
  <c r="H161" i="1"/>
  <c r="J161" i="1" s="1"/>
  <c r="H162" i="1"/>
  <c r="H163" i="1"/>
  <c r="J163" i="1" s="1"/>
  <c r="H164" i="1"/>
  <c r="J164" i="1" s="1"/>
  <c r="H165" i="1"/>
  <c r="J165" i="1" s="1"/>
  <c r="H166" i="1"/>
  <c r="J166" i="1" s="1"/>
  <c r="H167" i="1"/>
  <c r="J167" i="1" s="1"/>
  <c r="H168" i="1"/>
  <c r="J168" i="1" s="1"/>
  <c r="H123" i="1"/>
  <c r="J123" i="1" s="1"/>
  <c r="J162" i="1"/>
  <c r="D26" i="1" l="1"/>
  <c r="D24" i="1"/>
  <c r="D23" i="1"/>
  <c r="D22" i="1"/>
  <c r="D25" i="1"/>
  <c r="D21" i="1"/>
</calcChain>
</file>

<file path=xl/sharedStrings.xml><?xml version="1.0" encoding="utf-8"?>
<sst xmlns="http://schemas.openxmlformats.org/spreadsheetml/2006/main" count="1116" uniqueCount="499">
  <si>
    <t>Name des Bieters:</t>
  </si>
  <si>
    <t>[Bitte Firmennamen eintragen]</t>
  </si>
  <si>
    <t>Gesamtwertungspreis (brutto in EUR):</t>
  </si>
  <si>
    <t>Niedrigster Angebotspreis (Pmin):</t>
  </si>
  <si>
    <t>Summe gewichtete Leistungspunkte (LBieter):</t>
  </si>
  <si>
    <t>Max. erreichbare Leistungspunkte (LMax):</t>
  </si>
  <si>
    <t>Gesamtwertungskennzahl (G):</t>
  </si>
  <si>
    <t>3. Wählen Sie in der Tabelle unten in Spalte F "Bieter-Antwort" jeweils "Ja" oder "Nein" aus dem Dropdown-Menü.</t>
  </si>
  <si>
    <t>4. Alle Punktzahlen, die Gesamtkennzahl und der Status der Mindestkriterien errechnen sich automatisch.</t>
  </si>
  <si>
    <t>STATUS MINDESTKRITERIEN</t>
  </si>
  <si>
    <t>Testmodul 1: Hardware – Ergonomie &amp; Robustheit (Kap. 7.3.1)</t>
  </si>
  <si>
    <t>Erreichte Punkte:</t>
  </si>
  <si>
    <t>Testmodul 2: Video &amp; Audio (Kap. 7.3.2)</t>
  </si>
  <si>
    <t>Testmodul 3: Konnektivität &amp; Akku (Kap. 7.3.3)</t>
  </si>
  <si>
    <t>Testmodul 4: Cloud-Grundfunktionen (Kap. 7.3.4)</t>
  </si>
  <si>
    <t>Testmodul 5: Speicher &amp; Warnung (Kap. 7.3.5)</t>
  </si>
  <si>
    <t>Testmodul 6: Spezielle Features &amp; Interoperabilität (Kap. 7.3.6)</t>
  </si>
  <si>
    <t>ID</t>
  </si>
  <si>
    <t>Kriterium</t>
  </si>
  <si>
    <t>Referenz
(Kapitel/Seite)</t>
  </si>
  <si>
    <t>Prüfmethode/Nachweis</t>
  </si>
  <si>
    <t>Max. Punkte
(Roh)</t>
  </si>
  <si>
    <t>Erreichte Punkte
(Roh)</t>
  </si>
  <si>
    <t>Faktor</t>
  </si>
  <si>
    <t>Gewichtete
Punkte</t>
  </si>
  <si>
    <t>M1</t>
  </si>
  <si>
    <t>Gewicht der Bodycam (max. 255g)</t>
  </si>
  <si>
    <t>-</t>
  </si>
  <si>
    <t>Mindestkriterium</t>
  </si>
  <si>
    <t>M2</t>
  </si>
  <si>
    <t>Kompatibilität zu MOLLE</t>
  </si>
  <si>
    <t>M3</t>
  </si>
  <si>
    <t>Schutzklasse (IP67)</t>
  </si>
  <si>
    <t>Prüfbericht/Zertifikat unabhängige Prüfstelle, Hersteller-Datenblatt</t>
  </si>
  <si>
    <t>M4</t>
  </si>
  <si>
    <t>Robustheit (Falltest aus 1m)</t>
  </si>
  <si>
    <t>M5</t>
  </si>
  <si>
    <t>Temperaturbereich (-20°C bis +50°C)</t>
  </si>
  <si>
    <t>Hersteller-Datenblatt, Prüfbericht Klimakammer</t>
  </si>
  <si>
    <t>M6</t>
  </si>
  <si>
    <t>Schnellregistration (RFID)</t>
  </si>
  <si>
    <t>M7</t>
  </si>
  <si>
    <t>Automatisierte Aufnahme bei Nutzung von FEM</t>
  </si>
  <si>
    <t>M8</t>
  </si>
  <si>
    <t>Firmwarebereitstellung</t>
  </si>
  <si>
    <t>Firmware-Lifecycle/Update-Konzept, Eigenerklärung</t>
  </si>
  <si>
    <t>M9</t>
  </si>
  <si>
    <t>Firmwareupdate der Bodycams</t>
  </si>
  <si>
    <t>Hersteller-Dokumentation Update-Prozess, Eigenerklärung, Datenblatt</t>
  </si>
  <si>
    <t>M10</t>
  </si>
  <si>
    <t>Speicherausstattung</t>
  </si>
  <si>
    <t>Hersteller-Datenblatt (≥64GB), Eigenerklärung, stichprobenartige Kontrolle</t>
  </si>
  <si>
    <t>M11</t>
  </si>
  <si>
    <t>Integriertes Global Navigation Satellite System</t>
  </si>
  <si>
    <t>M12</t>
  </si>
  <si>
    <t>Georeferenzierung in Aufnahmen</t>
  </si>
  <si>
    <t>M13</t>
  </si>
  <si>
    <t>Visualisierung in Karte (SaaS) oder Export (BPOLMaps)</t>
  </si>
  <si>
    <t>M14</t>
  </si>
  <si>
    <t>Manipulationssichere Zeitstempel</t>
  </si>
  <si>
    <t>M15</t>
  </si>
  <si>
    <t>Schutz gegen unbefugten Zugriff und Datenlöschung</t>
  </si>
  <si>
    <t>M16</t>
  </si>
  <si>
    <t>Pre-Event-Recording</t>
  </si>
  <si>
    <t>M17</t>
  </si>
  <si>
    <t>Videoqualität (720/1080p, 25FPS)</t>
  </si>
  <si>
    <t>M18</t>
  </si>
  <si>
    <t>Video-Codec (H.264)</t>
  </si>
  <si>
    <t>Hersteller-Datenblatt/Technische Spezifikation Codec, Eigenerklärung</t>
  </si>
  <si>
    <t>M19</t>
  </si>
  <si>
    <t>Bildstabilisierung</t>
  </si>
  <si>
    <t>Hersteller-Dokumentation EIS/OIS, Eigenerklärung, Praxistest Bewegungsparcours</t>
  </si>
  <si>
    <t>M20</t>
  </si>
  <si>
    <t>Horizontales Sichtfeld (min. 110 Grad)</t>
  </si>
  <si>
    <t>Hersteller-Datenblatt Sichtfeld, Eigenerklärung</t>
  </si>
  <si>
    <t>M21</t>
  </si>
  <si>
    <t>M22</t>
  </si>
  <si>
    <t>Klare Sprachaufzeichnung (bei 60-70 dB)</t>
  </si>
  <si>
    <t>M23</t>
  </si>
  <si>
    <t>Akustisches Startsignal (1m Entfernung)</t>
  </si>
  <si>
    <t>M24</t>
  </si>
  <si>
    <t>LED Statusanzeige (Aufnahme)</t>
  </si>
  <si>
    <t>M25</t>
  </si>
  <si>
    <t>Statusanzeige (Akkuladezustand)</t>
  </si>
  <si>
    <t>M26</t>
  </si>
  <si>
    <t>Warnmeldung (Speicherplatzknappheit)</t>
  </si>
  <si>
    <t>M27</t>
  </si>
  <si>
    <t>USB-C (Anschluss vorhanden)</t>
  </si>
  <si>
    <t>M28</t>
  </si>
  <si>
    <t>USB-C (Ladefunktion)</t>
  </si>
  <si>
    <t>M29</t>
  </si>
  <si>
    <t>USB-C (Dateiübertragung)</t>
  </si>
  <si>
    <t>M30</t>
  </si>
  <si>
    <t>USB-C (administrative Änderungen)</t>
  </si>
  <si>
    <t>Techn. Dokumentation Admin-Zugriff USB-C, Eigenerklärung</t>
  </si>
  <si>
    <t>M31</t>
  </si>
  <si>
    <t>M32</t>
  </si>
  <si>
    <t>Automatischer Cloud-Upload</t>
  </si>
  <si>
    <t>M33</t>
  </si>
  <si>
    <t>Automatischer Cloud-Upload (Fortsetzung nach Unterbrechung)</t>
  </si>
  <si>
    <t>M34</t>
  </si>
  <si>
    <t>Statusanzeige bei automatischem Cloud-Upload</t>
  </si>
  <si>
    <t>M35</t>
  </si>
  <si>
    <t>M36</t>
  </si>
  <si>
    <t>Akkuwechsel (werkzeuglos)</t>
  </si>
  <si>
    <t>M37</t>
  </si>
  <si>
    <t>Akku wiederaufladbar</t>
  </si>
  <si>
    <t>Hersteller-Datenblatt Zelltyp/Ladezyklen, Eigenerklärung, ggf. Prüfbericht</t>
  </si>
  <si>
    <t>M38</t>
  </si>
  <si>
    <t>Akkulaufzeit (Aufnahmezeit min. 10h)</t>
  </si>
  <si>
    <t>Prüfbericht Daueraufzeichnung 1080p/25FPS, Hersteller-Datenblatt, Eigenerklärung</t>
  </si>
  <si>
    <t>M39</t>
  </si>
  <si>
    <t>Ladestation mit EU-Standardstecker (Typ F/C, 230V, 50Hz)</t>
  </si>
  <si>
    <t>M40</t>
  </si>
  <si>
    <t>M41</t>
  </si>
  <si>
    <t>Dockingstation (gleichzeitiges Laden und Datenübertragung)</t>
  </si>
  <si>
    <t>M42</t>
  </si>
  <si>
    <t>M43</t>
  </si>
  <si>
    <t>Dockingstation (integrierter Überhitzungsschutz)</t>
  </si>
  <si>
    <t>Hersteller-Datenblatt/Sicherheitsdoku Überhitzungsschutz, CE/GS-Zertifikat</t>
  </si>
  <si>
    <t>M44</t>
  </si>
  <si>
    <t>Dockingstation (Statusanzeige: Laden/Fertig/Upload)</t>
  </si>
  <si>
    <t>M45</t>
  </si>
  <si>
    <t>Dockingstation (automatische Firmwareupdates)</t>
  </si>
  <si>
    <t>Techn. Dokumentation Zero-Touch-Update, Eigenerklärung</t>
  </si>
  <si>
    <t>M46</t>
  </si>
  <si>
    <t>Firmwareupdates während Nutzung (ohne Beeinträchtigung)</t>
  </si>
  <si>
    <t>Update-Konzept Zeitsteuerung/Schutz Einsätze, Eigenerklärung</t>
  </si>
  <si>
    <t>M47</t>
  </si>
  <si>
    <t>Statusanzeige bei Firmwareupdate</t>
  </si>
  <si>
    <t>Hersteller-Dokumentation Update-Statusanzeige, Eigenerklärung</t>
  </si>
  <si>
    <t>M48</t>
  </si>
  <si>
    <t>Versorgungs- und Reparatursicherheit</t>
  </si>
  <si>
    <t>Service-/Instandhaltungskonzept, Eigenerklärung</t>
  </si>
  <si>
    <t>M49</t>
  </si>
  <si>
    <t>SaaS – Standardtechnologie (REST, JSON, XML)</t>
  </si>
  <si>
    <t>Architektur-/Schnittstellendoku, REST-API-Dokumentation, Eigenerklärung</t>
  </si>
  <si>
    <t>M50</t>
  </si>
  <si>
    <t>SaaS – Datenexport</t>
  </si>
  <si>
    <t>M51</t>
  </si>
  <si>
    <t>SaaS – Dokumentation der REST-API</t>
  </si>
  <si>
    <t>Vollständige REST-API-Doku (OpenAPI/Swagger), Eigenerklärung</t>
  </si>
  <si>
    <t>M52</t>
  </si>
  <si>
    <t>SaaS – BSI Empfehlungen</t>
  </si>
  <si>
    <t>M53</t>
  </si>
  <si>
    <t>SaaS – AES-256 Verschlüsselung</t>
  </si>
  <si>
    <t>Kryptokonzept At-Rest AES-256, Eigenerklärung, ggf. Sicherheitsbericht/Zertifizierung</t>
  </si>
  <si>
    <t>M54</t>
  </si>
  <si>
    <t>SaaS – TLS1.3 oder höher</t>
  </si>
  <si>
    <t>Techn. Beschreibung TLS-Versionen/Cipher Suites, Eigenerklärung, ggf. SSL-Scan/Report</t>
  </si>
  <si>
    <t>M55</t>
  </si>
  <si>
    <t>SaaS – Barrierefreiheit (BITV 2.0 Testat)</t>
  </si>
  <si>
    <t>Gültiges BITV-2.0-Testat/Prüfbericht anerkannte Prüfstelle</t>
  </si>
  <si>
    <t>M56</t>
  </si>
  <si>
    <t>SaaS – Server-/Speicherstandort EU (bevorzugt DE)</t>
  </si>
  <si>
    <t>Hosting-Vertrag/Architekturdiagramm RZ-Standorte EU, Eigenerklärung, ggf. RZ-Zertifikate</t>
  </si>
  <si>
    <t>M57</t>
  </si>
  <si>
    <t>Sicherheitsüberprüftes Personal (SÜ1)</t>
  </si>
  <si>
    <t>Eigenerklärung S1-Sicherheitsüberprüfung Personal</t>
  </si>
  <si>
    <t>M58</t>
  </si>
  <si>
    <t>Software – Anzeige/Abspielen von Videos</t>
  </si>
  <si>
    <t>Hersteller-Doku Wiedergabefunktion, Eigenerklärung, Praxistest SaaS-Testinstanz</t>
  </si>
  <si>
    <t>M59</t>
  </si>
  <si>
    <t>Software – Bearbeitung der Dateien</t>
  </si>
  <si>
    <t>M60</t>
  </si>
  <si>
    <t>Software – Löschen von Dateien nach Rollenkonzept</t>
  </si>
  <si>
    <t>M61</t>
  </si>
  <si>
    <t>Software – Teilen von Dateien nach Rollenkonzept</t>
  </si>
  <si>
    <t>M62</t>
  </si>
  <si>
    <t>Software – Protokollierung</t>
  </si>
  <si>
    <t>M63</t>
  </si>
  <si>
    <t>Software – Export auf USB/CD</t>
  </si>
  <si>
    <t>M64</t>
  </si>
  <si>
    <t>Software – Filterung nach Datum und Uhrzeit</t>
  </si>
  <si>
    <t>M65</t>
  </si>
  <si>
    <t>Software – Filterung nach Bodycam-Nummer</t>
  </si>
  <si>
    <t>M66</t>
  </si>
  <si>
    <t>Software – Filterung nach Nutzer-ID</t>
  </si>
  <si>
    <t>M67</t>
  </si>
  <si>
    <t>Software – Filterung nach TR/IA</t>
  </si>
  <si>
    <t>M68</t>
  </si>
  <si>
    <t>Software – Videobearbeitung (Schnitt)</t>
  </si>
  <si>
    <t>M69</t>
  </si>
  <si>
    <t>Software – Videobearbeitung (Kommentare einfügen)</t>
  </si>
  <si>
    <t>M70</t>
  </si>
  <si>
    <t>Software – Videobearbeitung (Bezeichnung ändern)</t>
  </si>
  <si>
    <t>Dokumentation Umbenennung/Metadatenpflege, Eigenerklärung, Praxistest</t>
  </si>
  <si>
    <t>M71</t>
  </si>
  <si>
    <t>Software – Verwaltung (Benutzer-/Geräteverwaltung)</t>
  </si>
  <si>
    <t>M72</t>
  </si>
  <si>
    <t>Software – Verwaltung (Automatische Löschfristen)</t>
  </si>
  <si>
    <t>M73</t>
  </si>
  <si>
    <t>Software – Verwaltung (Gerätezuordnung)</t>
  </si>
  <si>
    <t>M74</t>
  </si>
  <si>
    <t>Software – Verwaltung (Protokollierung)</t>
  </si>
  <si>
    <t>M75</t>
  </si>
  <si>
    <t>Software – Verwaltung (hierarchische Organisationsstruktur)</t>
  </si>
  <si>
    <t>M76</t>
  </si>
  <si>
    <t>Software – Rollenkonzept</t>
  </si>
  <si>
    <t>M77</t>
  </si>
  <si>
    <t>Software – Sonderfunktionen (Innere Angelegenheiten)</t>
  </si>
  <si>
    <t>M78</t>
  </si>
  <si>
    <t>Software – Sonderfunktionen (To Review)</t>
  </si>
  <si>
    <t>M79</t>
  </si>
  <si>
    <t>Cloud – Speicherkapazität skalierbar</t>
  </si>
  <si>
    <t>Architektur-/Betriebskonzept Skalierung (Cluster/Storage-Scaling), Eigenerklärung</t>
  </si>
  <si>
    <t>M80</t>
  </si>
  <si>
    <t>Cloud – Datensicherung (min. einmal täglich)</t>
  </si>
  <si>
    <t>Backup-Konzept (Frequenz, Medien, Aufbewahrung), Eigenerklärung, ggf. Audit-/Revisionsberichte</t>
  </si>
  <si>
    <t>M81</t>
  </si>
  <si>
    <t>Cloud – redundante Infrastruktur</t>
  </si>
  <si>
    <t>Architekturdiagramme Redundanzen (Multi-AZ, DB/Storage), Eigenerklärung, ggf. RZ-Zertifikate</t>
  </si>
  <si>
    <t>M82</t>
  </si>
  <si>
    <t>Cloud – Protokollierung nach BDSG</t>
  </si>
  <si>
    <t>M83</t>
  </si>
  <si>
    <t>Cloud – Warnmeldung bei Speicherauslastung (bei 80%)</t>
  </si>
  <si>
    <t>M84</t>
  </si>
  <si>
    <t>Cloud – Datenlöschung nach Vertragsende</t>
  </si>
  <si>
    <t>Konzept Datenlöschung/Migration Vertragsende (1-Jahres-Übergang, physische Löschung), Eigenerklärung</t>
  </si>
  <si>
    <t>M85</t>
  </si>
  <si>
    <t>SaaS – REST-API</t>
  </si>
  <si>
    <t>REST-API-Dokumentation (Endpunkte, Authentifizierung, Datenmodelle), Eigenerklärung</t>
  </si>
  <si>
    <t>M86</t>
  </si>
  <si>
    <t>Service und Support – Einhaltung der SLA</t>
  </si>
  <si>
    <t>SLA-Dokument (Prioritäten, Reaktions-/Wiederherstellungszeiten), Eigenerklärung</t>
  </si>
  <si>
    <t>M87</t>
  </si>
  <si>
    <t>Service und Support – Software-Updates</t>
  </si>
  <si>
    <t>Update-/Release-Konzept, Eigenerklärung Intervalle/Ankündigungsfristen, Muster Release-Notes</t>
  </si>
  <si>
    <t>M88</t>
  </si>
  <si>
    <t>Service und Support – Sicherheits-Patches</t>
  </si>
  <si>
    <t>Sicherheits-Patch-Prozessbeschreibung, Eigenerklärung, ggf. ISMS-Doku, Plausibilitätsprüfung</t>
  </si>
  <si>
    <t>M89</t>
  </si>
  <si>
    <t>Service und Support – Bug-Fix-Zyklen</t>
  </si>
  <si>
    <t>Konzept Bug-Fix-Zyklen (monatlich, Ad-hoc-Hotfixes), Eigenerklärung</t>
  </si>
  <si>
    <t>M90</t>
  </si>
  <si>
    <t>Schulungen in Präsenzform</t>
  </si>
  <si>
    <t>Schulungskonzept (Präsenz, Zielgruppen, Inhalte), Eigenerklärung</t>
  </si>
  <si>
    <t>M91</t>
  </si>
  <si>
    <t>Schulungen unmittelbar nach Lieferung</t>
  </si>
  <si>
    <t>Zeit-/Ressourcenplanung Schulungswellen, Eigenerklärung</t>
  </si>
  <si>
    <t>M92</t>
  </si>
  <si>
    <t>Schulungsunterlagen in deutscher Sprache</t>
  </si>
  <si>
    <t>Muster-Schulungsunterlagen deutsch editierbar (PPTX/DOCX), Eigenerklärung</t>
  </si>
  <si>
    <t>Bedienungsanleitung deutsch (Bodycam)</t>
  </si>
  <si>
    <t>Muster-Bedienungsanleitung deutsch (Print/PDF), Eigenerklärung</t>
  </si>
  <si>
    <t>Bedienungsanleitung deutsch (Cloud-Software)</t>
  </si>
  <si>
    <t>Muster-Bedienungsanleitung Cloud-Software deutsch inkl. Screenshots, Eigenerklärung</t>
  </si>
  <si>
    <t>Technische Dokumentation für IT-Admins/Entwickler</t>
  </si>
  <si>
    <t>Muster techn. Dokumentation (Architektur, REST-API, Sicherheit, Backup/Recovery, Logs) deutsch, Eigenerklärung</t>
  </si>
  <si>
    <t>B2</t>
  </si>
  <si>
    <t>B3</t>
  </si>
  <si>
    <t>B4</t>
  </si>
  <si>
    <t>Nachweis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</si>
  <si>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</si>
  <si>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</si>
  <si>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</si>
  <si>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</si>
  <si>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</si>
  <si>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</si>
  <si>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</si>
  <si>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</si>
  <si>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</si>
  <si>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</si>
  <si>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</si>
  <si>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</si>
  <si>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</si>
  <si>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</si>
  <si>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</si>
  <si>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</si>
  <si>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</si>
  <si>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</si>
  <si>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</si>
  <si>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</si>
  <si>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</si>
  <si>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</si>
  <si>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</si>
  <si>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</si>
  <si>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</si>
  <si>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</si>
  <si>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</si>
  <si>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</si>
  <si>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</si>
  <si>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</si>
  <si>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</si>
  <si>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</si>
  <si>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t>B38</t>
  </si>
  <si>
    <t>B39</t>
  </si>
  <si>
    <t>B40</t>
  </si>
  <si>
    <t>B41</t>
  </si>
  <si>
    <t>Praxistest gem. Leistungsbeschreibung</t>
  </si>
  <si>
    <t>1. Tragen Sie Ihren Firmennamen in Zelle C3 ein.</t>
  </si>
  <si>
    <t>2. Tragen Sie Ihren Gesamtwertungspreis (brutto) aus dem Angebotsformular in Zelle C4 ein.</t>
  </si>
  <si>
    <t>Vom Bieter auszuwählen
(Ja/Nein)</t>
  </si>
  <si>
    <r>
      <t xml:space="preserve">Hersteller-Datenblatt, Eigenerklärung,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(Wiegen mit Präzisionswaage)</t>
    </r>
  </si>
  <si>
    <r>
      <t xml:space="preserve">Herstellererklärung, techn. Dokumentation,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(Anbringen an Weste)</t>
    </r>
  </si>
  <si>
    <r>
      <t xml:space="preserve">Prüfbericht Falltest, Eigenerklärung,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Testmodul 1</t>
    </r>
  </si>
  <si>
    <r>
      <t xml:space="preserve">Hersteller-Dokumentation RFID/NFC-Konzept,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</si>
  <si>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Hersteller-Dokumentation FEM-Kopplung,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</si>
  <si>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Hersteller-Datenblatt GNSS/GPS-Modul,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</si>
  <si>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Hersteller-Dokumentation Positionsdaten in Metadaten,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</si>
  <si>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Hersteller-Dokumentation Karte/Export,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</si>
  <si>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Techn. Dokumentation Zeitstempel-Konzept,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</si>
  <si>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Sicherheitskonzept, Eigenerklärung, ggf. Sicherheitsbericht,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</si>
  <si>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Hersteller-Datenblatt Vorlaufzeit,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</si>
  <si>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Hersteller-Datenblatt Auflösungen/Bildraten,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</si>
  <si>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Hersteller-Datenblatt (Frequenzgang, SNR),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</si>
  <si>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Hersteller-Datenblatt/Fotos Statusanzeige,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</si>
  <si>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Hersteller-Datenblatt Speicherwarnung,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</si>
  <si>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Hersteller-Datenblatt USB-C, CE-Konformität,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Sichtprüfung</t>
    </r>
  </si>
  <si>
    <r>
      <t xml:space="preserve">Hersteller-Datenblatt Akku-Statusanzeige, Eigenerklärung,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Sichtprüfung</t>
    </r>
  </si>
  <si>
    <r>
      <t xml:space="preserve">Hersteller-Dokumentation Signalisierung, Eigenerklärung,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Hörprüfung</t>
    </r>
  </si>
  <si>
    <r>
      <t xml:space="preserve">Hersteller-Datenblatt Ladefunktion, Eigenerklärung,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Laden</t>
    </r>
  </si>
  <si>
    <r>
      <t xml:space="preserve">Hersteller-Datenblatt Datenübertragung, Eigenerklärung,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Transfer</t>
    </r>
  </si>
  <si>
    <r>
      <t xml:space="preserve">Hersteller-Datenblatt WLAN-Standards, Eigenerklärung,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WLAN</t>
    </r>
  </si>
  <si>
    <r>
      <t xml:space="preserve">Hersteller-Dokumentation Upload-Mechanismus,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</si>
  <si>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Techn. Beschreibung fehlertolerante Fortsetzung,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</si>
  <si>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Hersteller-Datenblatt Upload-Statusanzeige,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</si>
  <si>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Hersteller-Datenblatt Bluetooth, Integrationsdoku BOS-Funk,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</si>
  <si>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Hersteller-Datenblatt Netzteil/Stecker, CE-Kennzeichnung,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</si>
  <si>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Hersteller-Dokumentation Docking-Funktionalität,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</si>
  <si>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Hersteller-Datenblatt LED/Display-Status,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</si>
  <si>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Funktionsbeschreibung Export, REST/Export-API-Doku,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</si>
  <si>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Funktionsbeschreibung Bearbeitung (Schneiden, Benennen, Kommentieren),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</si>
  <si>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Rollen-/Löschkonzept inkl. Fristenmanagement,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</si>
  <si>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Sharing-Funktionen/Rechteprüfung,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</si>
  <si>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Audit-Logs (Inhalt, Unveränderbarkeit, Aufbewahrung),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</si>
  <si>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Funktionsbeschreibung Export (Formate, Integritätsprüfung),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</si>
  <si>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Filterfunktionen, Eigenerklärung,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Zeitraumfilter</t>
    </r>
  </si>
  <si>
    <r>
      <t xml:space="preserve">Dokumentation Filterfunktion Geräte-ID,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</si>
  <si>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Filterfunktion Nutzerkennung,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</si>
  <si>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Filterung TR/IA-Kennzeichnung,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</si>
  <si>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Funktionsbeschreibung Trimmen, Eigenerklärung,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mit Protokollierung</t>
    </r>
  </si>
  <si>
    <r>
      <t xml:space="preserve">Dokumentation Kommentarfunktion,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</si>
  <si>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Admin-Handbuch Nutzer-/Geräteverwaltung,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</si>
  <si>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Fristenmanagement,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</si>
  <si>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Geräte-/Organisationszuordnung,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</si>
  <si>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Admin-Protokolle,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</si>
  <si>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hierarchische Organisation,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</si>
  <si>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Rollen-/Rechtemodell-Dokumentation, Eigenerklärung,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verschiedene Rollen</t>
    </r>
  </si>
  <si>
    <r>
      <t xml:space="preserve">Dokumentation Sonderrolle IA (separater Datentopf),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</si>
  <si>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To-Review-Kennzeichnung/Workflows,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</si>
  <si>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Audit-Log-System (Revisionssicherheit), Eigenerklärung, ggf. Gutachten,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</si>
  <si>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Speicherüberwachung/Warnlogik, Eigenerklärung,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80%-Schwelle</t>
    </r>
  </si>
  <si>
    <t>Testmodul</t>
  </si>
  <si>
    <t>Testmodul 1</t>
  </si>
  <si>
    <t>Gewicht der Bodycam</t>
  </si>
  <si>
    <t>Intuitive Menüführung ohne Schulung</t>
  </si>
  <si>
    <t>Bedienbarkeit mit dicken Handschuhen</t>
  </si>
  <si>
    <t>Robustheit (Falltest aus 1,5m)</t>
  </si>
  <si>
    <t>Frontdisplay</t>
  </si>
  <si>
    <t>Videoqualität (4k+)</t>
  </si>
  <si>
    <t>Video-Codec (H.265)</t>
  </si>
  <si>
    <t>Horizontales Sichtfeld der Kamera (120 Grad)</t>
  </si>
  <si>
    <t>Kamera horizontal schwenkbar</t>
  </si>
  <si>
    <t>Kamera vertikal schwenkbar</t>
  </si>
  <si>
    <t>Klare Sprachaufzeichnung (bei &gt;85 dB)</t>
  </si>
  <si>
    <t>Statusanzeige (mit Wifi verbunden)</t>
  </si>
  <si>
    <t>Statusanzeige (mit LTE/5G verbunden)</t>
  </si>
  <si>
    <t>Statusanzeige (mit Bluetooth verbunden)</t>
  </si>
  <si>
    <t>Statusanzeige (Datum und Uhrzeit)</t>
  </si>
  <si>
    <t>Statusanzeige (Debug-Informationen)</t>
  </si>
  <si>
    <t>Mobile Netzwerkunterstützung (LTE/5G)</t>
  </si>
  <si>
    <t>Live-Streaming (Real-Time Situational Awareness)</t>
  </si>
  <si>
    <t>Bluetooth-Schnittstelle und Integration mit Digitalfunkgeräten (Trigger-Funktion)</t>
  </si>
  <si>
    <t>Bluetooth-Schnittstelle und Integration mit Digitalfunkgeräten (Sprachaufzeichnung)</t>
  </si>
  <si>
    <t>Akkulaufzeit (Aufnahmezeit &gt; 12h)</t>
  </si>
  <si>
    <t>Software – Filterung (Mehrfachfilter)</t>
  </si>
  <si>
    <t>Software – Filterung (Volltextsuche/Metadaten)</t>
  </si>
  <si>
    <t>Software – Videobearbeitung (Bildverbesserung)</t>
  </si>
  <si>
    <t>Software – Videobearbeitung (erweiterte Videoverarbeitung)</t>
  </si>
  <si>
    <t>Software – Videobearbeitung (Erzeugen von Standbildern)</t>
  </si>
  <si>
    <t>Software – Videobearbeitung (Kennzeichnung/Markierung - Einzelbild)</t>
  </si>
  <si>
    <t>Software – Videobearbeitung (bewegte Markierungen)</t>
  </si>
  <si>
    <t>Software – Spezielle Funktionen (Passwortänderung durch Nutzer)</t>
  </si>
  <si>
    <t>Software – Spezielle Funktionen (Import externer Medienquellen)</t>
  </si>
  <si>
    <t>Software – Spezielle Funktionen (Geopositionsdaten – Kartendarstellung)</t>
  </si>
  <si>
    <t>Software – Spezielle Funktionen (Geopositionsdaten-Extraktion ohne Visualisierung)</t>
  </si>
  <si>
    <t>Software – Spezielle Funktionen (Gesicherter Link-Versand)</t>
  </si>
  <si>
    <t>Software – Spezielle Funktionen (Single-Sign-On)</t>
  </si>
  <si>
    <t>Software – Spezielle Funktionen (Gerätezuordnung per RFID/Dongle)</t>
  </si>
  <si>
    <t>Cloud – Warnmeldung bei Speicherauslastung (mehrstufige Warnungen)</t>
  </si>
  <si>
    <t>Cloud – Warnmeldungen bei Speicherauslastung (automatische Speicher-Berichte)</t>
  </si>
  <si>
    <t>Cloud – Unterstützung von Containertechnologien</t>
  </si>
  <si>
    <t>Cloud – Infrastrukture-as-Code-Dokumentation</t>
  </si>
  <si>
    <t>3.1.1, Seite: 11</t>
  </si>
  <si>
    <t>3.1.3, Seite: 12</t>
  </si>
  <si>
    <t>3.1.6, Seite: 14</t>
  </si>
  <si>
    <t>3.1.8, Seite: 14</t>
  </si>
  <si>
    <t>3.2.1, Seite: 17</t>
  </si>
  <si>
    <t>3.3.2, Seite: 20</t>
  </si>
  <si>
    <t>3.3.4, Seite: 21</t>
  </si>
  <si>
    <t>3.4.4, Seite: 24</t>
  </si>
  <si>
    <t>3.4.5, Seite: 25</t>
  </si>
  <si>
    <t>3.5.1, Seite: 26</t>
  </si>
  <si>
    <t>4.3.3, Seite: 37</t>
  </si>
  <si>
    <t>4.5.5, Seite: 45</t>
  </si>
  <si>
    <t>Testmodul 2</t>
  </si>
  <si>
    <t>Testmodul 3</t>
  </si>
  <si>
    <t>Testmodul 4</t>
  </si>
  <si>
    <t>Testmodul 5</t>
  </si>
  <si>
    <t>Testmodul 6</t>
  </si>
  <si>
    <t>Testmodul 7</t>
  </si>
  <si>
    <t>Nachweis/Praxistest gem. Leistungsbeschreibung</t>
  </si>
  <si>
    <t>5. Formel Gesamtwertungskennzahl: G = ((LBieter/LMax) × 0,6) + ((Pmin/PBieter) × 0,4) × 100</t>
  </si>
  <si>
    <t>HINWEISE ZUM AUSFÜLLUNG</t>
  </si>
  <si>
    <t>IT-Sicherheitskonzept BSI-Grundlagen, Eigenerklärung, Audit-/Zertifikatsnachweise (BSI-C5), siehe Leistungsbeschreibung.</t>
  </si>
  <si>
    <t>Bluetooth-Schnittstelle zu Geräten des Herstellers Sepura (STP- und SC-Serie)</t>
  </si>
  <si>
    <t>3.1.2, Seite: 11</t>
  </si>
  <si>
    <t>3.1.5, Seite: 13</t>
  </si>
  <si>
    <t>3.1.7, Seite: 14</t>
  </si>
  <si>
    <t>3.1.9, Seite: 15</t>
  </si>
  <si>
    <t>3.1.10, Seite: 15</t>
  </si>
  <si>
    <t>3.1.11, Seite: 16</t>
  </si>
  <si>
    <t>3.2.2, Seite: 17</t>
  </si>
  <si>
    <t>3.2.3, Seite: 18</t>
  </si>
  <si>
    <t>3.2.4, Seite: 19</t>
  </si>
  <si>
    <t>3.2.5, Seite: 19</t>
  </si>
  <si>
    <t>3.3.1, Seite: 19</t>
  </si>
  <si>
    <t>3.3.3, Seite: 20</t>
  </si>
  <si>
    <t>3.3.5, Seite: 21</t>
  </si>
  <si>
    <t>3.3.6, Seite: 22</t>
  </si>
  <si>
    <t>3.3.7, Seite: 22</t>
  </si>
  <si>
    <t>3.4.1, Seite: 23</t>
  </si>
  <si>
    <t>3.4.2, Seite 23</t>
  </si>
  <si>
    <t>3.4.3, Seite: 24</t>
  </si>
  <si>
    <t>4.3.2, Seite: 37</t>
  </si>
  <si>
    <t>4.4.3, Seite: 43</t>
  </si>
  <si>
    <t>3.1.4, Seite: 12</t>
  </si>
  <si>
    <t>4.3.5, Seite: 39ff</t>
  </si>
  <si>
    <t>4.6.3, Seite: 47</t>
  </si>
  <si>
    <r>
      <t xml:space="preserve">Hersteller-Datenblatt 2 Mikrofone/Rauschfilterung, Eigenerklärung, </t>
    </r>
    <r>
      <rPr>
        <b/>
        <sz val="11"/>
        <color rgb="FFFF0000"/>
        <rFont val="Calibri"/>
        <family val="2"/>
        <scheme val="minor"/>
      </rPr>
      <t>Praxistest</t>
    </r>
  </si>
  <si>
    <t>aktive. Geräuschfilterung</t>
  </si>
  <si>
    <t>B22</t>
  </si>
  <si>
    <t>B42</t>
  </si>
  <si>
    <t>B43</t>
  </si>
  <si>
    <t>B44</t>
  </si>
  <si>
    <t>3.5.3, Seite: 28</t>
  </si>
  <si>
    <t>3.5.2, Seite: 27</t>
  </si>
  <si>
    <t>Dockingstation (Multi-Port)</t>
  </si>
  <si>
    <t>Hersteller-Datenblatt Anzahl Ports, Eigenerklärung, Praxistest</t>
  </si>
  <si>
    <t>Hersteller-Datenblatt Stand-Alone-Ladefunktion, Eigenerklärung, Praxistest</t>
  </si>
  <si>
    <t>B45</t>
  </si>
  <si>
    <t>B46</t>
  </si>
  <si>
    <t xml:space="preserve">Zwei Mikrofone </t>
  </si>
  <si>
    <t>3.3.5, Seite: 22</t>
  </si>
  <si>
    <t>Ladestation (Stand-Alone, Laden ohne Bodycam)</t>
  </si>
  <si>
    <t>3.3.7, Seite: 23</t>
  </si>
  <si>
    <t>3.5.1, Seite: 27</t>
  </si>
  <si>
    <t>3.5.3, Seite 28</t>
  </si>
  <si>
    <t>3.5.4, Seite: 28</t>
  </si>
  <si>
    <t>3.5.4, Seite: 29</t>
  </si>
  <si>
    <t>3.6.1, Seite: 29</t>
  </si>
  <si>
    <t>4.1.1, Seite: 32</t>
  </si>
  <si>
    <t>4.1.2, Seite: 33</t>
  </si>
  <si>
    <t>4.1.2, Seite: 32</t>
  </si>
  <si>
    <t>4.1.3, Seite: 34</t>
  </si>
  <si>
    <t>4.1.4, Seite: 34</t>
  </si>
  <si>
    <t>4.2.4, Seite: 37</t>
  </si>
  <si>
    <t>4.3.1, Seite: 37</t>
  </si>
  <si>
    <t>4.3.1, Seite: 38</t>
  </si>
  <si>
    <t>4.3.2, Seite: 38</t>
  </si>
  <si>
    <t>4.3.3, Seite: 38</t>
  </si>
  <si>
    <t>4.3.4, Seite: 39</t>
  </si>
  <si>
    <t>4.3.4, Seite: 40</t>
  </si>
  <si>
    <t>4.4, Seite: 41ff</t>
  </si>
  <si>
    <t>4.4.3, Seite: 44</t>
  </si>
  <si>
    <t>4.5.1, Seite: 45</t>
  </si>
  <si>
    <t>4.5.2, Seite: 45</t>
  </si>
  <si>
    <t>4.5.2, Seite: 46</t>
  </si>
  <si>
    <t>4.5.4, Seite: 46</t>
  </si>
  <si>
    <t>4.5.5, Seite: 46</t>
  </si>
  <si>
    <t>4.5.6, Seite: 46</t>
  </si>
  <si>
    <t>4.6.1, Seite: 47</t>
  </si>
  <si>
    <t>5.1, Seite: 48</t>
  </si>
  <si>
    <t>5.2, Seite: 49</t>
  </si>
  <si>
    <t>5.2, Seite: 50</t>
  </si>
  <si>
    <t>6.1.1, Seite: 50</t>
  </si>
  <si>
    <t>6.1.2, Seite: 51</t>
  </si>
  <si>
    <t>6.1.3, Seite: 51</t>
  </si>
  <si>
    <t>6.2.1, Seite: 51</t>
  </si>
  <si>
    <t>6.2.2, Seite: 52</t>
  </si>
  <si>
    <t>6.2.3, Seite: 52</t>
  </si>
  <si>
    <t>3.3.1, Seite: 20</t>
  </si>
  <si>
    <t>3.3.5, Seite: 23</t>
  </si>
  <si>
    <t>3.4.5, Seite: 26</t>
  </si>
  <si>
    <t>4.3.3, Seite: 39</t>
  </si>
  <si>
    <t>4.3.5, Seite: 40</t>
  </si>
  <si>
    <t>4.6.3, Seite: 48</t>
  </si>
  <si>
    <r>
      <t>WiFi-Konnektivität (</t>
    </r>
    <r>
      <rPr>
        <sz val="11"/>
        <rFont val="Calibri"/>
        <family val="2"/>
        <scheme val="minor"/>
      </rPr>
      <t>802.11</t>
    </r>
    <r>
      <rPr>
        <sz val="11"/>
        <color theme="1"/>
        <rFont val="Calibri"/>
        <family val="2"/>
        <scheme val="minor"/>
      </rPr>
      <t>ac/b/g/n)</t>
    </r>
  </si>
  <si>
    <r>
      <t xml:space="preserve">Bluetooth-Schnittstelle und Integration Digitalfunk </t>
    </r>
    <r>
      <rPr>
        <sz val="11"/>
        <rFont val="Calibri"/>
        <family val="2"/>
        <scheme val="minor"/>
      </rPr>
      <t>(Motorola Solutions)</t>
    </r>
  </si>
  <si>
    <r>
      <t>Ladestation/Dockingstation mit Schnellladefunktion (Akku innerhalb &lt;</t>
    </r>
    <r>
      <rPr>
        <sz val="11"/>
        <color theme="9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4h</t>
    </r>
    <r>
      <rPr>
        <sz val="11"/>
        <color theme="1"/>
        <rFont val="Calibri"/>
        <family val="2"/>
        <scheme val="minor"/>
      </rPr>
      <t xml:space="preserve"> vollgeladen)</t>
    </r>
  </si>
  <si>
    <t>M93</t>
  </si>
  <si>
    <t>Marktreife/Serienerzeugnis</t>
  </si>
  <si>
    <t>2.2, Seite: 9</t>
  </si>
  <si>
    <t>Offizielle, unveränderte Produktdatenblätter, Auszug aus dem regulären Produktkatalog des Herstellers</t>
  </si>
  <si>
    <t>B1</t>
  </si>
  <si>
    <t>Testmodul 7: Integration &amp; Sicherheit (Kap. 7.3.7)</t>
  </si>
  <si>
    <r>
      <t xml:space="preserve">ÜBERSICHT TESTMODULE (Praxistest gemäß Kapitel 7.3 </t>
    </r>
    <r>
      <rPr>
        <b/>
        <sz val="11"/>
        <color rgb="FFFFFF00"/>
        <rFont val="Calibri"/>
        <family val="2"/>
      </rPr>
      <t>der Leistungsbeschreibung</t>
    </r>
    <r>
      <rPr>
        <b/>
        <sz val="11"/>
        <color rgb="FFFFFFFF"/>
        <rFont val="Calibri"/>
      </rPr>
      <t>)</t>
    </r>
  </si>
  <si>
    <r>
      <t xml:space="preserve">BEWERTUNGSMATRIX BODYCAMS - RAHMENVEREINBARUNG </t>
    </r>
    <r>
      <rPr>
        <b/>
        <sz val="14"/>
        <color rgb="FF00B050"/>
        <rFont val="Calibri"/>
        <family val="2"/>
      </rPr>
      <t>ZIB 15.03 -</t>
    </r>
    <r>
      <rPr>
        <b/>
        <sz val="14"/>
        <color rgb="FFFFFFFF"/>
        <rFont val="Calibri"/>
      </rPr>
      <t xml:space="preserve"> </t>
    </r>
    <r>
      <rPr>
        <b/>
        <sz val="14"/>
        <color rgb="FF00B050"/>
        <rFont val="Calibri"/>
        <family val="2"/>
      </rPr>
      <t>0618/26/VV :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</si>
</sst>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\€"/>
    <numFmt numFmtId="165" formatCode="0.0"/>
    <numFmt numFmtId="166" formatCode="0.0000"/>
  </numFmts>
  <fonts count="23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b/>
      <sz val="11"/>
      <name val="Calibri"/>
    </font>
    <font>
      <i/>
      <sz val="11"/>
      <name val="Calibri"/>
    </font>
    <font>
      <b/>
      <sz val="11"/>
      <color rgb="FF666666"/>
      <name val="Calibri"/>
    </font>
    <font>
      <i/>
      <sz val="11"/>
      <color rgb="FF666666"/>
      <name val="Calibri"/>
    </font>
    <font>
      <b/>
      <sz val="12"/>
      <name val="Calibri"/>
    </font>
    <font>
      <b/>
      <sz val="14"/>
      <color rgb="FF0000FF"/>
      <name val="Calibri"/>
    </font>
    <font>
      <b/>
      <sz val="11"/>
      <name val="Calibri"/>
    </font>
    <font>
      <b/>
      <sz val="11"/>
      <color rgb="FFFFFFFF"/>
      <name val="Calibri"/>
    </font>
    <font>
      <b/>
      <sz val="10"/>
      <name val="Calibri"/>
    </font>
    <font>
      <b/>
      <sz val="11"/>
      <color rgb="FF0000FF"/>
      <name val="Calibri"/>
    </font>
    <font>
      <b/>
      <sz val="9"/>
      <name val="Calibri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</font>
    <font>
      <i/>
      <sz val="11"/>
      <name val="Calibri"/>
      <family val="2"/>
    </font>
    <font>
      <sz val="11"/>
      <color theme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b/>
      <sz val="11"/>
      <color rgb="FFFFFF00"/>
      <name val="Calibri"/>
      <family val="2"/>
    </font>
    <font>
      <b/>
      <sz val="11"/>
      <color rgb="FF0000FF"/>
      <name val="Calibri"/>
      <family val="2"/>
    </font>
    <font>
      <b/>
      <sz val="14"/>
      <color rgb="FF00B050"/>
      <name val="Calibri"/>
      <family val="2"/>
    </font>
    <font>
      <b/>
      <sz val="14"/>
      <color rgb="FFFFFFFF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D9E1F2"/>
        <bgColor rgb="FFD9E1F2"/>
      </patternFill>
    </fill>
    <fill>
      <patternFill patternType="solid">
        <fgColor rgb="FF4472C4"/>
        <bgColor rgb="FF4472C4"/>
      </patternFill>
    </fill>
    <fill>
      <patternFill patternType="solid">
        <fgColor rgb="FFFFF2CC"/>
        <bgColor rgb="FFFFF2CC"/>
      </patternFill>
    </fill>
    <fill>
      <patternFill patternType="solid">
        <fgColor rgb="FFE2EFDA"/>
        <bgColor rgb="FFE2EFDA"/>
      </patternFill>
    </fill>
    <fill>
      <patternFill patternType="solid">
        <fgColor theme="0" tint="-0.249977111117893"/>
        <bgColor rgb="FFC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rgb="FF4472C4"/>
      </patternFill>
    </fill>
    <fill>
      <patternFill patternType="solid">
        <fgColor theme="6"/>
        <bgColor indexed="64"/>
      </patternFill>
    </fill>
    <fill>
      <patternFill patternType="solid">
        <fgColor theme="6"/>
        <bgColor rgb="FFFFFF00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4" fillId="0" borderId="0" xfId="0" applyFont="1" applyProtection="1"/>
    <xf numFmtId="0" fontId="2" fillId="0" borderId="0" xfId="0" applyFont="1" applyFill="1" applyProtection="1"/>
    <xf numFmtId="0" fontId="0" fillId="0" borderId="0" xfId="0" applyFill="1" applyProtection="1"/>
    <xf numFmtId="0" fontId="6" fillId="0" borderId="0" xfId="0" applyFont="1" applyProtection="1"/>
    <xf numFmtId="0" fontId="0" fillId="0" borderId="0" xfId="0" applyAlignment="1" applyProtection="1">
      <alignment horizontal="center" vertical="center"/>
    </xf>
    <xf numFmtId="0" fontId="10" fillId="0" borderId="0" xfId="0" applyFont="1" applyAlignment="1" applyProtection="1">
      <alignment vertical="center"/>
    </xf>
    <xf numFmtId="0" fontId="0" fillId="0" borderId="0" xfId="0" applyAlignment="1" applyProtection="1"/>
    <xf numFmtId="0" fontId="2" fillId="0" borderId="0" xfId="0" applyFont="1" applyAlignment="1" applyProtection="1">
      <alignment horizontal="center" vertical="center"/>
    </xf>
    <xf numFmtId="2" fontId="11" fillId="0" borderId="0" xfId="0" applyNumberFormat="1" applyFont="1" applyAlignment="1" applyProtection="1">
      <alignment horizontal="center" vertical="center"/>
    </xf>
    <xf numFmtId="0" fontId="9" fillId="4" borderId="1" xfId="0" applyFont="1" applyFill="1" applyBorder="1" applyAlignment="1" applyProtection="1">
      <alignment horizontal="center" vertical="center" wrapText="1"/>
    </xf>
    <xf numFmtId="0" fontId="14" fillId="4" borderId="1" xfId="0" applyFont="1" applyFill="1" applyBorder="1" applyAlignment="1" applyProtection="1">
      <alignment horizontal="center" vertical="center" wrapText="1"/>
    </xf>
    <xf numFmtId="0" fontId="9" fillId="9" borderId="1" xfId="0" applyFont="1" applyFill="1" applyBorder="1" applyAlignment="1" applyProtection="1">
      <alignment horizontal="center" vertical="center" wrapText="1"/>
    </xf>
    <xf numFmtId="0" fontId="12" fillId="5" borderId="1" xfId="0" applyFont="1" applyFill="1" applyBorder="1" applyAlignment="1" applyProtection="1">
      <alignment horizontal="center" vertical="center"/>
    </xf>
    <xf numFmtId="0" fontId="0" fillId="0" borderId="1" xfId="0" applyBorder="1" applyAlignment="1" applyProtection="1">
      <alignment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8" borderId="1" xfId="0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12" fillId="6" borderId="1" xfId="0" applyFont="1" applyFill="1" applyBorder="1" applyAlignment="1" applyProtection="1">
      <alignment horizontal="center" vertical="center"/>
    </xf>
    <xf numFmtId="165" fontId="0" fillId="0" borderId="1" xfId="0" applyNumberFormat="1" applyBorder="1" applyAlignment="1" applyProtection="1">
      <alignment horizontal="center" vertical="center"/>
    </xf>
    <xf numFmtId="2" fontId="0" fillId="0" borderId="1" xfId="0" applyNumberFormat="1" applyBorder="1" applyAlignment="1" applyProtection="1">
      <alignment horizontal="center" vertical="center"/>
    </xf>
    <xf numFmtId="0" fontId="0" fillId="0" borderId="2" xfId="0" applyBorder="1" applyAlignment="1" applyProtection="1">
      <alignment vertical="center" wrapText="1"/>
    </xf>
    <xf numFmtId="0" fontId="0" fillId="0" borderId="3" xfId="0" applyBorder="1" applyAlignment="1" applyProtection="1">
      <alignment horizontal="center" vertical="center" wrapText="1"/>
    </xf>
    <xf numFmtId="165" fontId="0" fillId="0" borderId="2" xfId="0" applyNumberFormat="1" applyBorder="1" applyAlignment="1" applyProtection="1">
      <alignment horizontal="center" vertical="center"/>
    </xf>
    <xf numFmtId="0" fontId="0" fillId="10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0" fillId="0" borderId="0" xfId="0" applyProtection="1"/>
    <xf numFmtId="0" fontId="0" fillId="0" borderId="0" xfId="0" applyProtection="1"/>
    <xf numFmtId="0" fontId="0" fillId="0" borderId="1" xfId="0" applyFill="1" applyBorder="1" applyAlignment="1" applyProtection="1">
      <alignment vertical="center" wrapText="1"/>
    </xf>
    <xf numFmtId="0" fontId="0" fillId="0" borderId="1" xfId="0" applyFill="1" applyBorder="1" applyAlignment="1" applyProtection="1">
      <alignment horizontal="center" vertical="center" wrapText="1"/>
    </xf>
    <xf numFmtId="165" fontId="0" fillId="0" borderId="1" xfId="0" applyNumberFormat="1" applyFill="1" applyBorder="1" applyAlignment="1" applyProtection="1">
      <alignment horizontal="center" vertical="center"/>
    </xf>
    <xf numFmtId="2" fontId="0" fillId="0" borderId="1" xfId="0" applyNumberFormat="1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vertical="center" wrapText="1"/>
    </xf>
    <xf numFmtId="0" fontId="0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/>
    </xf>
    <xf numFmtId="0" fontId="0" fillId="0" borderId="0" xfId="0" applyFont="1" applyFill="1" applyProtection="1"/>
    <xf numFmtId="0" fontId="0" fillId="12" borderId="5" xfId="0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0" fillId="13" borderId="0" xfId="0" applyFont="1" applyFill="1" applyAlignment="1" applyProtection="1">
      <alignment vertical="center"/>
    </xf>
    <xf numFmtId="0" fontId="0" fillId="13" borderId="0" xfId="0" applyFill="1" applyAlignment="1" applyProtection="1"/>
    <xf numFmtId="0" fontId="18" fillId="13" borderId="0" xfId="0" applyFont="1" applyFill="1" applyAlignment="1" applyProtection="1">
      <alignment horizontal="center" vertical="center"/>
    </xf>
    <xf numFmtId="2" fontId="20" fillId="13" borderId="0" xfId="0" applyNumberFormat="1" applyFont="1" applyFill="1" applyAlignment="1" applyProtection="1">
      <alignment horizontal="center" vertical="center"/>
    </xf>
    <xf numFmtId="0" fontId="0" fillId="13" borderId="1" xfId="0" applyFill="1" applyBorder="1" applyAlignment="1" applyProtection="1">
      <alignment horizontal="center" vertical="center"/>
    </xf>
    <xf numFmtId="0" fontId="14" fillId="2" borderId="0" xfId="0" applyFont="1" applyFill="1" applyAlignment="1" applyProtection="1">
      <alignment horizontal="center" vertical="center"/>
    </xf>
    <xf numFmtId="0" fontId="0" fillId="0" borderId="0" xfId="0" applyProtection="1"/>
    <xf numFmtId="0" fontId="2" fillId="3" borderId="0" xfId="0" applyFont="1" applyFill="1" applyAlignment="1" applyProtection="1">
      <alignment horizontal="center" vertical="center"/>
    </xf>
    <xf numFmtId="0" fontId="15" fillId="11" borderId="0" xfId="0" applyFont="1" applyFill="1" applyAlignment="1" applyProtection="1">
      <alignment horizontal="center" vertical="center"/>
      <protection locked="0"/>
    </xf>
    <xf numFmtId="0" fontId="3" fillId="11" borderId="0" xfId="0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</xf>
    <xf numFmtId="0" fontId="9" fillId="7" borderId="0" xfId="0" applyFont="1" applyFill="1" applyAlignment="1" applyProtection="1">
      <alignment horizontal="center" vertical="center"/>
    </xf>
    <xf numFmtId="0" fontId="0" fillId="8" borderId="0" xfId="0" applyFill="1" applyProtection="1"/>
    <xf numFmtId="0" fontId="6" fillId="0" borderId="0" xfId="0" applyFont="1" applyAlignment="1" applyProtection="1">
      <alignment horizontal="center" vertical="center"/>
    </xf>
    <xf numFmtId="164" fontId="0" fillId="11" borderId="0" xfId="0" applyNumberFormat="1" applyFill="1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/>
      <protection locked="0"/>
    </xf>
    <xf numFmtId="2" fontId="8" fillId="0" borderId="0" xfId="0" applyNumberFormat="1" applyFont="1" applyFill="1" applyAlignment="1" applyProtection="1">
      <alignment horizontal="center"/>
    </xf>
    <xf numFmtId="2" fontId="2" fillId="0" borderId="0" xfId="0" applyNumberFormat="1" applyFont="1" applyFill="1" applyAlignment="1" applyProtection="1">
      <alignment horizontal="center"/>
    </xf>
    <xf numFmtId="166" fontId="7" fillId="0" borderId="0" xfId="0" applyNumberFormat="1" applyFont="1" applyAlignment="1" applyProtection="1">
      <alignment horizontal="center"/>
    </xf>
    <xf numFmtId="0" fontId="22" fillId="2" borderId="0" xfId="0" applyFont="1" applyFill="1" applyAlignment="1" applyProtection="1">
      <alignment horizontal="center" vertical="center"/>
    </xf>
  </cellXfs>
  <cellStyles count="1">
    <cellStyle name="Standard" xfId="0" builtinId="0"/>
  </cellStyles>
  <dxfs count="2">
    <dxf>
      <fill>
        <patternFill>
          <bgColor theme="6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8"/>
  <sheetViews>
    <sheetView tabSelected="1" topLeftCell="A31" zoomScaleNormal="100" workbookViewId="0">
      <selection activeCell="E3" sqref="E3"/>
    </sheetView>
  </sheetViews>
  <sheetFormatPr baseColWidth="10" defaultColWidth="8.85546875" defaultRowHeight="15" outlineLevelRow="1" x14ac:dyDescent="0.25"/>
  <cols>
    <col min="1" max="1" width="11.7109375" style="1" customWidth="1"/>
    <col min="2" max="2" width="47.85546875" style="1" customWidth="1"/>
    <col min="3" max="3" width="18" style="7" customWidth="1"/>
    <col min="4" max="4" width="23" style="1" customWidth="1"/>
    <col min="5" max="5" width="51.140625" style="1" customWidth="1"/>
    <col min="6" max="6" width="16" style="1" customWidth="1"/>
    <col min="7" max="7" width="12" style="1" customWidth="1"/>
    <col min="8" max="8" width="14" style="1" customWidth="1"/>
    <col min="9" max="9" width="10" style="1" customWidth="1"/>
    <col min="10" max="10" width="19.28515625" style="1" customWidth="1"/>
    <col min="11" max="16384" width="8.85546875" style="1"/>
  </cols>
  <sheetData>
    <row r="1" spans="1:10" ht="30" customHeight="1" x14ac:dyDescent="0.25">
      <c r="A1" s="61" t="s">
        <v>498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x14ac:dyDescent="0.25">
      <c r="A3" s="2" t="s">
        <v>0</v>
      </c>
      <c r="C3" s="50" t="s">
        <v>1</v>
      </c>
      <c r="D3" s="51"/>
    </row>
    <row r="4" spans="1:10" x14ac:dyDescent="0.25">
      <c r="A4" s="2" t="s">
        <v>2</v>
      </c>
      <c r="C4" s="56"/>
      <c r="D4" s="56"/>
    </row>
    <row r="5" spans="1:10" x14ac:dyDescent="0.25">
      <c r="A5" s="3" t="s">
        <v>3</v>
      </c>
      <c r="C5" s="57"/>
      <c r="D5" s="57"/>
    </row>
    <row r="6" spans="1:10" x14ac:dyDescent="0.25">
      <c r="A6" s="4" t="s">
        <v>4</v>
      </c>
      <c r="B6" s="5"/>
      <c r="C6" s="58">
        <f>SUM(J123:J168)</f>
        <v>0</v>
      </c>
      <c r="D6" s="58"/>
    </row>
    <row r="7" spans="1:10" x14ac:dyDescent="0.25">
      <c r="A7" s="4" t="s">
        <v>5</v>
      </c>
      <c r="B7" s="5"/>
      <c r="C7" s="59">
        <f>SUMPRODUCT(G123:G168, I123:I168)</f>
        <v>193</v>
      </c>
      <c r="D7" s="59"/>
    </row>
    <row r="8" spans="1:10" ht="18.75" x14ac:dyDescent="0.3">
      <c r="A8" s="6" t="s">
        <v>6</v>
      </c>
      <c r="C8" s="60">
        <f>IF(C4&gt;0,((C6/C7)*0.6)+((C5/C4)*0.4),0) *100</f>
        <v>0</v>
      </c>
      <c r="D8" s="60"/>
    </row>
    <row r="10" spans="1:10" outlineLevel="1" x14ac:dyDescent="0.25">
      <c r="A10" s="49" t="s">
        <v>404</v>
      </c>
      <c r="B10" s="48"/>
      <c r="C10" s="48"/>
      <c r="D10" s="48"/>
      <c r="E10" s="48"/>
      <c r="F10" s="48"/>
      <c r="G10" s="48"/>
      <c r="H10" s="48"/>
      <c r="I10" s="48"/>
      <c r="J10" s="48"/>
    </row>
    <row r="11" spans="1:10" outlineLevel="1" x14ac:dyDescent="0.25">
      <c r="A11" s="52" t="s">
        <v>290</v>
      </c>
      <c r="B11" s="48"/>
      <c r="C11" s="48"/>
      <c r="D11" s="48"/>
      <c r="E11" s="48"/>
      <c r="F11" s="48"/>
      <c r="G11" s="48"/>
      <c r="H11" s="48"/>
      <c r="I11" s="48"/>
      <c r="J11" s="48"/>
    </row>
    <row r="12" spans="1:10" outlineLevel="1" x14ac:dyDescent="0.25">
      <c r="A12" s="52" t="s">
        <v>291</v>
      </c>
      <c r="B12" s="48"/>
      <c r="C12" s="48"/>
      <c r="D12" s="48"/>
      <c r="E12" s="48"/>
      <c r="F12" s="48"/>
      <c r="G12" s="48"/>
      <c r="H12" s="48"/>
      <c r="I12" s="48"/>
      <c r="J12" s="48"/>
    </row>
    <row r="13" spans="1:10" outlineLevel="1" x14ac:dyDescent="0.25">
      <c r="A13" s="52" t="s">
        <v>7</v>
      </c>
      <c r="B13" s="48"/>
      <c r="C13" s="48"/>
      <c r="D13" s="48"/>
      <c r="E13" s="48"/>
      <c r="F13" s="48"/>
      <c r="G13" s="48"/>
      <c r="H13" s="48"/>
      <c r="I13" s="48"/>
      <c r="J13" s="48"/>
    </row>
    <row r="14" spans="1:10" outlineLevel="1" x14ac:dyDescent="0.25">
      <c r="A14" s="52" t="s">
        <v>8</v>
      </c>
      <c r="B14" s="48"/>
      <c r="C14" s="48"/>
      <c r="D14" s="48"/>
      <c r="E14" s="48"/>
      <c r="F14" s="48"/>
      <c r="G14" s="48"/>
      <c r="H14" s="48"/>
      <c r="I14" s="48"/>
      <c r="J14" s="48"/>
    </row>
    <row r="15" spans="1:10" outlineLevel="1" x14ac:dyDescent="0.25">
      <c r="A15" s="52" t="s">
        <v>403</v>
      </c>
      <c r="B15" s="48"/>
      <c r="C15" s="48"/>
      <c r="D15" s="48"/>
      <c r="E15" s="48"/>
      <c r="F15" s="48"/>
      <c r="G15" s="48"/>
      <c r="H15" s="48"/>
      <c r="I15" s="48"/>
      <c r="J15" s="48"/>
    </row>
    <row r="16" spans="1:10" outlineLevel="1" x14ac:dyDescent="0.25"/>
    <row r="17" spans="1:10" ht="25.15" customHeight="1" x14ac:dyDescent="0.25">
      <c r="A17" s="53" t="s">
        <v>9</v>
      </c>
      <c r="B17" s="54"/>
      <c r="C17" s="54"/>
      <c r="D17" s="54"/>
      <c r="E17" s="54"/>
      <c r="F17" s="54"/>
      <c r="G17" s="54"/>
      <c r="H17" s="54"/>
      <c r="I17" s="54"/>
      <c r="J17" s="54"/>
    </row>
    <row r="18" spans="1:10" ht="25.15" customHeight="1" x14ac:dyDescent="0.25">
      <c r="A18" s="55" t="str">
        <f>IF(COUNTIF(F30:F121,"Ja")=95,"✓ Alle Mindestkriterien wurden erfüllt","✗ MINDESTANFORDERUNGEN NICHT ERFÜLLT - FÜHRT ZUM AUSSCHLUSS")</f>
        <v>✗ MINDESTANFORDERUNGEN NICHT ERFÜLLT - FÜHRT ZUM AUSSCHLUSS</v>
      </c>
      <c r="B18" s="48"/>
      <c r="C18" s="48"/>
      <c r="D18" s="48"/>
      <c r="E18" s="48"/>
      <c r="F18" s="48"/>
      <c r="G18" s="48"/>
      <c r="H18" s="48"/>
      <c r="I18" s="48"/>
      <c r="J18" s="48"/>
    </row>
    <row r="20" spans="1:10" ht="25.15" customHeight="1" outlineLevel="1" x14ac:dyDescent="0.25">
      <c r="A20" s="47" t="s">
        <v>497</v>
      </c>
      <c r="B20" s="48"/>
      <c r="C20" s="48"/>
      <c r="D20" s="48"/>
      <c r="E20" s="48"/>
      <c r="F20" s="48"/>
      <c r="G20" s="48"/>
      <c r="H20" s="48"/>
      <c r="I20" s="48"/>
      <c r="J20" s="48"/>
    </row>
    <row r="21" spans="1:10" ht="19.899999999999999" customHeight="1" outlineLevel="1" x14ac:dyDescent="0.25">
      <c r="A21" s="8" t="s">
        <v>10</v>
      </c>
      <c r="B21" s="9"/>
      <c r="C21" s="10" t="s">
        <v>11</v>
      </c>
      <c r="D21" s="11">
        <f>SUM(J123,J124,J125,J126,J127)</f>
        <v>0</v>
      </c>
      <c r="E21" s="9"/>
    </row>
    <row r="22" spans="1:10" ht="19.899999999999999" customHeight="1" outlineLevel="1" x14ac:dyDescent="0.25">
      <c r="A22" s="8" t="s">
        <v>12</v>
      </c>
      <c r="B22" s="9"/>
      <c r="C22" s="10" t="s">
        <v>11</v>
      </c>
      <c r="D22" s="11">
        <f>SUM(J128:J135)</f>
        <v>0</v>
      </c>
      <c r="E22" s="9"/>
    </row>
    <row r="23" spans="1:10" ht="19.899999999999999" customHeight="1" outlineLevel="1" x14ac:dyDescent="0.25">
      <c r="A23" s="8" t="s">
        <v>13</v>
      </c>
      <c r="B23" s="9"/>
      <c r="C23" s="10" t="s">
        <v>11</v>
      </c>
      <c r="D23" s="11">
        <f>SUM(J136:J150)</f>
        <v>0</v>
      </c>
      <c r="E23" s="9"/>
    </row>
    <row r="24" spans="1:10" ht="19.899999999999999" customHeight="1" outlineLevel="1" x14ac:dyDescent="0.25">
      <c r="A24" s="8" t="s">
        <v>14</v>
      </c>
      <c r="B24" s="9"/>
      <c r="C24" s="10" t="s">
        <v>11</v>
      </c>
      <c r="D24" s="11">
        <f>SUM(J151:J157)</f>
        <v>0</v>
      </c>
      <c r="E24" s="9"/>
    </row>
    <row r="25" spans="1:10" ht="19.899999999999999" customHeight="1" outlineLevel="1" x14ac:dyDescent="0.25">
      <c r="A25" s="8" t="s">
        <v>15</v>
      </c>
      <c r="B25" s="9"/>
      <c r="C25" s="10" t="s">
        <v>11</v>
      </c>
      <c r="D25" s="11">
        <f>SUM(J165,J166)</f>
        <v>0</v>
      </c>
      <c r="E25" s="9"/>
    </row>
    <row r="26" spans="1:10" ht="19.899999999999999" customHeight="1" outlineLevel="1" x14ac:dyDescent="0.25">
      <c r="A26" s="8" t="s">
        <v>16</v>
      </c>
      <c r="B26" s="9"/>
      <c r="C26" s="10" t="s">
        <v>11</v>
      </c>
      <c r="D26" s="11">
        <f>SUM(J158:J164,J167,J168)</f>
        <v>0</v>
      </c>
      <c r="E26" s="9"/>
    </row>
    <row r="27" spans="1:10" ht="19.899999999999999" customHeight="1" outlineLevel="1" x14ac:dyDescent="0.25">
      <c r="A27" s="42" t="s">
        <v>496</v>
      </c>
      <c r="B27" s="43"/>
      <c r="C27" s="44" t="s">
        <v>11</v>
      </c>
      <c r="D27" s="45" t="str">
        <f>IF(AND(F35="Ja", F36="Ja",F40="Ja",F41="Ja",F42="Ja",F43="Ja",F44="Ja",F45="Ja",F108="Ja"), "Modul erfüllt", "Modul aktuell nicht erfüllt")</f>
        <v>Modul aktuell nicht erfüllt</v>
      </c>
      <c r="E27" s="9"/>
    </row>
    <row r="28" spans="1:10" outlineLevel="1" x14ac:dyDescent="0.25"/>
    <row r="29" spans="1:10" ht="49.9" customHeight="1" x14ac:dyDescent="0.25">
      <c r="A29" s="12" t="s">
        <v>17</v>
      </c>
      <c r="B29" s="12" t="s">
        <v>18</v>
      </c>
      <c r="C29" s="12" t="s">
        <v>19</v>
      </c>
      <c r="D29" s="13" t="s">
        <v>343</v>
      </c>
      <c r="E29" s="12" t="s">
        <v>20</v>
      </c>
      <c r="F29" s="14" t="s">
        <v>292</v>
      </c>
      <c r="G29" s="12" t="s">
        <v>21</v>
      </c>
      <c r="H29" s="12" t="s">
        <v>22</v>
      </c>
      <c r="I29" s="12" t="s">
        <v>23</v>
      </c>
      <c r="J29" s="12" t="s">
        <v>24</v>
      </c>
    </row>
    <row r="30" spans="1:10" ht="30" outlineLevel="1" x14ac:dyDescent="0.25">
      <c r="A30" s="15" t="s">
        <v>25</v>
      </c>
      <c r="B30" s="16" t="s">
        <v>26</v>
      </c>
      <c r="C30" s="17" t="s">
        <v>384</v>
      </c>
      <c r="D30" s="16" t="s">
        <v>344</v>
      </c>
      <c r="E30" s="16" t="s">
        <v>293</v>
      </c>
      <c r="F30" s="26"/>
      <c r="G30" s="18" t="s">
        <v>27</v>
      </c>
      <c r="H30" s="18" t="s">
        <v>27</v>
      </c>
      <c r="I30" s="18" t="s">
        <v>27</v>
      </c>
      <c r="J30" s="19" t="s">
        <v>28</v>
      </c>
    </row>
    <row r="31" spans="1:10" ht="30" outlineLevel="1" x14ac:dyDescent="0.25">
      <c r="A31" s="15" t="s">
        <v>29</v>
      </c>
      <c r="B31" s="16" t="s">
        <v>30</v>
      </c>
      <c r="C31" s="17" t="s">
        <v>407</v>
      </c>
      <c r="D31" s="16" t="s">
        <v>344</v>
      </c>
      <c r="E31" s="16" t="s">
        <v>294</v>
      </c>
      <c r="F31" s="26"/>
      <c r="G31" s="18" t="s">
        <v>27</v>
      </c>
      <c r="H31" s="18" t="s">
        <v>27</v>
      </c>
      <c r="I31" s="18" t="s">
        <v>27</v>
      </c>
      <c r="J31" s="19" t="s">
        <v>28</v>
      </c>
    </row>
    <row r="32" spans="1:10" ht="30" outlineLevel="1" x14ac:dyDescent="0.25">
      <c r="A32" s="15" t="s">
        <v>31</v>
      </c>
      <c r="B32" s="16" t="s">
        <v>32</v>
      </c>
      <c r="C32" s="17" t="s">
        <v>408</v>
      </c>
      <c r="D32" s="16"/>
      <c r="E32" s="16" t="s">
        <v>33</v>
      </c>
      <c r="F32" s="26"/>
      <c r="G32" s="18" t="s">
        <v>27</v>
      </c>
      <c r="H32" s="18" t="s">
        <v>27</v>
      </c>
      <c r="I32" s="18" t="s">
        <v>27</v>
      </c>
      <c r="J32" s="19" t="s">
        <v>28</v>
      </c>
    </row>
    <row r="33" spans="1:10" ht="30" outlineLevel="1" x14ac:dyDescent="0.25">
      <c r="A33" s="15" t="s">
        <v>34</v>
      </c>
      <c r="B33" s="16" t="s">
        <v>35</v>
      </c>
      <c r="C33" s="17" t="s">
        <v>386</v>
      </c>
      <c r="D33" s="16" t="s">
        <v>344</v>
      </c>
      <c r="E33" s="16" t="s">
        <v>295</v>
      </c>
      <c r="F33" s="26"/>
      <c r="G33" s="18" t="s">
        <v>27</v>
      </c>
      <c r="H33" s="18" t="s">
        <v>27</v>
      </c>
      <c r="I33" s="18" t="s">
        <v>27</v>
      </c>
      <c r="J33" s="19" t="s">
        <v>28</v>
      </c>
    </row>
    <row r="34" spans="1:10" ht="23.45" customHeight="1" outlineLevel="1" x14ac:dyDescent="0.25">
      <c r="A34" s="15" t="s">
        <v>36</v>
      </c>
      <c r="B34" s="16" t="s">
        <v>37</v>
      </c>
      <c r="C34" s="17" t="s">
        <v>409</v>
      </c>
      <c r="D34" s="16"/>
      <c r="E34" s="16" t="s">
        <v>38</v>
      </c>
      <c r="F34" s="26"/>
      <c r="G34" s="18" t="s">
        <v>27</v>
      </c>
      <c r="H34" s="18" t="s">
        <v>27</v>
      </c>
      <c r="I34" s="18" t="s">
        <v>27</v>
      </c>
      <c r="J34" s="19" t="s">
        <v>28</v>
      </c>
    </row>
    <row r="35" spans="1:10" ht="30" outlineLevel="1" x14ac:dyDescent="0.25">
      <c r="A35" s="15" t="s">
        <v>39</v>
      </c>
      <c r="B35" s="16" t="s">
        <v>40</v>
      </c>
      <c r="C35" s="17" t="s">
        <v>410</v>
      </c>
      <c r="D35" s="16" t="s">
        <v>401</v>
      </c>
      <c r="E35" s="16" t="s">
        <v>296</v>
      </c>
      <c r="F35" s="26"/>
      <c r="G35" s="18" t="s">
        <v>27</v>
      </c>
      <c r="H35" s="18" t="s">
        <v>27</v>
      </c>
      <c r="I35" s="18" t="s">
        <v>27</v>
      </c>
      <c r="J35" s="19" t="s">
        <v>28</v>
      </c>
    </row>
    <row r="36" spans="1:10" ht="30" outlineLevel="1" x14ac:dyDescent="0.25">
      <c r="A36" s="15" t="s">
        <v>41</v>
      </c>
      <c r="B36" s="16" t="s">
        <v>42</v>
      </c>
      <c r="C36" s="17" t="s">
        <v>411</v>
      </c>
      <c r="D36" s="16" t="s">
        <v>401</v>
      </c>
      <c r="E36" s="16" t="s">
        <v>297</v>
      </c>
      <c r="F36" s="26"/>
      <c r="G36" s="18" t="s">
        <v>27</v>
      </c>
      <c r="H36" s="18" t="s">
        <v>27</v>
      </c>
      <c r="I36" s="18" t="s">
        <v>27</v>
      </c>
      <c r="J36" s="19" t="s">
        <v>28</v>
      </c>
    </row>
    <row r="37" spans="1:10" outlineLevel="1" x14ac:dyDescent="0.25">
      <c r="A37" s="15" t="s">
        <v>43</v>
      </c>
      <c r="B37" s="16" t="s">
        <v>44</v>
      </c>
      <c r="C37" s="17" t="s">
        <v>412</v>
      </c>
      <c r="D37" s="16"/>
      <c r="E37" s="16" t="s">
        <v>45</v>
      </c>
      <c r="F37" s="26"/>
      <c r="G37" s="18" t="s">
        <v>27</v>
      </c>
      <c r="H37" s="18" t="s">
        <v>27</v>
      </c>
      <c r="I37" s="18" t="s">
        <v>27</v>
      </c>
      <c r="J37" s="19" t="s">
        <v>28</v>
      </c>
    </row>
    <row r="38" spans="1:10" ht="30" outlineLevel="1" x14ac:dyDescent="0.25">
      <c r="A38" s="15" t="s">
        <v>46</v>
      </c>
      <c r="B38" s="16" t="s">
        <v>47</v>
      </c>
      <c r="C38" s="17" t="s">
        <v>412</v>
      </c>
      <c r="D38" s="16"/>
      <c r="E38" s="16" t="s">
        <v>48</v>
      </c>
      <c r="F38" s="26"/>
      <c r="G38" s="18" t="s">
        <v>27</v>
      </c>
      <c r="H38" s="18" t="s">
        <v>27</v>
      </c>
      <c r="I38" s="18" t="s">
        <v>27</v>
      </c>
      <c r="J38" s="19" t="s">
        <v>28</v>
      </c>
    </row>
    <row r="39" spans="1:10" ht="30" outlineLevel="1" x14ac:dyDescent="0.25">
      <c r="A39" s="15" t="s">
        <v>49</v>
      </c>
      <c r="B39" s="16" t="s">
        <v>50</v>
      </c>
      <c r="C39" s="17" t="s">
        <v>388</v>
      </c>
      <c r="D39" s="16" t="s">
        <v>396</v>
      </c>
      <c r="E39" s="16" t="s">
        <v>51</v>
      </c>
      <c r="F39" s="26"/>
      <c r="G39" s="18" t="s">
        <v>27</v>
      </c>
      <c r="H39" s="18" t="s">
        <v>27</v>
      </c>
      <c r="I39" s="18" t="s">
        <v>27</v>
      </c>
      <c r="J39" s="19" t="s">
        <v>28</v>
      </c>
    </row>
    <row r="40" spans="1:10" ht="30" outlineLevel="1" x14ac:dyDescent="0.25">
      <c r="A40" s="15" t="s">
        <v>52</v>
      </c>
      <c r="B40" s="16" t="s">
        <v>53</v>
      </c>
      <c r="C40" s="17" t="s">
        <v>413</v>
      </c>
      <c r="D40" s="16" t="s">
        <v>401</v>
      </c>
      <c r="E40" s="16" t="s">
        <v>298</v>
      </c>
      <c r="F40" s="26"/>
      <c r="G40" s="18" t="s">
        <v>27</v>
      </c>
      <c r="H40" s="18" t="s">
        <v>27</v>
      </c>
      <c r="I40" s="18" t="s">
        <v>27</v>
      </c>
      <c r="J40" s="19" t="s">
        <v>28</v>
      </c>
    </row>
    <row r="41" spans="1:10" ht="30" outlineLevel="1" x14ac:dyDescent="0.25">
      <c r="A41" s="15" t="s">
        <v>54</v>
      </c>
      <c r="B41" s="16" t="s">
        <v>55</v>
      </c>
      <c r="C41" s="17" t="s">
        <v>413</v>
      </c>
      <c r="D41" s="16" t="s">
        <v>401</v>
      </c>
      <c r="E41" s="16" t="s">
        <v>299</v>
      </c>
      <c r="F41" s="26"/>
      <c r="G41" s="18" t="s">
        <v>27</v>
      </c>
      <c r="H41" s="18" t="s">
        <v>27</v>
      </c>
      <c r="I41" s="18" t="s">
        <v>27</v>
      </c>
      <c r="J41" s="19" t="s">
        <v>28</v>
      </c>
    </row>
    <row r="42" spans="1:10" ht="30" outlineLevel="1" x14ac:dyDescent="0.25">
      <c r="A42" s="15" t="s">
        <v>56</v>
      </c>
      <c r="B42" s="16" t="s">
        <v>57</v>
      </c>
      <c r="C42" s="17" t="s">
        <v>413</v>
      </c>
      <c r="D42" s="16" t="s">
        <v>401</v>
      </c>
      <c r="E42" s="16" t="s">
        <v>300</v>
      </c>
      <c r="F42" s="26"/>
      <c r="G42" s="18" t="s">
        <v>27</v>
      </c>
      <c r="H42" s="18" t="s">
        <v>27</v>
      </c>
      <c r="I42" s="18" t="s">
        <v>27</v>
      </c>
      <c r="J42" s="19" t="s">
        <v>28</v>
      </c>
    </row>
    <row r="43" spans="1:10" ht="30" outlineLevel="1" x14ac:dyDescent="0.25">
      <c r="A43" s="15" t="s">
        <v>58</v>
      </c>
      <c r="B43" s="16" t="s">
        <v>59</v>
      </c>
      <c r="C43" s="17" t="s">
        <v>414</v>
      </c>
      <c r="D43" s="16" t="s">
        <v>401</v>
      </c>
      <c r="E43" s="16" t="s">
        <v>301</v>
      </c>
      <c r="F43" s="26"/>
      <c r="G43" s="18" t="s">
        <v>27</v>
      </c>
      <c r="H43" s="18" t="s">
        <v>27</v>
      </c>
      <c r="I43" s="18" t="s">
        <v>27</v>
      </c>
      <c r="J43" s="19" t="s">
        <v>28</v>
      </c>
    </row>
    <row r="44" spans="1:10" ht="30" outlineLevel="1" x14ac:dyDescent="0.25">
      <c r="A44" s="15" t="s">
        <v>60</v>
      </c>
      <c r="B44" s="16" t="s">
        <v>61</v>
      </c>
      <c r="C44" s="17" t="s">
        <v>415</v>
      </c>
      <c r="D44" s="16" t="s">
        <v>401</v>
      </c>
      <c r="E44" s="16" t="s">
        <v>302</v>
      </c>
      <c r="F44" s="26"/>
      <c r="G44" s="18" t="s">
        <v>27</v>
      </c>
      <c r="H44" s="18" t="s">
        <v>27</v>
      </c>
      <c r="I44" s="18" t="s">
        <v>27</v>
      </c>
      <c r="J44" s="19" t="s">
        <v>28</v>
      </c>
    </row>
    <row r="45" spans="1:10" ht="30" outlineLevel="1" x14ac:dyDescent="0.25">
      <c r="A45" s="15" t="s">
        <v>62</v>
      </c>
      <c r="B45" s="16" t="s">
        <v>63</v>
      </c>
      <c r="C45" s="17" t="s">
        <v>416</v>
      </c>
      <c r="D45" s="16" t="s">
        <v>401</v>
      </c>
      <c r="E45" s="16" t="s">
        <v>303</v>
      </c>
      <c r="F45" s="26"/>
      <c r="G45" s="18" t="s">
        <v>27</v>
      </c>
      <c r="H45" s="18" t="s">
        <v>27</v>
      </c>
      <c r="I45" s="18" t="s">
        <v>27</v>
      </c>
      <c r="J45" s="19" t="s">
        <v>28</v>
      </c>
    </row>
    <row r="46" spans="1:10" ht="30" outlineLevel="1" x14ac:dyDescent="0.25">
      <c r="A46" s="15" t="s">
        <v>64</v>
      </c>
      <c r="B46" s="16" t="s">
        <v>65</v>
      </c>
      <c r="C46" s="17" t="s">
        <v>417</v>
      </c>
      <c r="D46" s="16" t="s">
        <v>396</v>
      </c>
      <c r="E46" s="16" t="s">
        <v>304</v>
      </c>
      <c r="F46" s="26"/>
      <c r="G46" s="18" t="s">
        <v>27</v>
      </c>
      <c r="H46" s="18" t="s">
        <v>27</v>
      </c>
      <c r="I46" s="18" t="s">
        <v>27</v>
      </c>
      <c r="J46" s="19" t="s">
        <v>28</v>
      </c>
    </row>
    <row r="47" spans="1:10" ht="30" outlineLevel="1" x14ac:dyDescent="0.25">
      <c r="A47" s="15" t="s">
        <v>66</v>
      </c>
      <c r="B47" s="16" t="s">
        <v>67</v>
      </c>
      <c r="C47" s="17" t="s">
        <v>389</v>
      </c>
      <c r="D47" s="16" t="s">
        <v>396</v>
      </c>
      <c r="E47" s="16" t="s">
        <v>68</v>
      </c>
      <c r="F47" s="26"/>
      <c r="G47" s="18" t="s">
        <v>27</v>
      </c>
      <c r="H47" s="18" t="s">
        <v>27</v>
      </c>
      <c r="I47" s="18" t="s">
        <v>27</v>
      </c>
      <c r="J47" s="19" t="s">
        <v>28</v>
      </c>
    </row>
    <row r="48" spans="1:10" ht="30" outlineLevel="1" x14ac:dyDescent="0.25">
      <c r="A48" s="15" t="s">
        <v>69</v>
      </c>
      <c r="B48" s="16" t="s">
        <v>70</v>
      </c>
      <c r="C48" s="17" t="s">
        <v>418</v>
      </c>
      <c r="D48" s="16" t="s">
        <v>396</v>
      </c>
      <c r="E48" s="16" t="s">
        <v>71</v>
      </c>
      <c r="F48" s="26"/>
      <c r="G48" s="18" t="s">
        <v>27</v>
      </c>
      <c r="H48" s="18" t="s">
        <v>27</v>
      </c>
      <c r="I48" s="18" t="s">
        <v>27</v>
      </c>
      <c r="J48" s="19" t="s">
        <v>28</v>
      </c>
    </row>
    <row r="49" spans="1:10" outlineLevel="1" x14ac:dyDescent="0.25">
      <c r="A49" s="15" t="s">
        <v>72</v>
      </c>
      <c r="B49" s="16" t="s">
        <v>73</v>
      </c>
      <c r="C49" s="17" t="s">
        <v>390</v>
      </c>
      <c r="D49" s="16" t="s">
        <v>396</v>
      </c>
      <c r="E49" s="16" t="s">
        <v>74</v>
      </c>
      <c r="F49" s="26"/>
      <c r="G49" s="18" t="s">
        <v>27</v>
      </c>
      <c r="H49" s="18" t="s">
        <v>27</v>
      </c>
      <c r="I49" s="18" t="s">
        <v>27</v>
      </c>
      <c r="J49" s="19" t="s">
        <v>28</v>
      </c>
    </row>
    <row r="50" spans="1:10" s="39" customFormat="1" ht="30" outlineLevel="1" x14ac:dyDescent="0.25">
      <c r="A50" s="15" t="s">
        <v>75</v>
      </c>
      <c r="B50" s="36" t="s">
        <v>443</v>
      </c>
      <c r="C50" s="37" t="s">
        <v>419</v>
      </c>
      <c r="D50" s="36" t="s">
        <v>396</v>
      </c>
      <c r="E50" s="36" t="s">
        <v>430</v>
      </c>
      <c r="F50" s="26"/>
      <c r="G50" s="18" t="s">
        <v>27</v>
      </c>
      <c r="H50" s="18" t="s">
        <v>27</v>
      </c>
      <c r="I50" s="18" t="s">
        <v>27</v>
      </c>
      <c r="J50" s="38" t="s">
        <v>28</v>
      </c>
    </row>
    <row r="51" spans="1:10" ht="30" outlineLevel="1" x14ac:dyDescent="0.25">
      <c r="A51" s="15" t="s">
        <v>76</v>
      </c>
      <c r="B51" s="16" t="s">
        <v>77</v>
      </c>
      <c r="C51" s="17" t="s">
        <v>444</v>
      </c>
      <c r="D51" s="16" t="s">
        <v>396</v>
      </c>
      <c r="E51" s="16" t="s">
        <v>305</v>
      </c>
      <c r="F51" s="26"/>
      <c r="G51" s="18" t="s">
        <v>27</v>
      </c>
      <c r="H51" s="18" t="s">
        <v>27</v>
      </c>
      <c r="I51" s="18" t="s">
        <v>27</v>
      </c>
      <c r="J51" s="19" t="s">
        <v>28</v>
      </c>
    </row>
    <row r="52" spans="1:10" ht="30" outlineLevel="1" x14ac:dyDescent="0.25">
      <c r="A52" s="15" t="s">
        <v>78</v>
      </c>
      <c r="B52" s="16" t="s">
        <v>79</v>
      </c>
      <c r="C52" s="17" t="s">
        <v>420</v>
      </c>
      <c r="D52" s="16" t="s">
        <v>396</v>
      </c>
      <c r="E52" s="16" t="s">
        <v>310</v>
      </c>
      <c r="F52" s="26"/>
      <c r="G52" s="18" t="s">
        <v>27</v>
      </c>
      <c r="H52" s="18" t="s">
        <v>27</v>
      </c>
      <c r="I52" s="18" t="s">
        <v>27</v>
      </c>
      <c r="J52" s="19" t="s">
        <v>28</v>
      </c>
    </row>
    <row r="53" spans="1:10" outlineLevel="1" x14ac:dyDescent="0.25">
      <c r="A53" s="15" t="s">
        <v>80</v>
      </c>
      <c r="B53" s="16" t="s">
        <v>81</v>
      </c>
      <c r="C53" s="17" t="s">
        <v>421</v>
      </c>
      <c r="D53" s="16" t="s">
        <v>396</v>
      </c>
      <c r="E53" s="16" t="s">
        <v>306</v>
      </c>
      <c r="F53" s="26"/>
      <c r="G53" s="18" t="s">
        <v>27</v>
      </c>
      <c r="H53" s="18" t="s">
        <v>27</v>
      </c>
      <c r="I53" s="18" t="s">
        <v>27</v>
      </c>
      <c r="J53" s="19" t="s">
        <v>28</v>
      </c>
    </row>
    <row r="54" spans="1:10" ht="30" outlineLevel="1" x14ac:dyDescent="0.25">
      <c r="A54" s="15" t="s">
        <v>82</v>
      </c>
      <c r="B54" s="16" t="s">
        <v>83</v>
      </c>
      <c r="C54" s="17" t="s">
        <v>446</v>
      </c>
      <c r="D54" s="16" t="s">
        <v>396</v>
      </c>
      <c r="E54" s="16" t="s">
        <v>309</v>
      </c>
      <c r="F54" s="26"/>
      <c r="G54" s="18" t="s">
        <v>27</v>
      </c>
      <c r="H54" s="18" t="s">
        <v>27</v>
      </c>
      <c r="I54" s="18" t="s">
        <v>27</v>
      </c>
      <c r="J54" s="19" t="s">
        <v>28</v>
      </c>
    </row>
    <row r="55" spans="1:10" ht="30" outlineLevel="1" x14ac:dyDescent="0.25">
      <c r="A55" s="15" t="s">
        <v>84</v>
      </c>
      <c r="B55" s="16" t="s">
        <v>85</v>
      </c>
      <c r="C55" s="17" t="s">
        <v>446</v>
      </c>
      <c r="D55" s="16" t="s">
        <v>396</v>
      </c>
      <c r="E55" s="16" t="s">
        <v>307</v>
      </c>
      <c r="F55" s="26"/>
      <c r="G55" s="18" t="s">
        <v>27</v>
      </c>
      <c r="H55" s="18" t="s">
        <v>27</v>
      </c>
      <c r="I55" s="18" t="s">
        <v>27</v>
      </c>
      <c r="J55" s="19" t="s">
        <v>28</v>
      </c>
    </row>
    <row r="56" spans="1:10" ht="30" outlineLevel="1" x14ac:dyDescent="0.25">
      <c r="A56" s="15" t="s">
        <v>86</v>
      </c>
      <c r="B56" s="16" t="s">
        <v>87</v>
      </c>
      <c r="C56" s="17" t="s">
        <v>422</v>
      </c>
      <c r="D56" s="16" t="s">
        <v>397</v>
      </c>
      <c r="E56" s="16" t="s">
        <v>308</v>
      </c>
      <c r="F56" s="26"/>
      <c r="G56" s="18" t="s">
        <v>27</v>
      </c>
      <c r="H56" s="18" t="s">
        <v>27</v>
      </c>
      <c r="I56" s="18" t="s">
        <v>27</v>
      </c>
      <c r="J56" s="19" t="s">
        <v>28</v>
      </c>
    </row>
    <row r="57" spans="1:10" ht="30" outlineLevel="1" x14ac:dyDescent="0.25">
      <c r="A57" s="15" t="s">
        <v>88</v>
      </c>
      <c r="B57" s="16" t="s">
        <v>89</v>
      </c>
      <c r="C57" s="17" t="s">
        <v>422</v>
      </c>
      <c r="D57" s="16" t="s">
        <v>397</v>
      </c>
      <c r="E57" s="16" t="s">
        <v>311</v>
      </c>
      <c r="F57" s="26"/>
      <c r="G57" s="18" t="s">
        <v>27</v>
      </c>
      <c r="H57" s="18" t="s">
        <v>27</v>
      </c>
      <c r="I57" s="18" t="s">
        <v>27</v>
      </c>
      <c r="J57" s="19" t="s">
        <v>28</v>
      </c>
    </row>
    <row r="58" spans="1:10" ht="30" outlineLevel="1" x14ac:dyDescent="0.25">
      <c r="A58" s="15" t="s">
        <v>90</v>
      </c>
      <c r="B58" s="16" t="s">
        <v>91</v>
      </c>
      <c r="C58" s="17" t="s">
        <v>422</v>
      </c>
      <c r="D58" s="16" t="s">
        <v>397</v>
      </c>
      <c r="E58" s="16" t="s">
        <v>312</v>
      </c>
      <c r="F58" s="26"/>
      <c r="G58" s="18" t="s">
        <v>27</v>
      </c>
      <c r="H58" s="18" t="s">
        <v>27</v>
      </c>
      <c r="I58" s="18" t="s">
        <v>27</v>
      </c>
      <c r="J58" s="19" t="s">
        <v>28</v>
      </c>
    </row>
    <row r="59" spans="1:10" ht="30" outlineLevel="1" x14ac:dyDescent="0.25">
      <c r="A59" s="15" t="s">
        <v>92</v>
      </c>
      <c r="B59" s="16" t="s">
        <v>93</v>
      </c>
      <c r="C59" s="17" t="s">
        <v>422</v>
      </c>
      <c r="D59" s="16" t="s">
        <v>397</v>
      </c>
      <c r="E59" s="16" t="s">
        <v>94</v>
      </c>
      <c r="F59" s="26"/>
      <c r="G59" s="18" t="s">
        <v>27</v>
      </c>
      <c r="H59" s="18" t="s">
        <v>27</v>
      </c>
      <c r="I59" s="18" t="s">
        <v>27</v>
      </c>
      <c r="J59" s="19" t="s">
        <v>28</v>
      </c>
    </row>
    <row r="60" spans="1:10" ht="30" outlineLevel="1" x14ac:dyDescent="0.25">
      <c r="A60" s="15" t="s">
        <v>95</v>
      </c>
      <c r="B60" s="16" t="s">
        <v>488</v>
      </c>
      <c r="C60" s="17" t="s">
        <v>423</v>
      </c>
      <c r="D60" s="16" t="s">
        <v>397</v>
      </c>
      <c r="E60" s="16" t="s">
        <v>313</v>
      </c>
      <c r="F60" s="26"/>
      <c r="G60" s="18" t="s">
        <v>27</v>
      </c>
      <c r="H60" s="18" t="s">
        <v>27</v>
      </c>
      <c r="I60" s="18" t="s">
        <v>27</v>
      </c>
      <c r="J60" s="19" t="s">
        <v>28</v>
      </c>
    </row>
    <row r="61" spans="1:10" ht="30" outlineLevel="1" x14ac:dyDescent="0.25">
      <c r="A61" s="15" t="s">
        <v>96</v>
      </c>
      <c r="B61" s="16" t="s">
        <v>97</v>
      </c>
      <c r="C61" s="17" t="s">
        <v>424</v>
      </c>
      <c r="D61" s="16" t="s">
        <v>397</v>
      </c>
      <c r="E61" s="16" t="s">
        <v>314</v>
      </c>
      <c r="F61" s="26"/>
      <c r="G61" s="18" t="s">
        <v>27</v>
      </c>
      <c r="H61" s="18" t="s">
        <v>27</v>
      </c>
      <c r="I61" s="18" t="s">
        <v>27</v>
      </c>
      <c r="J61" s="19" t="s">
        <v>28</v>
      </c>
    </row>
    <row r="62" spans="1:10" ht="30" outlineLevel="1" x14ac:dyDescent="0.25">
      <c r="A62" s="15" t="s">
        <v>98</v>
      </c>
      <c r="B62" s="16" t="s">
        <v>99</v>
      </c>
      <c r="C62" s="17" t="s">
        <v>424</v>
      </c>
      <c r="D62" s="16" t="s">
        <v>397</v>
      </c>
      <c r="E62" s="16" t="s">
        <v>315</v>
      </c>
      <c r="F62" s="26"/>
      <c r="G62" s="18" t="s">
        <v>27</v>
      </c>
      <c r="H62" s="18" t="s">
        <v>27</v>
      </c>
      <c r="I62" s="18" t="s">
        <v>27</v>
      </c>
      <c r="J62" s="19" t="s">
        <v>28</v>
      </c>
    </row>
    <row r="63" spans="1:10" ht="30" outlineLevel="1" x14ac:dyDescent="0.25">
      <c r="A63" s="15" t="s">
        <v>100</v>
      </c>
      <c r="B63" s="16" t="s">
        <v>101</v>
      </c>
      <c r="C63" s="17" t="s">
        <v>424</v>
      </c>
      <c r="D63" s="16" t="s">
        <v>397</v>
      </c>
      <c r="E63" s="16" t="s">
        <v>316</v>
      </c>
      <c r="F63" s="26"/>
      <c r="G63" s="18" t="s">
        <v>27</v>
      </c>
      <c r="H63" s="18" t="s">
        <v>27</v>
      </c>
      <c r="I63" s="18" t="s">
        <v>27</v>
      </c>
      <c r="J63" s="19" t="s">
        <v>28</v>
      </c>
    </row>
    <row r="64" spans="1:10" ht="30" outlineLevel="1" x14ac:dyDescent="0.25">
      <c r="A64" s="15" t="s">
        <v>102</v>
      </c>
      <c r="B64" s="16" t="s">
        <v>489</v>
      </c>
      <c r="C64" s="17" t="s">
        <v>392</v>
      </c>
      <c r="D64" s="16" t="s">
        <v>397</v>
      </c>
      <c r="E64" s="16" t="s">
        <v>317</v>
      </c>
      <c r="F64" s="26"/>
      <c r="G64" s="18" t="s">
        <v>27</v>
      </c>
      <c r="H64" s="18" t="s">
        <v>27</v>
      </c>
      <c r="I64" s="18" t="s">
        <v>27</v>
      </c>
      <c r="J64" s="19" t="s">
        <v>28</v>
      </c>
    </row>
    <row r="65" spans="1:10" ht="30" outlineLevel="1" x14ac:dyDescent="0.25">
      <c r="A65" s="15" t="s">
        <v>103</v>
      </c>
      <c r="B65" s="16" t="s">
        <v>106</v>
      </c>
      <c r="C65" s="17" t="s">
        <v>393</v>
      </c>
      <c r="D65" s="16" t="s">
        <v>397</v>
      </c>
      <c r="E65" s="16" t="s">
        <v>107</v>
      </c>
      <c r="F65" s="26"/>
      <c r="G65" s="18" t="s">
        <v>27</v>
      </c>
      <c r="H65" s="18" t="s">
        <v>27</v>
      </c>
      <c r="I65" s="18" t="s">
        <v>27</v>
      </c>
      <c r="J65" s="19" t="s">
        <v>28</v>
      </c>
    </row>
    <row r="66" spans="1:10" ht="30" outlineLevel="1" x14ac:dyDescent="0.25">
      <c r="A66" s="15" t="s">
        <v>105</v>
      </c>
      <c r="B66" s="16" t="s">
        <v>109</v>
      </c>
      <c r="C66" s="17" t="s">
        <v>447</v>
      </c>
      <c r="D66" s="16" t="s">
        <v>397</v>
      </c>
      <c r="E66" s="16" t="s">
        <v>110</v>
      </c>
      <c r="F66" s="26"/>
      <c r="G66" s="18" t="s">
        <v>27</v>
      </c>
      <c r="H66" s="18" t="s">
        <v>27</v>
      </c>
      <c r="I66" s="18" t="s">
        <v>27</v>
      </c>
      <c r="J66" s="19" t="s">
        <v>28</v>
      </c>
    </row>
    <row r="67" spans="1:10" s="5" customFormat="1" ht="30" outlineLevel="1" x14ac:dyDescent="0.25">
      <c r="A67" s="15" t="s">
        <v>108</v>
      </c>
      <c r="B67" s="31" t="s">
        <v>112</v>
      </c>
      <c r="C67" s="32" t="s">
        <v>448</v>
      </c>
      <c r="D67" s="31" t="s">
        <v>397</v>
      </c>
      <c r="E67" s="31" t="s">
        <v>318</v>
      </c>
      <c r="F67" s="26"/>
      <c r="G67" s="18" t="s">
        <v>27</v>
      </c>
      <c r="H67" s="18" t="s">
        <v>27</v>
      </c>
      <c r="I67" s="18" t="s">
        <v>27</v>
      </c>
      <c r="J67" s="35" t="s">
        <v>28</v>
      </c>
    </row>
    <row r="68" spans="1:10" ht="30" outlineLevel="1" x14ac:dyDescent="0.25">
      <c r="A68" s="15" t="s">
        <v>111</v>
      </c>
      <c r="B68" s="16" t="s">
        <v>115</v>
      </c>
      <c r="C68" s="17" t="s">
        <v>436</v>
      </c>
      <c r="D68" s="16" t="s">
        <v>397</v>
      </c>
      <c r="E68" s="16" t="s">
        <v>319</v>
      </c>
      <c r="F68" s="26"/>
      <c r="G68" s="18" t="s">
        <v>27</v>
      </c>
      <c r="H68" s="18" t="s">
        <v>27</v>
      </c>
      <c r="I68" s="18" t="s">
        <v>27</v>
      </c>
      <c r="J68" s="19" t="s">
        <v>28</v>
      </c>
    </row>
    <row r="69" spans="1:10" ht="30" outlineLevel="1" x14ac:dyDescent="0.25">
      <c r="A69" s="15" t="s">
        <v>113</v>
      </c>
      <c r="B69" s="16" t="s">
        <v>118</v>
      </c>
      <c r="C69" s="17" t="s">
        <v>436</v>
      </c>
      <c r="D69" s="16"/>
      <c r="E69" s="16" t="s">
        <v>119</v>
      </c>
      <c r="F69" s="26"/>
      <c r="G69" s="18" t="s">
        <v>27</v>
      </c>
      <c r="H69" s="18" t="s">
        <v>27</v>
      </c>
      <c r="I69" s="18" t="s">
        <v>27</v>
      </c>
      <c r="J69" s="19" t="s">
        <v>28</v>
      </c>
    </row>
    <row r="70" spans="1:10" ht="30" outlineLevel="1" x14ac:dyDescent="0.25">
      <c r="A70" s="15" t="s">
        <v>114</v>
      </c>
      <c r="B70" s="16" t="s">
        <v>121</v>
      </c>
      <c r="C70" s="17" t="s">
        <v>436</v>
      </c>
      <c r="D70" s="16" t="s">
        <v>397</v>
      </c>
      <c r="E70" s="16" t="s">
        <v>320</v>
      </c>
      <c r="F70" s="26"/>
      <c r="G70" s="18" t="s">
        <v>27</v>
      </c>
      <c r="H70" s="18" t="s">
        <v>27</v>
      </c>
      <c r="I70" s="18" t="s">
        <v>27</v>
      </c>
      <c r="J70" s="19" t="s">
        <v>28</v>
      </c>
    </row>
    <row r="71" spans="1:10" ht="30" outlineLevel="1" x14ac:dyDescent="0.25">
      <c r="A71" s="15" t="s">
        <v>116</v>
      </c>
      <c r="B71" s="16" t="s">
        <v>123</v>
      </c>
      <c r="C71" s="17" t="s">
        <v>449</v>
      </c>
      <c r="D71" s="16"/>
      <c r="E71" s="16" t="s">
        <v>124</v>
      </c>
      <c r="F71" s="26"/>
      <c r="G71" s="18" t="s">
        <v>27</v>
      </c>
      <c r="H71" s="18" t="s">
        <v>27</v>
      </c>
      <c r="I71" s="18" t="s">
        <v>27</v>
      </c>
      <c r="J71" s="19" t="s">
        <v>28</v>
      </c>
    </row>
    <row r="72" spans="1:10" ht="30" outlineLevel="1" x14ac:dyDescent="0.25">
      <c r="A72" s="15" t="s">
        <v>117</v>
      </c>
      <c r="B72" s="16" t="s">
        <v>126</v>
      </c>
      <c r="C72" s="17" t="s">
        <v>449</v>
      </c>
      <c r="D72" s="16"/>
      <c r="E72" s="16" t="s">
        <v>127</v>
      </c>
      <c r="F72" s="26"/>
      <c r="G72" s="18" t="s">
        <v>27</v>
      </c>
      <c r="H72" s="18" t="s">
        <v>27</v>
      </c>
      <c r="I72" s="18" t="s">
        <v>27</v>
      </c>
      <c r="J72" s="19" t="s">
        <v>28</v>
      </c>
    </row>
    <row r="73" spans="1:10" ht="30" outlineLevel="1" x14ac:dyDescent="0.25">
      <c r="A73" s="15" t="s">
        <v>120</v>
      </c>
      <c r="B73" s="16" t="s">
        <v>129</v>
      </c>
      <c r="C73" s="17" t="s">
        <v>450</v>
      </c>
      <c r="D73" s="16"/>
      <c r="E73" s="16" t="s">
        <v>130</v>
      </c>
      <c r="F73" s="26"/>
      <c r="G73" s="18" t="s">
        <v>27</v>
      </c>
      <c r="H73" s="18" t="s">
        <v>27</v>
      </c>
      <c r="I73" s="18" t="s">
        <v>27</v>
      </c>
      <c r="J73" s="19" t="s">
        <v>28</v>
      </c>
    </row>
    <row r="74" spans="1:10" outlineLevel="1" x14ac:dyDescent="0.25">
      <c r="A74" s="15" t="s">
        <v>122</v>
      </c>
      <c r="B74" s="16" t="s">
        <v>132</v>
      </c>
      <c r="C74" s="17" t="s">
        <v>451</v>
      </c>
      <c r="D74" s="16"/>
      <c r="E74" s="16" t="s">
        <v>133</v>
      </c>
      <c r="F74" s="26"/>
      <c r="G74" s="18" t="s">
        <v>27</v>
      </c>
      <c r="H74" s="18" t="s">
        <v>27</v>
      </c>
      <c r="I74" s="18" t="s">
        <v>27</v>
      </c>
      <c r="J74" s="19" t="s">
        <v>28</v>
      </c>
    </row>
    <row r="75" spans="1:10" ht="30" outlineLevel="1" x14ac:dyDescent="0.25">
      <c r="A75" s="15" t="s">
        <v>125</v>
      </c>
      <c r="B75" s="16" t="s">
        <v>135</v>
      </c>
      <c r="C75" s="17" t="s">
        <v>452</v>
      </c>
      <c r="D75" s="16"/>
      <c r="E75" s="16" t="s">
        <v>136</v>
      </c>
      <c r="F75" s="26"/>
      <c r="G75" s="18" t="s">
        <v>27</v>
      </c>
      <c r="H75" s="18" t="s">
        <v>27</v>
      </c>
      <c r="I75" s="18" t="s">
        <v>27</v>
      </c>
      <c r="J75" s="19" t="s">
        <v>28</v>
      </c>
    </row>
    <row r="76" spans="1:10" ht="30" outlineLevel="1" x14ac:dyDescent="0.25">
      <c r="A76" s="15" t="s">
        <v>128</v>
      </c>
      <c r="B76" s="16" t="s">
        <v>138</v>
      </c>
      <c r="C76" s="17" t="s">
        <v>452</v>
      </c>
      <c r="D76" s="16" t="s">
        <v>398</v>
      </c>
      <c r="E76" s="16" t="s">
        <v>321</v>
      </c>
      <c r="F76" s="26"/>
      <c r="G76" s="18" t="s">
        <v>27</v>
      </c>
      <c r="H76" s="18" t="s">
        <v>27</v>
      </c>
      <c r="I76" s="18" t="s">
        <v>27</v>
      </c>
      <c r="J76" s="19" t="s">
        <v>28</v>
      </c>
    </row>
    <row r="77" spans="1:10" ht="30" outlineLevel="1" x14ac:dyDescent="0.25">
      <c r="A77" s="15" t="s">
        <v>131</v>
      </c>
      <c r="B77" s="16" t="s">
        <v>140</v>
      </c>
      <c r="C77" s="17" t="s">
        <v>452</v>
      </c>
      <c r="D77" s="16" t="s">
        <v>400</v>
      </c>
      <c r="E77" s="16" t="s">
        <v>141</v>
      </c>
      <c r="F77" s="26"/>
      <c r="G77" s="18" t="s">
        <v>27</v>
      </c>
      <c r="H77" s="18" t="s">
        <v>27</v>
      </c>
      <c r="I77" s="18" t="s">
        <v>27</v>
      </c>
      <c r="J77" s="19" t="s">
        <v>28</v>
      </c>
    </row>
    <row r="78" spans="1:10" ht="45" outlineLevel="1" x14ac:dyDescent="0.25">
      <c r="A78" s="15" t="s">
        <v>134</v>
      </c>
      <c r="B78" s="16" t="s">
        <v>143</v>
      </c>
      <c r="C78" s="17" t="s">
        <v>453</v>
      </c>
      <c r="D78" s="16"/>
      <c r="E78" s="16" t="s">
        <v>405</v>
      </c>
      <c r="F78" s="26"/>
      <c r="G78" s="18" t="s">
        <v>27</v>
      </c>
      <c r="H78" s="18" t="s">
        <v>27</v>
      </c>
      <c r="I78" s="18" t="s">
        <v>27</v>
      </c>
      <c r="J78" s="19" t="s">
        <v>28</v>
      </c>
    </row>
    <row r="79" spans="1:10" ht="30" outlineLevel="1" x14ac:dyDescent="0.25">
      <c r="A79" s="15" t="s">
        <v>137</v>
      </c>
      <c r="B79" s="16" t="s">
        <v>145</v>
      </c>
      <c r="C79" s="17" t="s">
        <v>454</v>
      </c>
      <c r="D79" s="16"/>
      <c r="E79" s="16" t="s">
        <v>146</v>
      </c>
      <c r="F79" s="26"/>
      <c r="G79" s="18" t="s">
        <v>27</v>
      </c>
      <c r="H79" s="18" t="s">
        <v>27</v>
      </c>
      <c r="I79" s="18" t="s">
        <v>27</v>
      </c>
      <c r="J79" s="19" t="s">
        <v>28</v>
      </c>
    </row>
    <row r="80" spans="1:10" ht="30" outlineLevel="1" x14ac:dyDescent="0.25">
      <c r="A80" s="15" t="s">
        <v>139</v>
      </c>
      <c r="B80" s="16" t="s">
        <v>148</v>
      </c>
      <c r="C80" s="17" t="s">
        <v>453</v>
      </c>
      <c r="D80" s="16"/>
      <c r="E80" s="16" t="s">
        <v>149</v>
      </c>
      <c r="F80" s="26"/>
      <c r="G80" s="18" t="s">
        <v>27</v>
      </c>
      <c r="H80" s="18" t="s">
        <v>27</v>
      </c>
      <c r="I80" s="18" t="s">
        <v>27</v>
      </c>
      <c r="J80" s="19" t="s">
        <v>28</v>
      </c>
    </row>
    <row r="81" spans="1:10" ht="30" outlineLevel="1" x14ac:dyDescent="0.25">
      <c r="A81" s="15" t="s">
        <v>142</v>
      </c>
      <c r="B81" s="16" t="s">
        <v>151</v>
      </c>
      <c r="C81" s="17" t="s">
        <v>455</v>
      </c>
      <c r="D81" s="16"/>
      <c r="E81" s="16" t="s">
        <v>152</v>
      </c>
      <c r="F81" s="26"/>
      <c r="G81" s="18" t="s">
        <v>27</v>
      </c>
      <c r="H81" s="18" t="s">
        <v>27</v>
      </c>
      <c r="I81" s="18" t="s">
        <v>27</v>
      </c>
      <c r="J81" s="19" t="s">
        <v>28</v>
      </c>
    </row>
    <row r="82" spans="1:10" ht="30" outlineLevel="1" x14ac:dyDescent="0.25">
      <c r="A82" s="15" t="s">
        <v>144</v>
      </c>
      <c r="B82" s="16" t="s">
        <v>154</v>
      </c>
      <c r="C82" s="17" t="s">
        <v>456</v>
      </c>
      <c r="D82" s="16"/>
      <c r="E82" s="16" t="s">
        <v>155</v>
      </c>
      <c r="F82" s="26"/>
      <c r="G82" s="18" t="s">
        <v>27</v>
      </c>
      <c r="H82" s="18" t="s">
        <v>27</v>
      </c>
      <c r="I82" s="18" t="s">
        <v>27</v>
      </c>
      <c r="J82" s="19" t="s">
        <v>28</v>
      </c>
    </row>
    <row r="83" spans="1:10" outlineLevel="1" x14ac:dyDescent="0.25">
      <c r="A83" s="15" t="s">
        <v>147</v>
      </c>
      <c r="B83" s="16" t="s">
        <v>157</v>
      </c>
      <c r="C83" s="17" t="s">
        <v>457</v>
      </c>
      <c r="D83" s="16"/>
      <c r="E83" s="16" t="s">
        <v>158</v>
      </c>
      <c r="F83" s="26"/>
      <c r="G83" s="18" t="s">
        <v>27</v>
      </c>
      <c r="H83" s="18" t="s">
        <v>27</v>
      </c>
      <c r="I83" s="18" t="s">
        <v>27</v>
      </c>
      <c r="J83" s="19" t="s">
        <v>28</v>
      </c>
    </row>
    <row r="84" spans="1:10" ht="30" outlineLevel="1" x14ac:dyDescent="0.25">
      <c r="A84" s="15" t="s">
        <v>150</v>
      </c>
      <c r="B84" s="16" t="s">
        <v>160</v>
      </c>
      <c r="C84" s="17" t="s">
        <v>458</v>
      </c>
      <c r="D84" s="16"/>
      <c r="E84" s="16" t="s">
        <v>161</v>
      </c>
      <c r="F84" s="26"/>
      <c r="G84" s="18" t="s">
        <v>27</v>
      </c>
      <c r="H84" s="18" t="s">
        <v>27</v>
      </c>
      <c r="I84" s="18" t="s">
        <v>27</v>
      </c>
      <c r="J84" s="19" t="s">
        <v>28</v>
      </c>
    </row>
    <row r="85" spans="1:10" ht="30" outlineLevel="1" x14ac:dyDescent="0.25">
      <c r="A85" s="15" t="s">
        <v>153</v>
      </c>
      <c r="B85" s="16" t="s">
        <v>163</v>
      </c>
      <c r="C85" s="17" t="s">
        <v>458</v>
      </c>
      <c r="D85" s="16" t="s">
        <v>398</v>
      </c>
      <c r="E85" s="16" t="s">
        <v>322</v>
      </c>
      <c r="F85" s="26"/>
      <c r="G85" s="18" t="s">
        <v>27</v>
      </c>
      <c r="H85" s="18" t="s">
        <v>27</v>
      </c>
      <c r="I85" s="18" t="s">
        <v>27</v>
      </c>
      <c r="J85" s="19" t="s">
        <v>28</v>
      </c>
    </row>
    <row r="86" spans="1:10" ht="30" outlineLevel="1" x14ac:dyDescent="0.25">
      <c r="A86" s="15" t="s">
        <v>156</v>
      </c>
      <c r="B86" s="16" t="s">
        <v>165</v>
      </c>
      <c r="C86" s="17" t="s">
        <v>458</v>
      </c>
      <c r="D86" s="16" t="s">
        <v>398</v>
      </c>
      <c r="E86" s="16" t="s">
        <v>323</v>
      </c>
      <c r="F86" s="26"/>
      <c r="G86" s="18" t="s">
        <v>27</v>
      </c>
      <c r="H86" s="18" t="s">
        <v>27</v>
      </c>
      <c r="I86" s="18" t="s">
        <v>27</v>
      </c>
      <c r="J86" s="19" t="s">
        <v>28</v>
      </c>
    </row>
    <row r="87" spans="1:10" ht="30" outlineLevel="1" x14ac:dyDescent="0.25">
      <c r="A87" s="15" t="s">
        <v>159</v>
      </c>
      <c r="B87" s="16" t="s">
        <v>167</v>
      </c>
      <c r="C87" s="17" t="s">
        <v>458</v>
      </c>
      <c r="D87" s="16" t="s">
        <v>398</v>
      </c>
      <c r="E87" s="16" t="s">
        <v>324</v>
      </c>
      <c r="F87" s="26"/>
      <c r="G87" s="18" t="s">
        <v>27</v>
      </c>
      <c r="H87" s="18" t="s">
        <v>27</v>
      </c>
      <c r="I87" s="18" t="s">
        <v>27</v>
      </c>
      <c r="J87" s="19" t="s">
        <v>28</v>
      </c>
    </row>
    <row r="88" spans="1:10" ht="30" outlineLevel="1" x14ac:dyDescent="0.25">
      <c r="A88" s="15" t="s">
        <v>162</v>
      </c>
      <c r="B88" s="16" t="s">
        <v>169</v>
      </c>
      <c r="C88" s="17" t="s">
        <v>459</v>
      </c>
      <c r="D88" s="16" t="s">
        <v>398</v>
      </c>
      <c r="E88" s="16" t="s">
        <v>325</v>
      </c>
      <c r="F88" s="26"/>
      <c r="G88" s="18" t="s">
        <v>27</v>
      </c>
      <c r="H88" s="18" t="s">
        <v>27</v>
      </c>
      <c r="I88" s="18" t="s">
        <v>27</v>
      </c>
      <c r="J88" s="19" t="s">
        <v>28</v>
      </c>
    </row>
    <row r="89" spans="1:10" ht="30" outlineLevel="1" x14ac:dyDescent="0.25">
      <c r="A89" s="15" t="s">
        <v>164</v>
      </c>
      <c r="B89" s="16" t="s">
        <v>171</v>
      </c>
      <c r="C89" s="17" t="s">
        <v>459</v>
      </c>
      <c r="D89" s="16" t="s">
        <v>398</v>
      </c>
      <c r="E89" s="16" t="s">
        <v>326</v>
      </c>
      <c r="F89" s="26"/>
      <c r="G89" s="18" t="s">
        <v>27</v>
      </c>
      <c r="H89" s="18" t="s">
        <v>27</v>
      </c>
      <c r="I89" s="18" t="s">
        <v>27</v>
      </c>
      <c r="J89" s="19" t="s">
        <v>28</v>
      </c>
    </row>
    <row r="90" spans="1:10" ht="30" outlineLevel="1" x14ac:dyDescent="0.25">
      <c r="A90" s="15" t="s">
        <v>166</v>
      </c>
      <c r="B90" s="16" t="s">
        <v>173</v>
      </c>
      <c r="C90" s="17" t="s">
        <v>460</v>
      </c>
      <c r="D90" s="16" t="s">
        <v>398</v>
      </c>
      <c r="E90" s="16" t="s">
        <v>327</v>
      </c>
      <c r="F90" s="26"/>
      <c r="G90" s="18" t="s">
        <v>27</v>
      </c>
      <c r="H90" s="18" t="s">
        <v>27</v>
      </c>
      <c r="I90" s="18" t="s">
        <v>27</v>
      </c>
      <c r="J90" s="19" t="s">
        <v>28</v>
      </c>
    </row>
    <row r="91" spans="1:10" ht="30" outlineLevel="1" x14ac:dyDescent="0.25">
      <c r="A91" s="15" t="s">
        <v>168</v>
      </c>
      <c r="B91" s="16" t="s">
        <v>175</v>
      </c>
      <c r="C91" s="17" t="s">
        <v>460</v>
      </c>
      <c r="D91" s="16" t="s">
        <v>398</v>
      </c>
      <c r="E91" s="16" t="s">
        <v>328</v>
      </c>
      <c r="F91" s="26"/>
      <c r="G91" s="18" t="s">
        <v>27</v>
      </c>
      <c r="H91" s="18" t="s">
        <v>27</v>
      </c>
      <c r="I91" s="18" t="s">
        <v>27</v>
      </c>
      <c r="J91" s="19" t="s">
        <v>28</v>
      </c>
    </row>
    <row r="92" spans="1:10" ht="30" outlineLevel="1" x14ac:dyDescent="0.25">
      <c r="A92" s="15" t="s">
        <v>170</v>
      </c>
      <c r="B92" s="16" t="s">
        <v>177</v>
      </c>
      <c r="C92" s="17" t="s">
        <v>460</v>
      </c>
      <c r="D92" s="16" t="s">
        <v>398</v>
      </c>
      <c r="E92" s="16" t="s">
        <v>329</v>
      </c>
      <c r="F92" s="26"/>
      <c r="G92" s="18" t="s">
        <v>27</v>
      </c>
      <c r="H92" s="18" t="s">
        <v>27</v>
      </c>
      <c r="I92" s="18" t="s">
        <v>27</v>
      </c>
      <c r="J92" s="19" t="s">
        <v>28</v>
      </c>
    </row>
    <row r="93" spans="1:10" ht="30" outlineLevel="1" x14ac:dyDescent="0.25">
      <c r="A93" s="15" t="s">
        <v>172</v>
      </c>
      <c r="B93" s="16" t="s">
        <v>179</v>
      </c>
      <c r="C93" s="17" t="s">
        <v>460</v>
      </c>
      <c r="D93" s="16" t="s">
        <v>398</v>
      </c>
      <c r="E93" s="16" t="s">
        <v>330</v>
      </c>
      <c r="F93" s="26"/>
      <c r="G93" s="18" t="s">
        <v>27</v>
      </c>
      <c r="H93" s="18" t="s">
        <v>27</v>
      </c>
      <c r="I93" s="18" t="s">
        <v>27</v>
      </c>
      <c r="J93" s="19" t="s">
        <v>28</v>
      </c>
    </row>
    <row r="94" spans="1:10" ht="30" outlineLevel="1" x14ac:dyDescent="0.25">
      <c r="A94" s="15" t="s">
        <v>174</v>
      </c>
      <c r="B94" s="16" t="s">
        <v>181</v>
      </c>
      <c r="C94" s="17" t="s">
        <v>461</v>
      </c>
      <c r="D94" s="16" t="s">
        <v>398</v>
      </c>
      <c r="E94" s="16" t="s">
        <v>331</v>
      </c>
      <c r="F94" s="26"/>
      <c r="G94" s="18" t="s">
        <v>27</v>
      </c>
      <c r="H94" s="18" t="s">
        <v>27</v>
      </c>
      <c r="I94" s="18" t="s">
        <v>27</v>
      </c>
      <c r="J94" s="19" t="s">
        <v>28</v>
      </c>
    </row>
    <row r="95" spans="1:10" ht="30" outlineLevel="1" x14ac:dyDescent="0.25">
      <c r="A95" s="15" t="s">
        <v>176</v>
      </c>
      <c r="B95" s="16" t="s">
        <v>183</v>
      </c>
      <c r="C95" s="17" t="s">
        <v>461</v>
      </c>
      <c r="D95" s="16" t="s">
        <v>398</v>
      </c>
      <c r="E95" s="16" t="s">
        <v>332</v>
      </c>
      <c r="F95" s="26"/>
      <c r="G95" s="18" t="s">
        <v>27</v>
      </c>
      <c r="H95" s="18" t="s">
        <v>27</v>
      </c>
      <c r="I95" s="18" t="s">
        <v>27</v>
      </c>
      <c r="J95" s="19" t="s">
        <v>28</v>
      </c>
    </row>
    <row r="96" spans="1:10" ht="30" outlineLevel="1" x14ac:dyDescent="0.25">
      <c r="A96" s="15" t="s">
        <v>178</v>
      </c>
      <c r="B96" s="16" t="s">
        <v>185</v>
      </c>
      <c r="C96" s="17" t="s">
        <v>461</v>
      </c>
      <c r="D96" s="16" t="s">
        <v>398</v>
      </c>
      <c r="E96" s="16" t="s">
        <v>186</v>
      </c>
      <c r="F96" s="26"/>
      <c r="G96" s="18" t="s">
        <v>27</v>
      </c>
      <c r="H96" s="18" t="s">
        <v>27</v>
      </c>
      <c r="I96" s="18" t="s">
        <v>27</v>
      </c>
      <c r="J96" s="19" t="s">
        <v>28</v>
      </c>
    </row>
    <row r="97" spans="1:10" ht="30" outlineLevel="1" x14ac:dyDescent="0.25">
      <c r="A97" s="15" t="s">
        <v>180</v>
      </c>
      <c r="B97" s="16" t="s">
        <v>188</v>
      </c>
      <c r="C97" s="17" t="s">
        <v>462</v>
      </c>
      <c r="D97" s="16" t="s">
        <v>398</v>
      </c>
      <c r="E97" s="16" t="s">
        <v>333</v>
      </c>
      <c r="F97" s="26"/>
      <c r="G97" s="18" t="s">
        <v>27</v>
      </c>
      <c r="H97" s="18" t="s">
        <v>27</v>
      </c>
      <c r="I97" s="18" t="s">
        <v>27</v>
      </c>
      <c r="J97" s="19" t="s">
        <v>28</v>
      </c>
    </row>
    <row r="98" spans="1:10" ht="30" outlineLevel="1" x14ac:dyDescent="0.25">
      <c r="A98" s="15" t="s">
        <v>182</v>
      </c>
      <c r="B98" s="16" t="s">
        <v>190</v>
      </c>
      <c r="C98" s="17" t="s">
        <v>462</v>
      </c>
      <c r="D98" s="16" t="s">
        <v>398</v>
      </c>
      <c r="E98" s="16" t="s">
        <v>334</v>
      </c>
      <c r="F98" s="26"/>
      <c r="G98" s="18" t="s">
        <v>27</v>
      </c>
      <c r="H98" s="18" t="s">
        <v>27</v>
      </c>
      <c r="I98" s="18" t="s">
        <v>27</v>
      </c>
      <c r="J98" s="19" t="s">
        <v>28</v>
      </c>
    </row>
    <row r="99" spans="1:10" ht="30" outlineLevel="1" x14ac:dyDescent="0.25">
      <c r="A99" s="15" t="s">
        <v>184</v>
      </c>
      <c r="B99" s="16" t="s">
        <v>192</v>
      </c>
      <c r="C99" s="17" t="s">
        <v>462</v>
      </c>
      <c r="D99" s="16" t="s">
        <v>398</v>
      </c>
      <c r="E99" s="16" t="s">
        <v>335</v>
      </c>
      <c r="F99" s="26"/>
      <c r="G99" s="18" t="s">
        <v>27</v>
      </c>
      <c r="H99" s="18" t="s">
        <v>27</v>
      </c>
      <c r="I99" s="18" t="s">
        <v>27</v>
      </c>
      <c r="J99" s="19" t="s">
        <v>28</v>
      </c>
    </row>
    <row r="100" spans="1:10" ht="30" outlineLevel="1" x14ac:dyDescent="0.25">
      <c r="A100" s="15" t="s">
        <v>187</v>
      </c>
      <c r="B100" s="16" t="s">
        <v>194</v>
      </c>
      <c r="C100" s="17" t="s">
        <v>463</v>
      </c>
      <c r="D100" s="16" t="s">
        <v>398</v>
      </c>
      <c r="E100" s="16" t="s">
        <v>336</v>
      </c>
      <c r="F100" s="26"/>
      <c r="G100" s="18" t="s">
        <v>27</v>
      </c>
      <c r="H100" s="18" t="s">
        <v>27</v>
      </c>
      <c r="I100" s="18" t="s">
        <v>27</v>
      </c>
      <c r="J100" s="19" t="s">
        <v>28</v>
      </c>
    </row>
    <row r="101" spans="1:10" ht="30" outlineLevel="1" x14ac:dyDescent="0.25">
      <c r="A101" s="15" t="s">
        <v>189</v>
      </c>
      <c r="B101" s="16" t="s">
        <v>196</v>
      </c>
      <c r="C101" s="17" t="s">
        <v>463</v>
      </c>
      <c r="D101" s="16" t="s">
        <v>398</v>
      </c>
      <c r="E101" s="16" t="s">
        <v>337</v>
      </c>
      <c r="F101" s="26"/>
      <c r="G101" s="18" t="s">
        <v>27</v>
      </c>
      <c r="H101" s="18" t="s">
        <v>27</v>
      </c>
      <c r="I101" s="18" t="s">
        <v>27</v>
      </c>
      <c r="J101" s="19" t="s">
        <v>28</v>
      </c>
    </row>
    <row r="102" spans="1:10" ht="30" outlineLevel="1" x14ac:dyDescent="0.25">
      <c r="A102" s="15" t="s">
        <v>191</v>
      </c>
      <c r="B102" s="16" t="s">
        <v>198</v>
      </c>
      <c r="C102" s="17" t="s">
        <v>464</v>
      </c>
      <c r="D102" s="16" t="s">
        <v>400</v>
      </c>
      <c r="E102" s="16" t="s">
        <v>338</v>
      </c>
      <c r="F102" s="26"/>
      <c r="G102" s="18" t="s">
        <v>27</v>
      </c>
      <c r="H102" s="18" t="s">
        <v>27</v>
      </c>
      <c r="I102" s="18" t="s">
        <v>27</v>
      </c>
      <c r="J102" s="19" t="s">
        <v>28</v>
      </c>
    </row>
    <row r="103" spans="1:10" ht="30" outlineLevel="1" x14ac:dyDescent="0.25">
      <c r="A103" s="15" t="s">
        <v>193</v>
      </c>
      <c r="B103" s="16" t="s">
        <v>200</v>
      </c>
      <c r="C103" s="17" t="s">
        <v>426</v>
      </c>
      <c r="D103" s="16" t="s">
        <v>400</v>
      </c>
      <c r="E103" s="16" t="s">
        <v>339</v>
      </c>
      <c r="F103" s="26"/>
      <c r="G103" s="18" t="s">
        <v>27</v>
      </c>
      <c r="H103" s="18" t="s">
        <v>27</v>
      </c>
      <c r="I103" s="18" t="s">
        <v>27</v>
      </c>
      <c r="J103" s="19" t="s">
        <v>28</v>
      </c>
    </row>
    <row r="104" spans="1:10" ht="30" outlineLevel="1" x14ac:dyDescent="0.25">
      <c r="A104" s="15" t="s">
        <v>195</v>
      </c>
      <c r="B104" s="16" t="s">
        <v>202</v>
      </c>
      <c r="C104" s="17" t="s">
        <v>465</v>
      </c>
      <c r="D104" s="16" t="s">
        <v>400</v>
      </c>
      <c r="E104" s="16" t="s">
        <v>340</v>
      </c>
      <c r="F104" s="26"/>
      <c r="G104" s="18" t="s">
        <v>27</v>
      </c>
      <c r="H104" s="18" t="s">
        <v>27</v>
      </c>
      <c r="I104" s="18" t="s">
        <v>27</v>
      </c>
      <c r="J104" s="19" t="s">
        <v>28</v>
      </c>
    </row>
    <row r="105" spans="1:10" ht="30" outlineLevel="1" x14ac:dyDescent="0.25">
      <c r="A105" s="15" t="s">
        <v>197</v>
      </c>
      <c r="B105" s="16" t="s">
        <v>204</v>
      </c>
      <c r="C105" s="17" t="s">
        <v>466</v>
      </c>
      <c r="D105" s="16"/>
      <c r="E105" s="16" t="s">
        <v>205</v>
      </c>
      <c r="F105" s="26"/>
      <c r="G105" s="18" t="s">
        <v>27</v>
      </c>
      <c r="H105" s="18" t="s">
        <v>27</v>
      </c>
      <c r="I105" s="18" t="s">
        <v>27</v>
      </c>
      <c r="J105" s="19" t="s">
        <v>28</v>
      </c>
    </row>
    <row r="106" spans="1:10" ht="30" outlineLevel="1" x14ac:dyDescent="0.25">
      <c r="A106" s="15" t="s">
        <v>199</v>
      </c>
      <c r="B106" s="16" t="s">
        <v>207</v>
      </c>
      <c r="C106" s="17" t="s">
        <v>467</v>
      </c>
      <c r="D106" s="16"/>
      <c r="E106" s="16" t="s">
        <v>208</v>
      </c>
      <c r="F106" s="26"/>
      <c r="G106" s="18" t="s">
        <v>27</v>
      </c>
      <c r="H106" s="18" t="s">
        <v>27</v>
      </c>
      <c r="I106" s="18" t="s">
        <v>27</v>
      </c>
      <c r="J106" s="19" t="s">
        <v>28</v>
      </c>
    </row>
    <row r="107" spans="1:10" ht="30" outlineLevel="1" x14ac:dyDescent="0.25">
      <c r="A107" s="15" t="s">
        <v>201</v>
      </c>
      <c r="B107" s="16" t="s">
        <v>210</v>
      </c>
      <c r="C107" s="17" t="s">
        <v>468</v>
      </c>
      <c r="D107" s="16"/>
      <c r="E107" s="16" t="s">
        <v>211</v>
      </c>
      <c r="F107" s="26"/>
      <c r="G107" s="18" t="s">
        <v>27</v>
      </c>
      <c r="H107" s="18" t="s">
        <v>27</v>
      </c>
      <c r="I107" s="18" t="s">
        <v>27</v>
      </c>
      <c r="J107" s="19" t="s">
        <v>28</v>
      </c>
    </row>
    <row r="108" spans="1:10" ht="45" outlineLevel="1" x14ac:dyDescent="0.25">
      <c r="A108" s="15" t="s">
        <v>203</v>
      </c>
      <c r="B108" s="16" t="s">
        <v>213</v>
      </c>
      <c r="C108" s="17" t="s">
        <v>469</v>
      </c>
      <c r="D108" s="16" t="s">
        <v>401</v>
      </c>
      <c r="E108" s="16" t="s">
        <v>341</v>
      </c>
      <c r="F108" s="26"/>
      <c r="G108" s="18" t="s">
        <v>27</v>
      </c>
      <c r="H108" s="18" t="s">
        <v>27</v>
      </c>
      <c r="I108" s="18" t="s">
        <v>27</v>
      </c>
      <c r="J108" s="19" t="s">
        <v>28</v>
      </c>
    </row>
    <row r="109" spans="1:10" ht="30" outlineLevel="1" x14ac:dyDescent="0.25">
      <c r="A109" s="15" t="s">
        <v>206</v>
      </c>
      <c r="B109" s="16" t="s">
        <v>215</v>
      </c>
      <c r="C109" s="17" t="s">
        <v>470</v>
      </c>
      <c r="D109" s="16" t="s">
        <v>399</v>
      </c>
      <c r="E109" s="16" t="s">
        <v>342</v>
      </c>
      <c r="F109" s="26"/>
      <c r="G109" s="18" t="s">
        <v>27</v>
      </c>
      <c r="H109" s="18" t="s">
        <v>27</v>
      </c>
      <c r="I109" s="18" t="s">
        <v>27</v>
      </c>
      <c r="J109" s="19" t="s">
        <v>28</v>
      </c>
    </row>
    <row r="110" spans="1:10" ht="30" outlineLevel="1" x14ac:dyDescent="0.25">
      <c r="A110" s="15" t="s">
        <v>209</v>
      </c>
      <c r="B110" s="16" t="s">
        <v>217</v>
      </c>
      <c r="C110" s="17" t="s">
        <v>471</v>
      </c>
      <c r="D110" s="16"/>
      <c r="E110" s="16" t="s">
        <v>218</v>
      </c>
      <c r="F110" s="26"/>
      <c r="G110" s="18" t="s">
        <v>27</v>
      </c>
      <c r="H110" s="18" t="s">
        <v>27</v>
      </c>
      <c r="I110" s="18" t="s">
        <v>27</v>
      </c>
      <c r="J110" s="19" t="s">
        <v>28</v>
      </c>
    </row>
    <row r="111" spans="1:10" ht="30" outlineLevel="1" x14ac:dyDescent="0.25">
      <c r="A111" s="15" t="s">
        <v>212</v>
      </c>
      <c r="B111" s="16" t="s">
        <v>220</v>
      </c>
      <c r="C111" s="17" t="s">
        <v>472</v>
      </c>
      <c r="D111" s="16"/>
      <c r="E111" s="16" t="s">
        <v>221</v>
      </c>
      <c r="F111" s="26"/>
      <c r="G111" s="18" t="s">
        <v>27</v>
      </c>
      <c r="H111" s="18" t="s">
        <v>27</v>
      </c>
      <c r="I111" s="18" t="s">
        <v>27</v>
      </c>
      <c r="J111" s="19" t="s">
        <v>28</v>
      </c>
    </row>
    <row r="112" spans="1:10" ht="30" outlineLevel="1" x14ac:dyDescent="0.25">
      <c r="A112" s="15" t="s">
        <v>214</v>
      </c>
      <c r="B112" s="16" t="s">
        <v>223</v>
      </c>
      <c r="C112" s="17" t="s">
        <v>473</v>
      </c>
      <c r="D112" s="16"/>
      <c r="E112" s="16" t="s">
        <v>224</v>
      </c>
      <c r="F112" s="26"/>
      <c r="G112" s="18" t="s">
        <v>27</v>
      </c>
      <c r="H112" s="18" t="s">
        <v>27</v>
      </c>
      <c r="I112" s="18" t="s">
        <v>27</v>
      </c>
      <c r="J112" s="19" t="s">
        <v>28</v>
      </c>
    </row>
    <row r="113" spans="1:10" ht="30" outlineLevel="1" x14ac:dyDescent="0.25">
      <c r="A113" s="15" t="s">
        <v>216</v>
      </c>
      <c r="B113" s="16" t="s">
        <v>226</v>
      </c>
      <c r="C113" s="17" t="s">
        <v>474</v>
      </c>
      <c r="D113" s="16"/>
      <c r="E113" s="16" t="s">
        <v>227</v>
      </c>
      <c r="F113" s="26"/>
      <c r="G113" s="18" t="s">
        <v>27</v>
      </c>
      <c r="H113" s="18" t="s">
        <v>27</v>
      </c>
      <c r="I113" s="18" t="s">
        <v>27</v>
      </c>
      <c r="J113" s="19" t="s">
        <v>28</v>
      </c>
    </row>
    <row r="114" spans="1:10" ht="30" outlineLevel="1" x14ac:dyDescent="0.25">
      <c r="A114" s="15" t="s">
        <v>219</v>
      </c>
      <c r="B114" s="16" t="s">
        <v>229</v>
      </c>
      <c r="C114" s="17" t="s">
        <v>474</v>
      </c>
      <c r="D114" s="16"/>
      <c r="E114" s="16" t="s">
        <v>230</v>
      </c>
      <c r="F114" s="26"/>
      <c r="G114" s="18" t="s">
        <v>27</v>
      </c>
      <c r="H114" s="18" t="s">
        <v>27</v>
      </c>
      <c r="I114" s="18" t="s">
        <v>27</v>
      </c>
      <c r="J114" s="19" t="s">
        <v>28</v>
      </c>
    </row>
    <row r="115" spans="1:10" ht="30" outlineLevel="1" x14ac:dyDescent="0.25">
      <c r="A115" s="15" t="s">
        <v>222</v>
      </c>
      <c r="B115" s="16" t="s">
        <v>232</v>
      </c>
      <c r="C115" s="17" t="s">
        <v>475</v>
      </c>
      <c r="D115" s="16"/>
      <c r="E115" s="16" t="s">
        <v>233</v>
      </c>
      <c r="F115" s="26"/>
      <c r="G115" s="18" t="s">
        <v>27</v>
      </c>
      <c r="H115" s="18" t="s">
        <v>27</v>
      </c>
      <c r="I115" s="18" t="s">
        <v>27</v>
      </c>
      <c r="J115" s="19" t="s">
        <v>28</v>
      </c>
    </row>
    <row r="116" spans="1:10" ht="30" outlineLevel="1" x14ac:dyDescent="0.25">
      <c r="A116" s="15" t="s">
        <v>225</v>
      </c>
      <c r="B116" s="16" t="s">
        <v>235</v>
      </c>
      <c r="C116" s="17" t="s">
        <v>476</v>
      </c>
      <c r="D116" s="16"/>
      <c r="E116" s="16" t="s">
        <v>236</v>
      </c>
      <c r="F116" s="26"/>
      <c r="G116" s="18" t="s">
        <v>27</v>
      </c>
      <c r="H116" s="18" t="s">
        <v>27</v>
      </c>
      <c r="I116" s="18" t="s">
        <v>27</v>
      </c>
      <c r="J116" s="19" t="s">
        <v>28</v>
      </c>
    </row>
    <row r="117" spans="1:10" ht="30" outlineLevel="1" x14ac:dyDescent="0.25">
      <c r="A117" s="15" t="s">
        <v>228</v>
      </c>
      <c r="B117" s="16" t="s">
        <v>238</v>
      </c>
      <c r="C117" s="17" t="s">
        <v>477</v>
      </c>
      <c r="D117" s="16"/>
      <c r="E117" s="16" t="s">
        <v>239</v>
      </c>
      <c r="F117" s="26"/>
      <c r="G117" s="18" t="s">
        <v>27</v>
      </c>
      <c r="H117" s="18" t="s">
        <v>27</v>
      </c>
      <c r="I117" s="18" t="s">
        <v>27</v>
      </c>
      <c r="J117" s="19" t="s">
        <v>28</v>
      </c>
    </row>
    <row r="118" spans="1:10" ht="30" outlineLevel="1" x14ac:dyDescent="0.25">
      <c r="A118" s="15" t="s">
        <v>231</v>
      </c>
      <c r="B118" s="16" t="s">
        <v>241</v>
      </c>
      <c r="C118" s="17" t="s">
        <v>478</v>
      </c>
      <c r="D118" s="16"/>
      <c r="E118" s="16" t="s">
        <v>242</v>
      </c>
      <c r="F118" s="26"/>
      <c r="G118" s="18" t="s">
        <v>27</v>
      </c>
      <c r="H118" s="18" t="s">
        <v>27</v>
      </c>
      <c r="I118" s="18" t="s">
        <v>27</v>
      </c>
      <c r="J118" s="19" t="s">
        <v>28</v>
      </c>
    </row>
    <row r="119" spans="1:10" ht="30" outlineLevel="1" x14ac:dyDescent="0.25">
      <c r="A119" s="15" t="s">
        <v>234</v>
      </c>
      <c r="B119" s="16" t="s">
        <v>243</v>
      </c>
      <c r="C119" s="17" t="s">
        <v>479</v>
      </c>
      <c r="D119" s="16"/>
      <c r="E119" s="16" t="s">
        <v>244</v>
      </c>
      <c r="F119" s="26"/>
      <c r="G119" s="18" t="s">
        <v>27</v>
      </c>
      <c r="H119" s="18" t="s">
        <v>27</v>
      </c>
      <c r="I119" s="18" t="s">
        <v>27</v>
      </c>
      <c r="J119" s="19" t="s">
        <v>28</v>
      </c>
    </row>
    <row r="120" spans="1:10" ht="30" outlineLevel="1" x14ac:dyDescent="0.25">
      <c r="A120" s="15" t="s">
        <v>237</v>
      </c>
      <c r="B120" s="16" t="s">
        <v>245</v>
      </c>
      <c r="C120" s="17" t="s">
        <v>480</v>
      </c>
      <c r="D120" s="16"/>
      <c r="E120" s="16" t="s">
        <v>246</v>
      </c>
      <c r="F120" s="26"/>
      <c r="G120" s="18" t="s">
        <v>27</v>
      </c>
      <c r="H120" s="18" t="s">
        <v>27</v>
      </c>
      <c r="I120" s="18" t="s">
        <v>27</v>
      </c>
      <c r="J120" s="19" t="s">
        <v>28</v>
      </c>
    </row>
    <row r="121" spans="1:10" ht="45.75" outlineLevel="1" thickBot="1" x14ac:dyDescent="0.3">
      <c r="A121" s="15" t="s">
        <v>240</v>
      </c>
      <c r="B121" s="16" t="s">
        <v>247</v>
      </c>
      <c r="C121" s="17" t="s">
        <v>481</v>
      </c>
      <c r="D121" s="16"/>
      <c r="E121" s="16" t="s">
        <v>248</v>
      </c>
      <c r="F121" s="26"/>
      <c r="G121" s="18" t="s">
        <v>27</v>
      </c>
      <c r="H121" s="18" t="s">
        <v>27</v>
      </c>
      <c r="I121" s="18" t="s">
        <v>27</v>
      </c>
      <c r="J121" s="19" t="s">
        <v>28</v>
      </c>
    </row>
    <row r="122" spans="1:10" s="30" customFormat="1" ht="30.75" outlineLevel="1" thickBot="1" x14ac:dyDescent="0.3">
      <c r="A122" s="15" t="s">
        <v>491</v>
      </c>
      <c r="B122" s="40" t="s">
        <v>492</v>
      </c>
      <c r="C122" s="41" t="s">
        <v>493</v>
      </c>
      <c r="D122" s="16"/>
      <c r="E122" s="16" t="s">
        <v>494</v>
      </c>
      <c r="F122" s="26"/>
      <c r="G122" s="46" t="s">
        <v>27</v>
      </c>
      <c r="H122" s="46" t="s">
        <v>27</v>
      </c>
      <c r="I122" s="46" t="s">
        <v>27</v>
      </c>
      <c r="J122" s="46" t="s">
        <v>28</v>
      </c>
    </row>
    <row r="123" spans="1:10" x14ac:dyDescent="0.25">
      <c r="A123" s="20" t="s">
        <v>495</v>
      </c>
      <c r="B123" s="16" t="s">
        <v>345</v>
      </c>
      <c r="C123" s="17" t="s">
        <v>384</v>
      </c>
      <c r="D123" s="16" t="s">
        <v>344</v>
      </c>
      <c r="E123" s="16" t="s">
        <v>289</v>
      </c>
      <c r="F123" s="26"/>
      <c r="G123" s="21">
        <v>5</v>
      </c>
      <c r="H123" s="21">
        <f>IF(F123="Ja",G123,0)</f>
        <v>0</v>
      </c>
      <c r="I123" s="21">
        <v>0.5</v>
      </c>
      <c r="J123" s="22">
        <f t="shared" ref="J123:J167" si="0">H123*I123</f>
        <v>0</v>
      </c>
    </row>
    <row r="124" spans="1:10" x14ac:dyDescent="0.25">
      <c r="A124" s="20" t="s">
        <v>249</v>
      </c>
      <c r="B124" s="16" t="s">
        <v>346</v>
      </c>
      <c r="C124" s="17" t="s">
        <v>385</v>
      </c>
      <c r="D124" s="16" t="s">
        <v>344</v>
      </c>
      <c r="E124" s="16" t="s">
        <v>289</v>
      </c>
      <c r="F124" s="26"/>
      <c r="G124" s="21">
        <v>15</v>
      </c>
      <c r="H124" s="21">
        <f t="shared" ref="H124:H168" si="1">IF(F124="Ja",G124,0)</f>
        <v>0</v>
      </c>
      <c r="I124" s="21">
        <v>0.5</v>
      </c>
      <c r="J124" s="22">
        <f t="shared" si="0"/>
        <v>0</v>
      </c>
    </row>
    <row r="125" spans="1:10" x14ac:dyDescent="0.25">
      <c r="A125" s="20" t="s">
        <v>250</v>
      </c>
      <c r="B125" s="16" t="s">
        <v>347</v>
      </c>
      <c r="C125" s="17" t="s">
        <v>427</v>
      </c>
      <c r="D125" s="16" t="s">
        <v>344</v>
      </c>
      <c r="E125" s="16" t="s">
        <v>289</v>
      </c>
      <c r="F125" s="26"/>
      <c r="G125" s="21">
        <v>5</v>
      </c>
      <c r="H125" s="21">
        <f t="shared" si="1"/>
        <v>0</v>
      </c>
      <c r="I125" s="21">
        <v>0.5</v>
      </c>
      <c r="J125" s="22">
        <f t="shared" si="0"/>
        <v>0</v>
      </c>
    </row>
    <row r="126" spans="1:10" x14ac:dyDescent="0.25">
      <c r="A126" s="20" t="s">
        <v>251</v>
      </c>
      <c r="B126" s="16" t="s">
        <v>348</v>
      </c>
      <c r="C126" s="17" t="s">
        <v>386</v>
      </c>
      <c r="D126" s="16" t="s">
        <v>344</v>
      </c>
      <c r="E126" s="16" t="s">
        <v>252</v>
      </c>
      <c r="F126" s="26"/>
      <c r="G126" s="21">
        <v>10</v>
      </c>
      <c r="H126" s="21">
        <f t="shared" si="1"/>
        <v>0</v>
      </c>
      <c r="I126" s="21">
        <v>0.5</v>
      </c>
      <c r="J126" s="22">
        <f t="shared" si="0"/>
        <v>0</v>
      </c>
    </row>
    <row r="127" spans="1:10" x14ac:dyDescent="0.25">
      <c r="A127" s="20" t="s">
        <v>253</v>
      </c>
      <c r="B127" s="16" t="s">
        <v>349</v>
      </c>
      <c r="C127" s="17" t="s">
        <v>387</v>
      </c>
      <c r="D127" s="16" t="s">
        <v>344</v>
      </c>
      <c r="E127" s="16" t="s">
        <v>289</v>
      </c>
      <c r="F127" s="26"/>
      <c r="G127" s="21">
        <v>15</v>
      </c>
      <c r="H127" s="21">
        <f t="shared" si="1"/>
        <v>0</v>
      </c>
      <c r="I127" s="21">
        <v>0.5</v>
      </c>
      <c r="J127" s="22">
        <f t="shared" si="0"/>
        <v>0</v>
      </c>
    </row>
    <row r="128" spans="1:10" x14ac:dyDescent="0.25">
      <c r="A128" s="20" t="s">
        <v>254</v>
      </c>
      <c r="B128" s="16" t="s">
        <v>50</v>
      </c>
      <c r="C128" s="17" t="s">
        <v>388</v>
      </c>
      <c r="D128" s="16" t="s">
        <v>396</v>
      </c>
      <c r="E128" s="16" t="s">
        <v>289</v>
      </c>
      <c r="F128" s="26"/>
      <c r="G128" s="21">
        <v>10</v>
      </c>
      <c r="H128" s="21">
        <f t="shared" si="1"/>
        <v>0</v>
      </c>
      <c r="I128" s="21">
        <v>0.5</v>
      </c>
      <c r="J128" s="22">
        <f t="shared" si="0"/>
        <v>0</v>
      </c>
    </row>
    <row r="129" spans="1:10" x14ac:dyDescent="0.25">
      <c r="A129" s="20" t="s">
        <v>255</v>
      </c>
      <c r="B129" s="16" t="s">
        <v>350</v>
      </c>
      <c r="C129" s="17" t="s">
        <v>482</v>
      </c>
      <c r="D129" s="16" t="s">
        <v>396</v>
      </c>
      <c r="E129" s="16" t="s">
        <v>252</v>
      </c>
      <c r="F129" s="26"/>
      <c r="G129" s="21">
        <v>5</v>
      </c>
      <c r="H129" s="21">
        <f t="shared" si="1"/>
        <v>0</v>
      </c>
      <c r="I129" s="21">
        <v>0.5</v>
      </c>
      <c r="J129" s="22">
        <f t="shared" si="0"/>
        <v>0</v>
      </c>
    </row>
    <row r="130" spans="1:10" x14ac:dyDescent="0.25">
      <c r="A130" s="20" t="s">
        <v>256</v>
      </c>
      <c r="B130" s="16" t="s">
        <v>351</v>
      </c>
      <c r="C130" s="17" t="s">
        <v>389</v>
      </c>
      <c r="D130" s="16" t="s">
        <v>396</v>
      </c>
      <c r="E130" s="16" t="s">
        <v>289</v>
      </c>
      <c r="F130" s="26"/>
      <c r="G130" s="21">
        <v>10</v>
      </c>
      <c r="H130" s="21">
        <f t="shared" si="1"/>
        <v>0</v>
      </c>
      <c r="I130" s="21">
        <v>0.5</v>
      </c>
      <c r="J130" s="22">
        <f t="shared" si="0"/>
        <v>0</v>
      </c>
    </row>
    <row r="131" spans="1:10" x14ac:dyDescent="0.25">
      <c r="A131" s="20" t="s">
        <v>257</v>
      </c>
      <c r="B131" s="16" t="s">
        <v>352</v>
      </c>
      <c r="C131" s="17" t="s">
        <v>390</v>
      </c>
      <c r="D131" s="16" t="s">
        <v>396</v>
      </c>
      <c r="E131" s="16" t="s">
        <v>289</v>
      </c>
      <c r="F131" s="26"/>
      <c r="G131" s="21">
        <v>10</v>
      </c>
      <c r="H131" s="21">
        <f t="shared" si="1"/>
        <v>0</v>
      </c>
      <c r="I131" s="21">
        <v>0.5</v>
      </c>
      <c r="J131" s="22">
        <f t="shared" si="0"/>
        <v>0</v>
      </c>
    </row>
    <row r="132" spans="1:10" x14ac:dyDescent="0.25">
      <c r="A132" s="20" t="s">
        <v>258</v>
      </c>
      <c r="B132" s="16" t="s">
        <v>353</v>
      </c>
      <c r="C132" s="17" t="s">
        <v>390</v>
      </c>
      <c r="D132" s="16" t="s">
        <v>396</v>
      </c>
      <c r="E132" s="16" t="s">
        <v>289</v>
      </c>
      <c r="F132" s="26"/>
      <c r="G132" s="21">
        <v>10</v>
      </c>
      <c r="H132" s="21">
        <f t="shared" si="1"/>
        <v>0</v>
      </c>
      <c r="I132" s="21">
        <v>0.5</v>
      </c>
      <c r="J132" s="22">
        <f t="shared" si="0"/>
        <v>0</v>
      </c>
    </row>
    <row r="133" spans="1:10" s="29" customFormat="1" x14ac:dyDescent="0.25">
      <c r="A133" s="20" t="s">
        <v>259</v>
      </c>
      <c r="B133" s="16" t="s">
        <v>354</v>
      </c>
      <c r="C133" s="17" t="s">
        <v>390</v>
      </c>
      <c r="D133" s="16" t="s">
        <v>396</v>
      </c>
      <c r="E133" s="16" t="s">
        <v>289</v>
      </c>
      <c r="F133" s="26"/>
      <c r="G133" s="21">
        <v>10</v>
      </c>
      <c r="H133" s="21">
        <f t="shared" ref="H133" si="2">IF(F133="Ja",G133,0)</f>
        <v>0</v>
      </c>
      <c r="I133" s="21">
        <v>0.5</v>
      </c>
      <c r="J133" s="22">
        <f t="shared" ref="J133" si="3">H133*I133</f>
        <v>0</v>
      </c>
    </row>
    <row r="134" spans="1:10" s="5" customFormat="1" x14ac:dyDescent="0.25">
      <c r="A134" s="20" t="s">
        <v>260</v>
      </c>
      <c r="B134" s="31" t="s">
        <v>431</v>
      </c>
      <c r="C134" s="32" t="s">
        <v>444</v>
      </c>
      <c r="D134" s="31" t="s">
        <v>396</v>
      </c>
      <c r="E134" s="31" t="s">
        <v>289</v>
      </c>
      <c r="F134" s="26"/>
      <c r="G134" s="33">
        <v>10</v>
      </c>
      <c r="H134" s="33">
        <f t="shared" si="1"/>
        <v>0</v>
      </c>
      <c r="I134" s="33">
        <v>0.5</v>
      </c>
      <c r="J134" s="34">
        <f t="shared" si="0"/>
        <v>0</v>
      </c>
    </row>
    <row r="135" spans="1:10" x14ac:dyDescent="0.25">
      <c r="A135" s="20" t="s">
        <v>261</v>
      </c>
      <c r="B135" s="16" t="s">
        <v>355</v>
      </c>
      <c r="C135" s="17" t="s">
        <v>444</v>
      </c>
      <c r="D135" s="16" t="s">
        <v>396</v>
      </c>
      <c r="E135" s="16" t="s">
        <v>289</v>
      </c>
      <c r="F135" s="26"/>
      <c r="G135" s="21">
        <v>10</v>
      </c>
      <c r="H135" s="21">
        <f t="shared" si="1"/>
        <v>0</v>
      </c>
      <c r="I135" s="21">
        <v>0.5</v>
      </c>
      <c r="J135" s="22">
        <f t="shared" si="0"/>
        <v>0</v>
      </c>
    </row>
    <row r="136" spans="1:10" x14ac:dyDescent="0.25">
      <c r="A136" s="20" t="s">
        <v>262</v>
      </c>
      <c r="B136" s="16" t="s">
        <v>356</v>
      </c>
      <c r="C136" s="17" t="s">
        <v>483</v>
      </c>
      <c r="D136" s="16" t="s">
        <v>397</v>
      </c>
      <c r="E136" s="16" t="s">
        <v>289</v>
      </c>
      <c r="F136" s="26"/>
      <c r="G136" s="21">
        <v>5</v>
      </c>
      <c r="H136" s="21">
        <f t="shared" si="1"/>
        <v>0</v>
      </c>
      <c r="I136" s="21">
        <v>0.5</v>
      </c>
      <c r="J136" s="22">
        <f t="shared" si="0"/>
        <v>0</v>
      </c>
    </row>
    <row r="137" spans="1:10" x14ac:dyDescent="0.25">
      <c r="A137" s="20" t="s">
        <v>263</v>
      </c>
      <c r="B137" s="16" t="s">
        <v>357</v>
      </c>
      <c r="C137" s="17" t="s">
        <v>483</v>
      </c>
      <c r="D137" s="16" t="s">
        <v>397</v>
      </c>
      <c r="E137" s="16" t="s">
        <v>289</v>
      </c>
      <c r="F137" s="26"/>
      <c r="G137" s="21">
        <v>5</v>
      </c>
      <c r="H137" s="21">
        <f t="shared" si="1"/>
        <v>0</v>
      </c>
      <c r="I137" s="21">
        <v>0.5</v>
      </c>
      <c r="J137" s="22">
        <f t="shared" si="0"/>
        <v>0</v>
      </c>
    </row>
    <row r="138" spans="1:10" x14ac:dyDescent="0.25">
      <c r="A138" s="20" t="s">
        <v>264</v>
      </c>
      <c r="B138" s="16" t="s">
        <v>358</v>
      </c>
      <c r="C138" s="17" t="s">
        <v>483</v>
      </c>
      <c r="D138" s="16" t="s">
        <v>397</v>
      </c>
      <c r="E138" s="16" t="s">
        <v>252</v>
      </c>
      <c r="F138" s="26"/>
      <c r="G138" s="21">
        <v>5</v>
      </c>
      <c r="H138" s="21">
        <f t="shared" si="1"/>
        <v>0</v>
      </c>
      <c r="I138" s="21">
        <v>0.5</v>
      </c>
      <c r="J138" s="22">
        <f t="shared" si="0"/>
        <v>0</v>
      </c>
    </row>
    <row r="139" spans="1:10" x14ac:dyDescent="0.25">
      <c r="A139" s="20" t="s">
        <v>265</v>
      </c>
      <c r="B139" s="16" t="s">
        <v>359</v>
      </c>
      <c r="C139" s="17" t="s">
        <v>483</v>
      </c>
      <c r="D139" s="16" t="s">
        <v>397</v>
      </c>
      <c r="E139" s="16" t="s">
        <v>289</v>
      </c>
      <c r="F139" s="26"/>
      <c r="G139" s="21">
        <v>5</v>
      </c>
      <c r="H139" s="21">
        <f t="shared" si="1"/>
        <v>0</v>
      </c>
      <c r="I139" s="21">
        <v>0.5</v>
      </c>
      <c r="J139" s="22">
        <f t="shared" si="0"/>
        <v>0</v>
      </c>
    </row>
    <row r="140" spans="1:10" x14ac:dyDescent="0.25">
      <c r="A140" s="20" t="s">
        <v>266</v>
      </c>
      <c r="B140" s="16" t="s">
        <v>360</v>
      </c>
      <c r="C140" s="17" t="s">
        <v>483</v>
      </c>
      <c r="D140" s="16" t="s">
        <v>397</v>
      </c>
      <c r="E140" s="16" t="s">
        <v>289</v>
      </c>
      <c r="F140" s="26"/>
      <c r="G140" s="21">
        <v>5</v>
      </c>
      <c r="H140" s="21">
        <f t="shared" si="1"/>
        <v>0</v>
      </c>
      <c r="I140" s="21">
        <v>0.5</v>
      </c>
      <c r="J140" s="22">
        <f t="shared" si="0"/>
        <v>0</v>
      </c>
    </row>
    <row r="141" spans="1:10" x14ac:dyDescent="0.25">
      <c r="A141" s="20" t="s">
        <v>267</v>
      </c>
      <c r="B141" s="16" t="s">
        <v>361</v>
      </c>
      <c r="C141" s="17" t="s">
        <v>391</v>
      </c>
      <c r="D141" s="16" t="s">
        <v>397</v>
      </c>
      <c r="E141" s="16" t="s">
        <v>289</v>
      </c>
      <c r="F141" s="26"/>
      <c r="G141" s="21">
        <v>15</v>
      </c>
      <c r="H141" s="21">
        <f t="shared" si="1"/>
        <v>0</v>
      </c>
      <c r="I141" s="21">
        <v>0.5</v>
      </c>
      <c r="J141" s="22">
        <f t="shared" si="0"/>
        <v>0</v>
      </c>
    </row>
    <row r="142" spans="1:10" x14ac:dyDescent="0.25">
      <c r="A142" s="20" t="s">
        <v>268</v>
      </c>
      <c r="B142" s="16" t="s">
        <v>362</v>
      </c>
      <c r="C142" s="17" t="s">
        <v>391</v>
      </c>
      <c r="D142" s="16" t="s">
        <v>397</v>
      </c>
      <c r="E142" s="16" t="s">
        <v>289</v>
      </c>
      <c r="F142" s="26"/>
      <c r="G142" s="21">
        <v>20</v>
      </c>
      <c r="H142" s="21">
        <f t="shared" si="1"/>
        <v>0</v>
      </c>
      <c r="I142" s="21">
        <v>0.5</v>
      </c>
      <c r="J142" s="22">
        <f t="shared" si="0"/>
        <v>0</v>
      </c>
    </row>
    <row r="143" spans="1:10" ht="30" x14ac:dyDescent="0.25">
      <c r="A143" s="20" t="s">
        <v>269</v>
      </c>
      <c r="B143" s="16" t="s">
        <v>363</v>
      </c>
      <c r="C143" s="17" t="s">
        <v>484</v>
      </c>
      <c r="D143" s="16" t="s">
        <v>397</v>
      </c>
      <c r="E143" s="16" t="s">
        <v>289</v>
      </c>
      <c r="F143" s="26"/>
      <c r="G143" s="21">
        <v>15</v>
      </c>
      <c r="H143" s="21">
        <f t="shared" si="1"/>
        <v>0</v>
      </c>
      <c r="I143" s="21">
        <v>0.5</v>
      </c>
      <c r="J143" s="22">
        <f t="shared" si="0"/>
        <v>0</v>
      </c>
    </row>
    <row r="144" spans="1:10" s="5" customFormat="1" ht="30" x14ac:dyDescent="0.25">
      <c r="A144" s="20" t="s">
        <v>432</v>
      </c>
      <c r="B144" s="31" t="s">
        <v>406</v>
      </c>
      <c r="C144" s="32" t="s">
        <v>484</v>
      </c>
      <c r="D144" s="31" t="s">
        <v>397</v>
      </c>
      <c r="E144" s="31" t="s">
        <v>289</v>
      </c>
      <c r="F144" s="26"/>
      <c r="G144" s="33">
        <v>15</v>
      </c>
      <c r="H144" s="33">
        <f t="shared" si="1"/>
        <v>0</v>
      </c>
      <c r="I144" s="33">
        <v>0.5</v>
      </c>
      <c r="J144" s="34">
        <f t="shared" si="0"/>
        <v>0</v>
      </c>
    </row>
    <row r="145" spans="1:10" ht="30" x14ac:dyDescent="0.25">
      <c r="A145" s="20" t="s">
        <v>270</v>
      </c>
      <c r="B145" s="16" t="s">
        <v>364</v>
      </c>
      <c r="C145" s="17" t="s">
        <v>484</v>
      </c>
      <c r="D145" s="16" t="s">
        <v>397</v>
      </c>
      <c r="E145" s="16" t="s">
        <v>289</v>
      </c>
      <c r="F145" s="26"/>
      <c r="G145" s="21">
        <v>15</v>
      </c>
      <c r="H145" s="21">
        <f t="shared" si="1"/>
        <v>0</v>
      </c>
      <c r="I145" s="21">
        <v>0.5</v>
      </c>
      <c r="J145" s="22">
        <f t="shared" si="0"/>
        <v>0</v>
      </c>
    </row>
    <row r="146" spans="1:10" s="5" customFormat="1" x14ac:dyDescent="0.25">
      <c r="A146" s="20" t="s">
        <v>271</v>
      </c>
      <c r="B146" s="31" t="s">
        <v>104</v>
      </c>
      <c r="C146" s="32" t="s">
        <v>447</v>
      </c>
      <c r="D146" s="31" t="s">
        <v>397</v>
      </c>
      <c r="E146" s="31" t="s">
        <v>289</v>
      </c>
      <c r="F146" s="26"/>
      <c r="G146" s="33">
        <v>10</v>
      </c>
      <c r="H146" s="33">
        <f t="shared" si="1"/>
        <v>0</v>
      </c>
      <c r="I146" s="33">
        <v>0.5</v>
      </c>
      <c r="J146" s="34">
        <f t="shared" si="0"/>
        <v>0</v>
      </c>
    </row>
    <row r="147" spans="1:10" s="5" customFormat="1" x14ac:dyDescent="0.25">
      <c r="A147" s="20" t="s">
        <v>272</v>
      </c>
      <c r="B147" s="31" t="s">
        <v>365</v>
      </c>
      <c r="C147" s="32" t="s">
        <v>447</v>
      </c>
      <c r="D147" s="31" t="s">
        <v>397</v>
      </c>
      <c r="E147" s="31" t="s">
        <v>252</v>
      </c>
      <c r="F147" s="26"/>
      <c r="G147" s="33">
        <v>10</v>
      </c>
      <c r="H147" s="33">
        <f t="shared" si="1"/>
        <v>0</v>
      </c>
      <c r="I147" s="33">
        <v>0.5</v>
      </c>
      <c r="J147" s="34">
        <f t="shared" si="0"/>
        <v>0</v>
      </c>
    </row>
    <row r="148" spans="1:10" ht="45" x14ac:dyDescent="0.25">
      <c r="A148" s="20" t="s">
        <v>273</v>
      </c>
      <c r="B148" s="16" t="s">
        <v>490</v>
      </c>
      <c r="C148" s="17" t="s">
        <v>447</v>
      </c>
      <c r="D148" s="16" t="s">
        <v>397</v>
      </c>
      <c r="E148" s="16" t="s">
        <v>289</v>
      </c>
      <c r="F148" s="26"/>
      <c r="G148" s="21">
        <v>5</v>
      </c>
      <c r="H148" s="21">
        <f t="shared" si="1"/>
        <v>0</v>
      </c>
      <c r="I148" s="21">
        <v>0.5</v>
      </c>
      <c r="J148" s="22">
        <f t="shared" si="0"/>
        <v>0</v>
      </c>
    </row>
    <row r="149" spans="1:10" s="5" customFormat="1" ht="30" x14ac:dyDescent="0.25">
      <c r="A149" s="20" t="s">
        <v>274</v>
      </c>
      <c r="B149" s="31" t="s">
        <v>445</v>
      </c>
      <c r="C149" s="32" t="s">
        <v>437</v>
      </c>
      <c r="D149" s="31" t="s">
        <v>397</v>
      </c>
      <c r="E149" s="31" t="s">
        <v>440</v>
      </c>
      <c r="F149" s="26"/>
      <c r="G149" s="33">
        <v>10</v>
      </c>
      <c r="H149" s="33">
        <f t="shared" ref="H149:H150" si="4">IF(F149="Ja",G149,0)</f>
        <v>0</v>
      </c>
      <c r="I149" s="33">
        <v>0.5</v>
      </c>
      <c r="J149" s="34">
        <f t="shared" ref="J149:J150" si="5">H149*I149</f>
        <v>0</v>
      </c>
    </row>
    <row r="150" spans="1:10" s="5" customFormat="1" ht="30" x14ac:dyDescent="0.25">
      <c r="A150" s="20" t="s">
        <v>275</v>
      </c>
      <c r="B150" s="31" t="s">
        <v>438</v>
      </c>
      <c r="C150" s="32" t="s">
        <v>436</v>
      </c>
      <c r="D150" s="31" t="s">
        <v>397</v>
      </c>
      <c r="E150" s="31" t="s">
        <v>439</v>
      </c>
      <c r="F150" s="26"/>
      <c r="G150" s="33">
        <v>10</v>
      </c>
      <c r="H150" s="33">
        <f t="shared" si="4"/>
        <v>0</v>
      </c>
      <c r="I150" s="33">
        <v>0.5</v>
      </c>
      <c r="J150" s="34">
        <f t="shared" si="5"/>
        <v>0</v>
      </c>
    </row>
    <row r="151" spans="1:10" x14ac:dyDescent="0.25">
      <c r="A151" s="20" t="s">
        <v>276</v>
      </c>
      <c r="B151" s="23" t="s">
        <v>366</v>
      </c>
      <c r="C151" s="24" t="s">
        <v>460</v>
      </c>
      <c r="D151" s="16" t="s">
        <v>398</v>
      </c>
      <c r="E151" s="16" t="s">
        <v>289</v>
      </c>
      <c r="F151" s="26"/>
      <c r="G151" s="25">
        <v>10</v>
      </c>
      <c r="H151" s="21">
        <f t="shared" si="1"/>
        <v>0</v>
      </c>
      <c r="I151" s="21">
        <v>0.3</v>
      </c>
      <c r="J151" s="22">
        <f t="shared" si="0"/>
        <v>0</v>
      </c>
    </row>
    <row r="152" spans="1:10" x14ac:dyDescent="0.25">
      <c r="A152" s="20" t="s">
        <v>277</v>
      </c>
      <c r="B152" s="16" t="s">
        <v>367</v>
      </c>
      <c r="C152" s="17" t="s">
        <v>460</v>
      </c>
      <c r="D152" s="16" t="s">
        <v>398</v>
      </c>
      <c r="E152" s="16" t="s">
        <v>289</v>
      </c>
      <c r="F152" s="26"/>
      <c r="G152" s="21">
        <v>10</v>
      </c>
      <c r="H152" s="21">
        <f t="shared" si="1"/>
        <v>0</v>
      </c>
      <c r="I152" s="21">
        <v>0.3</v>
      </c>
      <c r="J152" s="22">
        <f t="shared" si="0"/>
        <v>0</v>
      </c>
    </row>
    <row r="153" spans="1:10" x14ac:dyDescent="0.25">
      <c r="A153" s="20" t="s">
        <v>278</v>
      </c>
      <c r="B153" s="16" t="s">
        <v>368</v>
      </c>
      <c r="C153" s="17" t="s">
        <v>485</v>
      </c>
      <c r="D153" s="16" t="s">
        <v>398</v>
      </c>
      <c r="E153" s="16" t="s">
        <v>289</v>
      </c>
      <c r="F153" s="26"/>
      <c r="G153" s="21">
        <v>15</v>
      </c>
      <c r="H153" s="21">
        <f t="shared" si="1"/>
        <v>0</v>
      </c>
      <c r="I153" s="21">
        <v>0.3</v>
      </c>
      <c r="J153" s="22">
        <f t="shared" si="0"/>
        <v>0</v>
      </c>
    </row>
    <row r="154" spans="1:10" ht="30" x14ac:dyDescent="0.25">
      <c r="A154" s="20" t="s">
        <v>279</v>
      </c>
      <c r="B154" s="16" t="s">
        <v>369</v>
      </c>
      <c r="C154" s="17" t="s">
        <v>485</v>
      </c>
      <c r="D154" s="16" t="s">
        <v>398</v>
      </c>
      <c r="E154" s="16" t="s">
        <v>289</v>
      </c>
      <c r="F154" s="26"/>
      <c r="G154" s="21">
        <v>10</v>
      </c>
      <c r="H154" s="21">
        <f t="shared" si="1"/>
        <v>0</v>
      </c>
      <c r="I154" s="21">
        <v>0.3</v>
      </c>
      <c r="J154" s="22">
        <f t="shared" si="0"/>
        <v>0</v>
      </c>
    </row>
    <row r="155" spans="1:10" ht="30" x14ac:dyDescent="0.25">
      <c r="A155" s="20" t="s">
        <v>280</v>
      </c>
      <c r="B155" s="16" t="s">
        <v>370</v>
      </c>
      <c r="C155" s="17" t="s">
        <v>485</v>
      </c>
      <c r="D155" s="16" t="s">
        <v>398</v>
      </c>
      <c r="E155" s="16" t="s">
        <v>289</v>
      </c>
      <c r="F155" s="26"/>
      <c r="G155" s="21">
        <v>15</v>
      </c>
      <c r="H155" s="21">
        <f t="shared" si="1"/>
        <v>0</v>
      </c>
      <c r="I155" s="21">
        <v>0.3</v>
      </c>
      <c r="J155" s="22">
        <f t="shared" si="0"/>
        <v>0</v>
      </c>
    </row>
    <row r="156" spans="1:10" ht="30" x14ac:dyDescent="0.25">
      <c r="A156" s="20" t="s">
        <v>281</v>
      </c>
      <c r="B156" s="16" t="s">
        <v>371</v>
      </c>
      <c r="C156" s="17" t="s">
        <v>485</v>
      </c>
      <c r="D156" s="16" t="s">
        <v>398</v>
      </c>
      <c r="E156" s="16" t="s">
        <v>289</v>
      </c>
      <c r="F156" s="26"/>
      <c r="G156" s="21">
        <v>15</v>
      </c>
      <c r="H156" s="21">
        <f t="shared" si="1"/>
        <v>0</v>
      </c>
      <c r="I156" s="21">
        <v>0.3</v>
      </c>
      <c r="J156" s="22">
        <f t="shared" si="0"/>
        <v>0</v>
      </c>
    </row>
    <row r="157" spans="1:10" ht="30" x14ac:dyDescent="0.25">
      <c r="A157" s="20" t="s">
        <v>282</v>
      </c>
      <c r="B157" s="16" t="s">
        <v>372</v>
      </c>
      <c r="C157" s="17" t="s">
        <v>485</v>
      </c>
      <c r="D157" s="16" t="s">
        <v>398</v>
      </c>
      <c r="E157" s="16" t="s">
        <v>289</v>
      </c>
      <c r="F157" s="26"/>
      <c r="G157" s="21">
        <v>10</v>
      </c>
      <c r="H157" s="21">
        <f t="shared" si="1"/>
        <v>0</v>
      </c>
      <c r="I157" s="21">
        <v>0.3</v>
      </c>
      <c r="J157" s="22">
        <f t="shared" si="0"/>
        <v>0</v>
      </c>
    </row>
    <row r="158" spans="1:10" ht="30" x14ac:dyDescent="0.25">
      <c r="A158" s="20" t="s">
        <v>283</v>
      </c>
      <c r="B158" s="16" t="s">
        <v>373</v>
      </c>
      <c r="C158" s="17" t="s">
        <v>486</v>
      </c>
      <c r="D158" s="16" t="s">
        <v>400</v>
      </c>
      <c r="E158" s="16" t="s">
        <v>402</v>
      </c>
      <c r="F158" s="26"/>
      <c r="G158" s="21">
        <v>10</v>
      </c>
      <c r="H158" s="21">
        <f t="shared" si="1"/>
        <v>0</v>
      </c>
      <c r="I158" s="21">
        <v>0.3</v>
      </c>
      <c r="J158" s="22">
        <f t="shared" si="0"/>
        <v>0</v>
      </c>
    </row>
    <row r="159" spans="1:10" ht="30" x14ac:dyDescent="0.25">
      <c r="A159" s="20" t="s">
        <v>284</v>
      </c>
      <c r="B159" s="16" t="s">
        <v>374</v>
      </c>
      <c r="C159" s="17" t="s">
        <v>486</v>
      </c>
      <c r="D159" s="16" t="s">
        <v>400</v>
      </c>
      <c r="E159" s="16" t="s">
        <v>402</v>
      </c>
      <c r="F159" s="26"/>
      <c r="G159" s="21">
        <v>10</v>
      </c>
      <c r="H159" s="21">
        <f t="shared" si="1"/>
        <v>0</v>
      </c>
      <c r="I159" s="21">
        <v>0.3</v>
      </c>
      <c r="J159" s="22">
        <f t="shared" si="0"/>
        <v>0</v>
      </c>
    </row>
    <row r="160" spans="1:10" ht="30" x14ac:dyDescent="0.25">
      <c r="A160" s="20" t="s">
        <v>285</v>
      </c>
      <c r="B160" s="16" t="s">
        <v>375</v>
      </c>
      <c r="C160" s="17" t="s">
        <v>486</v>
      </c>
      <c r="D160" s="16" t="s">
        <v>400</v>
      </c>
      <c r="E160" s="16" t="s">
        <v>289</v>
      </c>
      <c r="F160" s="26"/>
      <c r="G160" s="21">
        <v>10</v>
      </c>
      <c r="H160" s="21">
        <f t="shared" si="1"/>
        <v>0</v>
      </c>
      <c r="I160" s="21">
        <v>0.3</v>
      </c>
      <c r="J160" s="22">
        <f t="shared" si="0"/>
        <v>0</v>
      </c>
    </row>
    <row r="161" spans="1:10" ht="45" x14ac:dyDescent="0.25">
      <c r="A161" s="20" t="s">
        <v>286</v>
      </c>
      <c r="B161" s="16" t="s">
        <v>376</v>
      </c>
      <c r="C161" s="17" t="s">
        <v>486</v>
      </c>
      <c r="D161" s="16" t="s">
        <v>400</v>
      </c>
      <c r="E161" s="16" t="s">
        <v>289</v>
      </c>
      <c r="F161" s="26"/>
      <c r="G161" s="21">
        <v>5</v>
      </c>
      <c r="H161" s="21">
        <f t="shared" si="1"/>
        <v>0</v>
      </c>
      <c r="I161" s="21">
        <v>0.3</v>
      </c>
      <c r="J161" s="22">
        <f t="shared" si="0"/>
        <v>0</v>
      </c>
    </row>
    <row r="162" spans="1:10" ht="30" x14ac:dyDescent="0.25">
      <c r="A162" s="20" t="s">
        <v>287</v>
      </c>
      <c r="B162" s="16" t="s">
        <v>377</v>
      </c>
      <c r="C162" s="17" t="s">
        <v>486</v>
      </c>
      <c r="D162" s="16" t="s">
        <v>400</v>
      </c>
      <c r="E162" s="16" t="s">
        <v>402</v>
      </c>
      <c r="F162" s="26"/>
      <c r="G162" s="21">
        <v>10</v>
      </c>
      <c r="H162" s="21">
        <f t="shared" si="1"/>
        <v>0</v>
      </c>
      <c r="I162" s="21">
        <v>0.3</v>
      </c>
      <c r="J162" s="22">
        <f t="shared" si="0"/>
        <v>0</v>
      </c>
    </row>
    <row r="163" spans="1:10" x14ac:dyDescent="0.25">
      <c r="A163" s="20" t="s">
        <v>288</v>
      </c>
      <c r="B163" s="16" t="s">
        <v>378</v>
      </c>
      <c r="C163" s="17" t="s">
        <v>486</v>
      </c>
      <c r="D163" s="16" t="s">
        <v>400</v>
      </c>
      <c r="E163" s="16" t="s">
        <v>402</v>
      </c>
      <c r="F163" s="26"/>
      <c r="G163" s="21">
        <v>5</v>
      </c>
      <c r="H163" s="21">
        <f t="shared" si="1"/>
        <v>0</v>
      </c>
      <c r="I163" s="21">
        <v>0.3</v>
      </c>
      <c r="J163" s="22">
        <f t="shared" si="0"/>
        <v>0</v>
      </c>
    </row>
    <row r="164" spans="1:10" ht="30" x14ac:dyDescent="0.25">
      <c r="A164" s="20" t="s">
        <v>433</v>
      </c>
      <c r="B164" s="16" t="s">
        <v>379</v>
      </c>
      <c r="C164" s="17" t="s">
        <v>486</v>
      </c>
      <c r="D164" s="16" t="s">
        <v>400</v>
      </c>
      <c r="E164" s="16" t="s">
        <v>402</v>
      </c>
      <c r="F164" s="26"/>
      <c r="G164" s="21">
        <v>10</v>
      </c>
      <c r="H164" s="21">
        <f t="shared" si="1"/>
        <v>0</v>
      </c>
      <c r="I164" s="21">
        <v>0.3</v>
      </c>
      <c r="J164" s="22">
        <f t="shared" si="0"/>
        <v>0</v>
      </c>
    </row>
    <row r="165" spans="1:10" ht="30" x14ac:dyDescent="0.25">
      <c r="A165" s="20" t="s">
        <v>434</v>
      </c>
      <c r="B165" s="16" t="s">
        <v>380</v>
      </c>
      <c r="C165" s="17" t="s">
        <v>470</v>
      </c>
      <c r="D165" s="16" t="s">
        <v>399</v>
      </c>
      <c r="E165" s="16" t="s">
        <v>402</v>
      </c>
      <c r="F165" s="26"/>
      <c r="G165" s="21">
        <v>10</v>
      </c>
      <c r="H165" s="21">
        <f t="shared" si="1"/>
        <v>0</v>
      </c>
      <c r="I165" s="21">
        <v>0.3</v>
      </c>
      <c r="J165" s="22">
        <f t="shared" si="0"/>
        <v>0</v>
      </c>
    </row>
    <row r="166" spans="1:10" ht="30" x14ac:dyDescent="0.25">
      <c r="A166" s="20" t="s">
        <v>435</v>
      </c>
      <c r="B166" s="16" t="s">
        <v>381</v>
      </c>
      <c r="C166" s="17" t="s">
        <v>470</v>
      </c>
      <c r="D166" s="16" t="s">
        <v>399</v>
      </c>
      <c r="E166" s="16" t="s">
        <v>402</v>
      </c>
      <c r="F166" s="26"/>
      <c r="G166" s="21">
        <v>5</v>
      </c>
      <c r="H166" s="21">
        <f t="shared" si="1"/>
        <v>0</v>
      </c>
      <c r="I166" s="21">
        <v>0.3</v>
      </c>
      <c r="J166" s="22">
        <f t="shared" si="0"/>
        <v>0</v>
      </c>
    </row>
    <row r="167" spans="1:10" x14ac:dyDescent="0.25">
      <c r="A167" s="20" t="s">
        <v>441</v>
      </c>
      <c r="B167" s="16" t="s">
        <v>382</v>
      </c>
      <c r="C167" s="17" t="s">
        <v>487</v>
      </c>
      <c r="D167" s="16" t="s">
        <v>400</v>
      </c>
      <c r="E167" s="16" t="s">
        <v>252</v>
      </c>
      <c r="F167" s="26"/>
      <c r="G167" s="21">
        <v>15</v>
      </c>
      <c r="H167" s="21">
        <f t="shared" si="1"/>
        <v>0</v>
      </c>
      <c r="I167" s="21">
        <v>0.3</v>
      </c>
      <c r="J167" s="22">
        <f t="shared" si="0"/>
        <v>0</v>
      </c>
    </row>
    <row r="168" spans="1:10" x14ac:dyDescent="0.25">
      <c r="A168" s="20" t="s">
        <v>442</v>
      </c>
      <c r="B168" s="16" t="s">
        <v>383</v>
      </c>
      <c r="C168" s="17" t="s">
        <v>487</v>
      </c>
      <c r="D168" s="16" t="s">
        <v>400</v>
      </c>
      <c r="E168" s="16" t="s">
        <v>252</v>
      </c>
      <c r="F168" s="26"/>
      <c r="G168" s="21">
        <v>10</v>
      </c>
      <c r="H168" s="21">
        <f t="shared" si="1"/>
        <v>0</v>
      </c>
      <c r="I168" s="21">
        <v>0.3</v>
      </c>
      <c r="J168" s="22">
        <f>H168*I168</f>
        <v>0</v>
      </c>
    </row>
  </sheetData>
  <sheetProtection sort="0" autoFilter="0"/>
  <autoFilter ref="A29:J168" xr:uid="{850D20F7-CD35-4C20-9ABD-FDBCFBFEC15D}"/>
  <mergeCells count="16">
    <mergeCell ref="A20:J20"/>
    <mergeCell ref="A10:J10"/>
    <mergeCell ref="C3:D3"/>
    <mergeCell ref="A1:J1"/>
    <mergeCell ref="A14:J14"/>
    <mergeCell ref="A17:J17"/>
    <mergeCell ref="A18:J18"/>
    <mergeCell ref="A12:J12"/>
    <mergeCell ref="A15:J15"/>
    <mergeCell ref="C4:D4"/>
    <mergeCell ref="C5:D5"/>
    <mergeCell ref="A13:J13"/>
    <mergeCell ref="A11:J11"/>
    <mergeCell ref="C6:D6"/>
    <mergeCell ref="C7:D7"/>
    <mergeCell ref="C8:D8"/>
  </mergeCells>
  <conditionalFormatting sqref="A18:J18">
    <cfRule type="containsText" dxfId="1" priority="1" operator="containsText" text="✗ MINDESTANFORDERUNGEN NICHT ERFÜLLT">
      <formula>NOT(ISERROR(SEARCH("✗ MINDESTANFORDERUNGEN NICHT ERFÜLLT",A18)))</formula>
    </cfRule>
    <cfRule type="containsText" dxfId="0" priority="2" operator="containsText" text="✓ Alle Mindestkriterien wurden erfüllt">
      <formula>NOT(ISERROR(SEARCH("✓ Alle Mindestkriterien wurden erfüllt",A18)))</formula>
    </cfRule>
  </conditionalFormatting>
  <dataValidations count="1">
    <dataValidation type="list" errorTitle="Ungültige Eingabe" error="Bitte wählen Sie &quot;Ja&quot; oder &quot;Nein&quot;" promptTitle="Bieter-Antwort" prompt="Wählen Sie &quot;Ja&quot; wenn das Kriterium erfüllt ist, sonst &quot;Nein&quot;" sqref="F30:F168" xr:uid="{00000000-0002-0000-0000-000000000000}">
      <formula1>"Ja,Nein"</formula1>
    </dataValidation>
  </dataValidation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5B597-F32D-4BB8-8C38-C7F83A220436}">
  <dimension ref="F3:J96"/>
  <sheetViews>
    <sheetView topLeftCell="A29" workbookViewId="0">
      <selection activeCell="J3" sqref="J3:J44"/>
    </sheetView>
  </sheetViews>
  <sheetFormatPr baseColWidth="10" defaultRowHeight="15" x14ac:dyDescent="0.25"/>
  <sheetData>
    <row r="3" spans="6:10" ht="29.45" customHeight="1" x14ac:dyDescent="0.25">
      <c r="F3" s="27"/>
      <c r="J3" t="s">
        <v>384</v>
      </c>
    </row>
    <row r="4" spans="6:10" ht="29.45" customHeight="1" x14ac:dyDescent="0.25">
      <c r="F4" s="27"/>
      <c r="J4" t="s">
        <v>385</v>
      </c>
    </row>
    <row r="5" spans="6:10" ht="29.45" customHeight="1" x14ac:dyDescent="0.25">
      <c r="F5" s="27"/>
      <c r="J5" t="s">
        <v>427</v>
      </c>
    </row>
    <row r="6" spans="6:10" ht="29.45" customHeight="1" x14ac:dyDescent="0.25">
      <c r="F6" s="27"/>
      <c r="J6" t="s">
        <v>386</v>
      </c>
    </row>
    <row r="7" spans="6:10" ht="29.45" customHeight="1" x14ac:dyDescent="0.25">
      <c r="F7" s="27"/>
      <c r="J7" t="s">
        <v>387</v>
      </c>
    </row>
    <row r="8" spans="6:10" ht="29.45" customHeight="1" x14ac:dyDescent="0.25">
      <c r="F8" s="27"/>
      <c r="J8" t="s">
        <v>388</v>
      </c>
    </row>
    <row r="9" spans="6:10" ht="29.45" customHeight="1" x14ac:dyDescent="0.25">
      <c r="F9" s="27"/>
      <c r="J9" t="s">
        <v>417</v>
      </c>
    </row>
    <row r="10" spans="6:10" ht="29.45" customHeight="1" x14ac:dyDescent="0.25">
      <c r="F10" s="27"/>
      <c r="J10" t="s">
        <v>389</v>
      </c>
    </row>
    <row r="11" spans="6:10" ht="29.45" customHeight="1" x14ac:dyDescent="0.25">
      <c r="F11" s="27"/>
      <c r="J11" t="s">
        <v>390</v>
      </c>
    </row>
    <row r="12" spans="6:10" ht="29.45" customHeight="1" x14ac:dyDescent="0.25">
      <c r="F12" s="27"/>
      <c r="J12" t="s">
        <v>390</v>
      </c>
    </row>
    <row r="13" spans="6:10" ht="29.45" customHeight="1" x14ac:dyDescent="0.25">
      <c r="F13" s="27"/>
      <c r="J13" t="s">
        <v>390</v>
      </c>
    </row>
    <row r="14" spans="6:10" ht="29.45" customHeight="1" x14ac:dyDescent="0.25">
      <c r="F14" s="27"/>
      <c r="J14" t="s">
        <v>419</v>
      </c>
    </row>
    <row r="15" spans="6:10" ht="29.45" customHeight="1" x14ac:dyDescent="0.25">
      <c r="F15" s="27"/>
      <c r="J15" t="s">
        <v>419</v>
      </c>
    </row>
    <row r="16" spans="6:10" ht="29.45" customHeight="1" x14ac:dyDescent="0.25">
      <c r="F16" s="27"/>
      <c r="J16" t="s">
        <v>419</v>
      </c>
    </row>
    <row r="17" spans="6:10" ht="29.45" customHeight="1" x14ac:dyDescent="0.25">
      <c r="F17" s="27"/>
      <c r="J17" t="s">
        <v>419</v>
      </c>
    </row>
    <row r="18" spans="6:10" ht="29.45" customHeight="1" x14ac:dyDescent="0.25">
      <c r="F18" s="27"/>
      <c r="J18" t="s">
        <v>419</v>
      </c>
    </row>
    <row r="19" spans="6:10" ht="29.45" customHeight="1" x14ac:dyDescent="0.25">
      <c r="F19" s="27"/>
      <c r="J19" t="s">
        <v>419</v>
      </c>
    </row>
    <row r="20" spans="6:10" ht="29.45" customHeight="1" x14ac:dyDescent="0.25">
      <c r="F20" s="27"/>
      <c r="J20" t="s">
        <v>391</v>
      </c>
    </row>
    <row r="21" spans="6:10" ht="29.45" customHeight="1" x14ac:dyDescent="0.25">
      <c r="F21" s="27"/>
      <c r="J21" t="s">
        <v>391</v>
      </c>
    </row>
    <row r="22" spans="6:10" ht="29.45" customHeight="1" x14ac:dyDescent="0.25">
      <c r="F22" s="27"/>
      <c r="J22" t="s">
        <v>392</v>
      </c>
    </row>
    <row r="23" spans="6:10" ht="29.45" customHeight="1" x14ac:dyDescent="0.25">
      <c r="F23" s="27"/>
      <c r="J23" t="s">
        <v>392</v>
      </c>
    </row>
    <row r="24" spans="6:10" ht="29.45" customHeight="1" x14ac:dyDescent="0.25">
      <c r="F24" s="27"/>
      <c r="J24" t="s">
        <v>392</v>
      </c>
    </row>
    <row r="25" spans="6:10" ht="29.45" customHeight="1" x14ac:dyDescent="0.25">
      <c r="F25" s="27"/>
      <c r="J25" t="s">
        <v>393</v>
      </c>
    </row>
    <row r="26" spans="6:10" ht="29.45" customHeight="1" x14ac:dyDescent="0.25">
      <c r="F26" s="27"/>
      <c r="J26" t="s">
        <v>393</v>
      </c>
    </row>
    <row r="27" spans="6:10" ht="29.45" customHeight="1" x14ac:dyDescent="0.25">
      <c r="F27" s="27"/>
      <c r="J27" t="s">
        <v>425</v>
      </c>
    </row>
    <row r="28" spans="6:10" ht="29.45" customHeight="1" x14ac:dyDescent="0.25">
      <c r="F28" s="27"/>
      <c r="J28" t="s">
        <v>425</v>
      </c>
    </row>
    <row r="29" spans="6:10" ht="29.45" customHeight="1" x14ac:dyDescent="0.25">
      <c r="F29" s="27"/>
      <c r="J29" t="s">
        <v>394</v>
      </c>
    </row>
    <row r="30" spans="6:10" ht="29.45" customHeight="1" x14ac:dyDescent="0.25">
      <c r="F30" s="27"/>
      <c r="J30" t="s">
        <v>394</v>
      </c>
    </row>
    <row r="31" spans="6:10" ht="29.45" customHeight="1" x14ac:dyDescent="0.25">
      <c r="F31" s="27"/>
      <c r="J31" t="s">
        <v>394</v>
      </c>
    </row>
    <row r="32" spans="6:10" ht="29.45" customHeight="1" x14ac:dyDescent="0.25">
      <c r="F32" s="27"/>
      <c r="J32" t="s">
        <v>394</v>
      </c>
    </row>
    <row r="33" spans="6:10" ht="29.45" customHeight="1" x14ac:dyDescent="0.25">
      <c r="F33" s="27"/>
      <c r="J33" t="s">
        <v>394</v>
      </c>
    </row>
    <row r="34" spans="6:10" ht="29.45" customHeight="1" x14ac:dyDescent="0.25">
      <c r="F34" s="27"/>
      <c r="J34" t="s">
        <v>428</v>
      </c>
    </row>
    <row r="35" spans="6:10" ht="29.45" customHeight="1" x14ac:dyDescent="0.25">
      <c r="F35" s="27"/>
      <c r="J35" t="s">
        <v>428</v>
      </c>
    </row>
    <row r="36" spans="6:10" ht="29.45" customHeight="1" x14ac:dyDescent="0.25">
      <c r="F36" s="27"/>
      <c r="J36" t="s">
        <v>428</v>
      </c>
    </row>
    <row r="37" spans="6:10" ht="29.45" customHeight="1" x14ac:dyDescent="0.25">
      <c r="F37" s="27"/>
      <c r="J37" t="s">
        <v>428</v>
      </c>
    </row>
    <row r="38" spans="6:10" ht="29.45" customHeight="1" x14ac:dyDescent="0.25">
      <c r="F38" s="27"/>
      <c r="J38" t="s">
        <v>428</v>
      </c>
    </row>
    <row r="39" spans="6:10" ht="29.45" customHeight="1" x14ac:dyDescent="0.25">
      <c r="F39" s="27"/>
      <c r="J39" t="s">
        <v>428</v>
      </c>
    </row>
    <row r="40" spans="6:10" ht="29.45" customHeight="1" x14ac:dyDescent="0.25">
      <c r="F40" s="27"/>
      <c r="J40" t="s">
        <v>428</v>
      </c>
    </row>
    <row r="41" spans="6:10" ht="29.45" customHeight="1" x14ac:dyDescent="0.25">
      <c r="F41" s="27"/>
      <c r="J41" t="s">
        <v>395</v>
      </c>
    </row>
    <row r="42" spans="6:10" ht="29.45" customHeight="1" x14ac:dyDescent="0.25">
      <c r="F42" s="27"/>
      <c r="J42" t="s">
        <v>395</v>
      </c>
    </row>
    <row r="43" spans="6:10" ht="29.45" customHeight="1" x14ac:dyDescent="0.25">
      <c r="F43" s="27"/>
      <c r="J43" t="s">
        <v>429</v>
      </c>
    </row>
    <row r="44" spans="6:10" ht="29.45" customHeight="1" x14ac:dyDescent="0.25">
      <c r="F44" s="27"/>
      <c r="J44" t="s">
        <v>429</v>
      </c>
    </row>
    <row r="45" spans="6:10" x14ac:dyDescent="0.25">
      <c r="F45" s="27"/>
    </row>
    <row r="46" spans="6:10" x14ac:dyDescent="0.25">
      <c r="F46" s="27"/>
    </row>
    <row r="47" spans="6:10" x14ac:dyDescent="0.25">
      <c r="F47" s="27"/>
    </row>
    <row r="48" spans="6:10" x14ac:dyDescent="0.25">
      <c r="F48" s="27"/>
    </row>
    <row r="49" spans="6:6" ht="15.75" thickBot="1" x14ac:dyDescent="0.3">
      <c r="F49" s="28"/>
    </row>
    <row r="50" spans="6:6" x14ac:dyDescent="0.25">
      <c r="F50" s="27"/>
    </row>
    <row r="51" spans="6:6" x14ac:dyDescent="0.25">
      <c r="F51" s="27"/>
    </row>
    <row r="52" spans="6:6" x14ac:dyDescent="0.25">
      <c r="F52" s="27"/>
    </row>
    <row r="53" spans="6:6" x14ac:dyDescent="0.25">
      <c r="F53" s="27"/>
    </row>
    <row r="54" spans="6:6" x14ac:dyDescent="0.25">
      <c r="F54" s="27"/>
    </row>
    <row r="55" spans="6:6" x14ac:dyDescent="0.25">
      <c r="F55" s="27"/>
    </row>
    <row r="56" spans="6:6" x14ac:dyDescent="0.25">
      <c r="F56" s="27"/>
    </row>
    <row r="57" spans="6:6" x14ac:dyDescent="0.25">
      <c r="F57" s="27"/>
    </row>
    <row r="58" spans="6:6" x14ac:dyDescent="0.25">
      <c r="F58" s="27"/>
    </row>
    <row r="59" spans="6:6" x14ac:dyDescent="0.25">
      <c r="F59" s="27"/>
    </row>
    <row r="60" spans="6:6" x14ac:dyDescent="0.25">
      <c r="F60" s="27"/>
    </row>
    <row r="61" spans="6:6" x14ac:dyDescent="0.25">
      <c r="F61" s="27"/>
    </row>
    <row r="62" spans="6:6" x14ac:dyDescent="0.25">
      <c r="F62" s="27"/>
    </row>
    <row r="63" spans="6:6" x14ac:dyDescent="0.25">
      <c r="F63" s="27"/>
    </row>
    <row r="64" spans="6:6" x14ac:dyDescent="0.25">
      <c r="F64" s="27"/>
    </row>
    <row r="65" spans="6:6" x14ac:dyDescent="0.25">
      <c r="F65" s="27"/>
    </row>
    <row r="66" spans="6:6" x14ac:dyDescent="0.25">
      <c r="F66" s="27"/>
    </row>
    <row r="67" spans="6:6" x14ac:dyDescent="0.25">
      <c r="F67" s="27"/>
    </row>
    <row r="68" spans="6:6" x14ac:dyDescent="0.25">
      <c r="F68" s="27"/>
    </row>
    <row r="69" spans="6:6" x14ac:dyDescent="0.25">
      <c r="F69" s="27"/>
    </row>
    <row r="70" spans="6:6" x14ac:dyDescent="0.25">
      <c r="F70" s="27"/>
    </row>
    <row r="71" spans="6:6" x14ac:dyDescent="0.25">
      <c r="F71" s="27"/>
    </row>
    <row r="72" spans="6:6" x14ac:dyDescent="0.25">
      <c r="F72" s="27"/>
    </row>
    <row r="73" spans="6:6" x14ac:dyDescent="0.25">
      <c r="F73" s="27"/>
    </row>
    <row r="74" spans="6:6" x14ac:dyDescent="0.25">
      <c r="F74" s="27"/>
    </row>
    <row r="75" spans="6:6" x14ac:dyDescent="0.25">
      <c r="F75" s="27"/>
    </row>
    <row r="76" spans="6:6" x14ac:dyDescent="0.25">
      <c r="F76" s="27"/>
    </row>
    <row r="77" spans="6:6" x14ac:dyDescent="0.25">
      <c r="F77" s="27"/>
    </row>
    <row r="78" spans="6:6" x14ac:dyDescent="0.25">
      <c r="F78" s="27"/>
    </row>
    <row r="79" spans="6:6" x14ac:dyDescent="0.25">
      <c r="F79" s="27"/>
    </row>
    <row r="80" spans="6:6" x14ac:dyDescent="0.25">
      <c r="F80" s="27"/>
    </row>
    <row r="81" spans="6:6" x14ac:dyDescent="0.25">
      <c r="F81" s="27"/>
    </row>
    <row r="82" spans="6:6" x14ac:dyDescent="0.25">
      <c r="F82" s="27"/>
    </row>
    <row r="83" spans="6:6" x14ac:dyDescent="0.25">
      <c r="F83" s="27"/>
    </row>
    <row r="84" spans="6:6" x14ac:dyDescent="0.25">
      <c r="F84" s="27"/>
    </row>
    <row r="85" spans="6:6" x14ac:dyDescent="0.25">
      <c r="F85" s="27"/>
    </row>
    <row r="86" spans="6:6" ht="15.75" thickBot="1" x14ac:dyDescent="0.3">
      <c r="F86" s="28"/>
    </row>
    <row r="87" spans="6:6" x14ac:dyDescent="0.25">
      <c r="F87" s="27"/>
    </row>
    <row r="88" spans="6:6" x14ac:dyDescent="0.25">
      <c r="F88" s="27"/>
    </row>
    <row r="89" spans="6:6" x14ac:dyDescent="0.25">
      <c r="F89" s="27"/>
    </row>
    <row r="90" spans="6:6" x14ac:dyDescent="0.25">
      <c r="F90" s="27"/>
    </row>
    <row r="91" spans="6:6" x14ac:dyDescent="0.25">
      <c r="F91" s="27"/>
    </row>
    <row r="92" spans="6:6" x14ac:dyDescent="0.25">
      <c r="F92" s="27"/>
    </row>
    <row r="93" spans="6:6" x14ac:dyDescent="0.25">
      <c r="F93" s="27"/>
    </row>
    <row r="94" spans="6:6" x14ac:dyDescent="0.25">
      <c r="F94" s="27"/>
    </row>
    <row r="95" spans="6:6" x14ac:dyDescent="0.25">
      <c r="F95" s="27"/>
    </row>
    <row r="96" spans="6:6" x14ac:dyDescent="0.25">
      <c r="F96" s="27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Bewertungsmatrix</vt:lpstr>
      <vt:lpstr>Tabelle1</vt:lpstr>
      <vt:lpstr>Bewertungsmatrix!_GoBack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Meske, Norman (BeschA EF, ZIB15)</cp:lastModifiedBy>
  <dcterms:created xsi:type="dcterms:W3CDTF">2026-02-26T10:45:46Z</dcterms:created>
  <dcterms:modified xsi:type="dcterms:W3CDTF">2026-08-11T08:32:02Z</dcterms:modified>
</cp:coreProperties>
</file>