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7 Offene Verfahren\Z25-8-2026-0003 Berl - GebR GlasR Berlin Magdeburg\21 Vergabeunterlagen\Los 1 - GebR Berlin\"/>
    </mc:Choice>
  </mc:AlternateContent>
  <xr:revisionPtr revIDLastSave="0" documentId="13_ncr:1_{6DBA40C1-4B60-461F-8A43-E0CB7D2945E8}" xr6:coauthVersionLast="47" xr6:coauthVersionMax="47" xr10:uidLastSave="{00000000-0000-0000-0000-000000000000}"/>
  <bookViews>
    <workbookView xWindow="-120" yWindow="-120" windowWidth="29040" windowHeight="15480" xr2:uid="{00000000-000D-0000-FFFF-FFFF00000000}"/>
  </bookViews>
  <sheets>
    <sheet name="Preisblatt für Bie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H7" i="1" l="1"/>
  <c r="K7" i="1" s="1"/>
  <c r="F7" i="1"/>
  <c r="H19" i="1"/>
  <c r="K19" i="1" s="1"/>
  <c r="F19" i="1"/>
  <c r="H11" i="1"/>
  <c r="K11" i="1" s="1"/>
  <c r="F11" i="1"/>
  <c r="H21" i="1"/>
  <c r="K21" i="1" s="1"/>
  <c r="F21" i="1"/>
  <c r="F15" i="1"/>
  <c r="H15" i="1"/>
  <c r="K15" i="1" s="1"/>
  <c r="L15" i="1" s="1"/>
  <c r="H9" i="1"/>
  <c r="K9" i="1" s="1"/>
  <c r="F9" i="1"/>
  <c r="L7" i="1" l="1"/>
  <c r="M7" i="1"/>
  <c r="M19" i="1"/>
  <c r="L19" i="1"/>
  <c r="M11" i="1"/>
  <c r="L11" i="1"/>
  <c r="M21" i="1"/>
  <c r="L21" i="1"/>
  <c r="M15" i="1"/>
  <c r="M9" i="1"/>
  <c r="L9" i="1"/>
  <c r="H23" i="1"/>
  <c r="K23" i="1" s="1"/>
  <c r="F23" i="1"/>
  <c r="M23" i="1" l="1"/>
  <c r="L23" i="1"/>
  <c r="H17" i="1" l="1"/>
  <c r="K17" i="1" s="1"/>
  <c r="F17" i="1"/>
  <c r="M17" i="1" l="1"/>
  <c r="L17" i="1"/>
  <c r="H13" i="1" l="1"/>
  <c r="K13" i="1" s="1"/>
  <c r="K25" i="1" s="1"/>
  <c r="F13" i="1"/>
  <c r="F25" i="1" s="1"/>
  <c r="M13" i="1" l="1"/>
  <c r="L13" i="1"/>
  <c r="L25" i="1" l="1"/>
</calcChain>
</file>

<file path=xl/sharedStrings.xml><?xml version="1.0" encoding="utf-8"?>
<sst xmlns="http://schemas.openxmlformats.org/spreadsheetml/2006/main" count="97" uniqueCount="72">
  <si>
    <t>Preisblatt für Bieter _______________________________________________</t>
  </si>
  <si>
    <t>Pos.</t>
  </si>
  <si>
    <t>Raumgruppe</t>
  </si>
  <si>
    <t>Turnus</t>
  </si>
  <si>
    <t>Flächensumme</t>
  </si>
  <si>
    <t>Tage</t>
  </si>
  <si>
    <t>Jahresfläche</t>
  </si>
  <si>
    <t xml:space="preserve">Richtleistung </t>
  </si>
  <si>
    <t xml:space="preserve">jährl. Ausführungszeit </t>
  </si>
  <si>
    <t>Stunden</t>
  </si>
  <si>
    <t xml:space="preserve">Jahrespreis </t>
  </si>
  <si>
    <t xml:space="preserve">Monatspreis </t>
  </si>
  <si>
    <t>Preis je m²</t>
  </si>
  <si>
    <t xml:space="preserve">pro </t>
  </si>
  <si>
    <t>in</t>
  </si>
  <si>
    <t>pro Jahr</t>
  </si>
  <si>
    <t xml:space="preserve">in </t>
  </si>
  <si>
    <t>m²/h</t>
  </si>
  <si>
    <t>in Stunden</t>
  </si>
  <si>
    <t>verrechnungs-</t>
  </si>
  <si>
    <t>Woche</t>
  </si>
  <si>
    <t>m²</t>
  </si>
  <si>
    <t>d/a</t>
  </si>
  <si>
    <t>h</t>
  </si>
  <si>
    <t>satz €</t>
  </si>
  <si>
    <t>€</t>
  </si>
  <si>
    <t>Summe:</t>
  </si>
  <si>
    <t>Durchschnittliche tgl. Reinigungszeit in Stunden</t>
  </si>
  <si>
    <t>zulässige</t>
  </si>
  <si>
    <t xml:space="preserve">Richtleistungen </t>
  </si>
  <si>
    <t>des Bieters</t>
  </si>
  <si>
    <t>180-300</t>
  </si>
  <si>
    <t>Anzahl geplanter</t>
  </si>
  <si>
    <t>informatorische Angabe)</t>
  </si>
  <si>
    <t>Mitarbeiter (nur als</t>
  </si>
  <si>
    <t>D</t>
  </si>
  <si>
    <t>A</t>
  </si>
  <si>
    <t>E</t>
  </si>
  <si>
    <t>I</t>
  </si>
  <si>
    <t>H</t>
  </si>
  <si>
    <t>250-350</t>
  </si>
  <si>
    <t>L</t>
  </si>
  <si>
    <t>160-230</t>
  </si>
  <si>
    <t>80-150</t>
  </si>
  <si>
    <t>60-90</t>
  </si>
  <si>
    <t>Raumgruppen:</t>
  </si>
  <si>
    <t>Richtleistung</t>
  </si>
  <si>
    <r>
      <t xml:space="preserve">A: </t>
    </r>
    <r>
      <rPr>
        <sz val="11"/>
        <rFont val="Arial"/>
        <family val="2"/>
      </rPr>
      <t xml:space="preserve">Büro- und Verwaltungsräume, </t>
    </r>
    <r>
      <rPr>
        <sz val="11"/>
        <color indexed="8"/>
        <rFont val="Arial"/>
        <family val="2"/>
      </rPr>
      <t>Kopier- und Druckerräume</t>
    </r>
  </si>
  <si>
    <t>160 – 230 m²/h</t>
  </si>
  <si>
    <r>
      <t xml:space="preserve">B: </t>
    </r>
    <r>
      <rPr>
        <sz val="11"/>
        <color indexed="8"/>
        <rFont val="Arial"/>
        <family val="2"/>
      </rPr>
      <t>Sitzungs-/Besprechungsräume, Bibliotheken</t>
    </r>
  </si>
  <si>
    <t>150 – 280 m²/h</t>
  </si>
  <si>
    <r>
      <t>C:</t>
    </r>
    <r>
      <rPr>
        <sz val="11"/>
        <rFont val="Arial"/>
        <family val="2"/>
      </rPr>
      <t xml:space="preserve"> Sozialräume,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wie Speisesaal, Cafeteria</t>
    </r>
  </si>
  <si>
    <t xml:space="preserve">  80 – 150 m²/h</t>
  </si>
  <si>
    <r>
      <t xml:space="preserve">D: </t>
    </r>
    <r>
      <rPr>
        <sz val="11"/>
        <rFont val="Arial"/>
        <family val="2"/>
      </rPr>
      <t>Küchen, Teeküchen, Automatenräume</t>
    </r>
  </si>
  <si>
    <r>
      <t xml:space="preserve">E: </t>
    </r>
    <r>
      <rPr>
        <sz val="11"/>
        <rFont val="Arial"/>
        <family val="2"/>
      </rPr>
      <t xml:space="preserve">Sanitärräume, </t>
    </r>
    <r>
      <rPr>
        <sz val="11"/>
        <color indexed="8"/>
        <rFont val="Arial"/>
        <family val="2"/>
      </rPr>
      <t>wie z.B. WC, Waschräume</t>
    </r>
  </si>
  <si>
    <t xml:space="preserve">  60 –   90 m²/h</t>
  </si>
  <si>
    <r>
      <t>F:</t>
    </r>
    <r>
      <rPr>
        <sz val="11"/>
        <rFont val="Arial"/>
        <family val="2"/>
      </rPr>
      <t xml:space="preserve"> Duschen</t>
    </r>
  </si>
  <si>
    <r>
      <t>G:</t>
    </r>
    <r>
      <rPr>
        <sz val="11"/>
        <rFont val="Arial"/>
        <family val="2"/>
      </rPr>
      <t xml:space="preserve"> Umkleide-, Bereitschafts- und Aufenthaltsräume</t>
    </r>
  </si>
  <si>
    <t>160 – 280 m²/h</t>
  </si>
  <si>
    <r>
      <t xml:space="preserve">H: </t>
    </r>
    <r>
      <rPr>
        <sz val="11"/>
        <rFont val="Arial"/>
        <family val="2"/>
      </rPr>
      <t>Eingangszonen und Hallen</t>
    </r>
  </si>
  <si>
    <r>
      <t>250 – 350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m²/h</t>
    </r>
  </si>
  <si>
    <r>
      <t xml:space="preserve">I: </t>
    </r>
    <r>
      <rPr>
        <sz val="11"/>
        <rFont val="Arial"/>
        <family val="2"/>
      </rPr>
      <t>Flure, Verkehrswege</t>
    </r>
  </si>
  <si>
    <t>250 – 350 m²/h</t>
  </si>
  <si>
    <r>
      <t>J:</t>
    </r>
    <r>
      <rPr>
        <sz val="11"/>
        <rFont val="Arial"/>
        <family val="2"/>
      </rPr>
      <t xml:space="preserve"> Treppen, Podeste und Aufzüge</t>
    </r>
  </si>
  <si>
    <r>
      <t>K:</t>
    </r>
    <r>
      <rPr>
        <sz val="11"/>
        <rFont val="Arial"/>
        <family val="2"/>
      </rPr>
      <t xml:space="preserve"> Büronebenräume, Garderoben, Abstellräume, Messräume</t>
    </r>
  </si>
  <si>
    <r>
      <t>L:</t>
    </r>
    <r>
      <rPr>
        <sz val="11"/>
        <rFont val="Arial"/>
        <family val="2"/>
      </rPr>
      <t xml:space="preserve"> </t>
    </r>
    <r>
      <rPr>
        <sz val="11"/>
        <color indexed="8"/>
        <rFont val="Arial"/>
        <family val="2"/>
      </rPr>
      <t>Archive, Keller- und Bodenräume, Garagen, Wareneingang, Technikräume, Lagerräume</t>
    </r>
  </si>
  <si>
    <t>180 – 300 m²/h</t>
  </si>
  <si>
    <t>B</t>
  </si>
  <si>
    <t>150-280</t>
  </si>
  <si>
    <t>160-280</t>
  </si>
  <si>
    <t>K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</si>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</sst>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2" fillId="2" borderId="11" xfId="0" applyFont="1" applyFill="1" applyBorder="1" applyProtection="1">
      <protection locked="0"/>
    </xf>
    <xf numFmtId="4" fontId="2" fillId="2" borderId="11" xfId="0" applyNumberFormat="1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8" xfId="0" applyFont="1" applyBorder="1" applyProtection="1"/>
    <xf numFmtId="0" fontId="2" fillId="0" borderId="4" xfId="0" applyFont="1" applyBorder="1" applyProtection="1"/>
    <xf numFmtId="0" fontId="3" fillId="0" borderId="4" xfId="0" applyFont="1" applyFill="1" applyBorder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19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20" xfId="0" applyFont="1" applyBorder="1" applyProtection="1"/>
    <xf numFmtId="0" fontId="2" fillId="0" borderId="17" xfId="0" applyFont="1" applyBorder="1" applyProtection="1"/>
    <xf numFmtId="0" fontId="3" fillId="0" borderId="10" xfId="0" applyFont="1" applyBorder="1" applyProtection="1"/>
    <xf numFmtId="0" fontId="2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4" fontId="2" fillId="0" borderId="11" xfId="0" applyNumberFormat="1" applyFont="1" applyBorder="1" applyProtection="1"/>
    <xf numFmtId="4" fontId="2" fillId="0" borderId="11" xfId="0" applyNumberFormat="1" applyFont="1" applyBorder="1" applyAlignment="1" applyProtection="1">
      <alignment horizontal="right"/>
    </xf>
    <xf numFmtId="0" fontId="2" fillId="0" borderId="12" xfId="0" applyFont="1" applyBorder="1" applyProtection="1"/>
    <xf numFmtId="0" fontId="3" fillId="0" borderId="13" xfId="0" applyFont="1" applyBorder="1" applyProtection="1"/>
    <xf numFmtId="4" fontId="2" fillId="0" borderId="11" xfId="0" applyNumberFormat="1" applyFont="1" applyFill="1" applyBorder="1" applyProtection="1"/>
    <xf numFmtId="0" fontId="2" fillId="0" borderId="11" xfId="0" applyFont="1" applyFill="1" applyBorder="1" applyProtection="1"/>
    <xf numFmtId="0" fontId="2" fillId="0" borderId="15" xfId="0" applyFont="1" applyBorder="1" applyProtection="1"/>
    <xf numFmtId="0" fontId="2" fillId="0" borderId="13" xfId="0" applyFont="1" applyBorder="1" applyProtection="1"/>
    <xf numFmtId="0" fontId="2" fillId="0" borderId="16" xfId="0" applyFont="1" applyBorder="1" applyProtection="1"/>
    <xf numFmtId="4" fontId="2" fillId="0" borderId="16" xfId="0" applyNumberFormat="1" applyFont="1" applyBorder="1" applyProtection="1"/>
    <xf numFmtId="4" fontId="2" fillId="0" borderId="14" xfId="0" applyNumberFormat="1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" fontId="0" fillId="0" borderId="0" xfId="0" applyNumberFormat="1" applyProtection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view="pageLayout" topLeftCell="A2" zoomScaleNormal="100" workbookViewId="0">
      <selection activeCell="H25" sqref="H25"/>
    </sheetView>
  </sheetViews>
  <sheetFormatPr baseColWidth="10" defaultColWidth="11.42578125" defaultRowHeight="15" x14ac:dyDescent="0.25"/>
  <cols>
    <col min="1" max="1" width="4.5703125" customWidth="1"/>
    <col min="2" max="2" width="12.7109375" customWidth="1"/>
    <col min="4" max="4" width="17.28515625" customWidth="1"/>
    <col min="5" max="5" width="10.85546875" customWidth="1"/>
    <col min="6" max="6" width="15" bestFit="1" customWidth="1"/>
    <col min="7" max="7" width="13.85546875" customWidth="1"/>
    <col min="8" max="8" width="20.85546875" customWidth="1"/>
    <col min="9" max="9" width="14" customWidth="1"/>
    <col min="10" max="10" width="22.42578125" customWidth="1"/>
    <col min="11" max="11" width="15.42578125" customWidth="1"/>
    <col min="12" max="12" width="13.28515625" customWidth="1"/>
    <col min="13" max="13" width="13.5703125" customWidth="1"/>
    <col min="14" max="14" width="7" style="1" customWidth="1"/>
    <col min="15" max="15" width="19" style="1" customWidth="1"/>
    <col min="16" max="16" width="18.85546875" style="1" customWidth="1"/>
    <col min="17" max="16384" width="11.42578125" style="1"/>
  </cols>
  <sheetData>
    <row r="1" spans="1:16" ht="15.75" x14ac:dyDescent="0.25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</row>
    <row r="4" spans="1:16" ht="15.75" thickTop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10" t="s">
        <v>32</v>
      </c>
      <c r="K4" s="8" t="s">
        <v>10</v>
      </c>
      <c r="L4" s="8" t="s">
        <v>11</v>
      </c>
      <c r="M4" s="11" t="s">
        <v>12</v>
      </c>
      <c r="N4" s="6"/>
      <c r="O4" s="7" t="s">
        <v>2</v>
      </c>
      <c r="P4" s="12" t="s">
        <v>28</v>
      </c>
    </row>
    <row r="5" spans="1:16" x14ac:dyDescent="0.25">
      <c r="A5" s="13"/>
      <c r="B5" s="14"/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5" t="s">
        <v>19</v>
      </c>
      <c r="J5" s="16" t="s">
        <v>34</v>
      </c>
      <c r="K5" s="14" t="s">
        <v>16</v>
      </c>
      <c r="L5" s="14" t="s">
        <v>16</v>
      </c>
      <c r="M5" s="17"/>
      <c r="N5" s="6"/>
      <c r="O5" s="13"/>
      <c r="P5" s="17" t="s">
        <v>29</v>
      </c>
    </row>
    <row r="6" spans="1:16" ht="15.75" thickBot="1" x14ac:dyDescent="0.3">
      <c r="A6" s="18"/>
      <c r="B6" s="19"/>
      <c r="C6" s="14" t="s">
        <v>20</v>
      </c>
      <c r="D6" s="14" t="s">
        <v>21</v>
      </c>
      <c r="E6" s="14" t="s">
        <v>22</v>
      </c>
      <c r="F6" s="14" t="s">
        <v>21</v>
      </c>
      <c r="G6" s="15" t="s">
        <v>30</v>
      </c>
      <c r="H6" s="15" t="s">
        <v>23</v>
      </c>
      <c r="I6" s="15" t="s">
        <v>24</v>
      </c>
      <c r="J6" s="20" t="s">
        <v>33</v>
      </c>
      <c r="K6" s="14" t="s">
        <v>25</v>
      </c>
      <c r="L6" s="14" t="s">
        <v>25</v>
      </c>
      <c r="M6" s="17" t="s">
        <v>25</v>
      </c>
      <c r="N6" s="6"/>
      <c r="O6" s="18"/>
      <c r="P6" s="21" t="s">
        <v>17</v>
      </c>
    </row>
    <row r="7" spans="1:16" ht="15.75" thickTop="1" x14ac:dyDescent="0.25">
      <c r="A7" s="27"/>
      <c r="B7" s="28" t="s">
        <v>36</v>
      </c>
      <c r="C7" s="23">
        <v>1</v>
      </c>
      <c r="D7" s="24">
        <v>1351.19</v>
      </c>
      <c r="E7" s="23">
        <v>52</v>
      </c>
      <c r="F7" s="25">
        <f t="shared" ref="F7" si="0">PRODUCT(D7:E7)</f>
        <v>70261.88</v>
      </c>
      <c r="G7" s="2"/>
      <c r="H7" s="26" t="str">
        <f>IF(G7="","0",F7/G7)</f>
        <v>0</v>
      </c>
      <c r="I7" s="3"/>
      <c r="J7" s="2"/>
      <c r="K7" s="25">
        <f>SUM(H7*I7)</f>
        <v>0</v>
      </c>
      <c r="L7" s="25">
        <f t="shared" ref="L7" si="1">SUM(K7/12)</f>
        <v>0</v>
      </c>
      <c r="M7" s="25">
        <f>K7/F7</f>
        <v>0</v>
      </c>
      <c r="N7" s="6"/>
      <c r="O7" s="22" t="s">
        <v>36</v>
      </c>
      <c r="P7" s="27" t="s">
        <v>42</v>
      </c>
    </row>
    <row r="8" spans="1:16" ht="15.75" thickBot="1" x14ac:dyDescent="0.3">
      <c r="A8" s="27"/>
      <c r="B8" s="28"/>
      <c r="C8" s="23"/>
      <c r="D8" s="24"/>
      <c r="E8" s="23"/>
      <c r="F8" s="25"/>
      <c r="G8" s="25"/>
      <c r="H8" s="26"/>
      <c r="I8" s="25"/>
      <c r="J8" s="25"/>
      <c r="K8" s="25"/>
      <c r="L8" s="25"/>
      <c r="M8" s="25"/>
      <c r="N8" s="6"/>
      <c r="O8" s="28"/>
      <c r="P8" s="27"/>
    </row>
    <row r="9" spans="1:16" ht="15.75" thickTop="1" x14ac:dyDescent="0.25">
      <c r="A9" s="27"/>
      <c r="B9" s="22" t="s">
        <v>67</v>
      </c>
      <c r="C9" s="23">
        <v>1</v>
      </c>
      <c r="D9" s="24">
        <v>152.62</v>
      </c>
      <c r="E9" s="23">
        <v>52</v>
      </c>
      <c r="F9" s="25">
        <f>PRODUCT(D9:E9)</f>
        <v>7936.24</v>
      </c>
      <c r="G9" s="2"/>
      <c r="H9" s="26" t="str">
        <f>IF(G9="","0",F9/G9)</f>
        <v>0</v>
      </c>
      <c r="I9" s="3"/>
      <c r="J9" s="2"/>
      <c r="K9" s="25">
        <f>SUM(H9*I9)</f>
        <v>0</v>
      </c>
      <c r="L9" s="25">
        <f t="shared" ref="L9" si="2">SUM(K9/12)</f>
        <v>0</v>
      </c>
      <c r="M9" s="25">
        <f>K9/F9</f>
        <v>0</v>
      </c>
      <c r="N9" s="6"/>
      <c r="O9" s="22" t="s">
        <v>67</v>
      </c>
      <c r="P9" s="27" t="s">
        <v>68</v>
      </c>
    </row>
    <row r="10" spans="1:16" x14ac:dyDescent="0.25">
      <c r="A10" s="27"/>
      <c r="B10" s="28"/>
      <c r="C10" s="23"/>
      <c r="D10" s="24"/>
      <c r="E10" s="23"/>
      <c r="F10" s="25"/>
      <c r="G10" s="39"/>
      <c r="H10" s="26"/>
      <c r="I10" s="38"/>
      <c r="J10" s="39"/>
      <c r="K10" s="25"/>
      <c r="L10" s="25"/>
      <c r="M10" s="25"/>
      <c r="N10" s="6"/>
      <c r="O10" s="28"/>
      <c r="P10" s="27"/>
    </row>
    <row r="11" spans="1:16" x14ac:dyDescent="0.25">
      <c r="A11" s="27"/>
      <c r="B11" s="28" t="s">
        <v>35</v>
      </c>
      <c r="C11" s="23">
        <v>5</v>
      </c>
      <c r="D11" s="30">
        <v>95.09</v>
      </c>
      <c r="E11" s="23">
        <v>250</v>
      </c>
      <c r="F11" s="25">
        <f t="shared" ref="F11" si="3">PRODUCT(D11:E11)</f>
        <v>23772.5</v>
      </c>
      <c r="G11" s="2"/>
      <c r="H11" s="26" t="str">
        <f t="shared" ref="H11" si="4">IF(G11="","0",F11/G11)</f>
        <v>0</v>
      </c>
      <c r="I11" s="3"/>
      <c r="J11" s="2"/>
      <c r="K11" s="25">
        <f>SUM(H11*I11)</f>
        <v>0</v>
      </c>
      <c r="L11" s="25">
        <f>SUM(K11/12)</f>
        <v>0</v>
      </c>
      <c r="M11" s="25">
        <f t="shared" ref="M11" si="5">K11/F11</f>
        <v>0</v>
      </c>
      <c r="N11" s="6"/>
      <c r="O11" s="28" t="s">
        <v>35</v>
      </c>
      <c r="P11" s="23" t="s">
        <v>43</v>
      </c>
    </row>
    <row r="12" spans="1:16" x14ac:dyDescent="0.25">
      <c r="A12" s="27"/>
      <c r="B12" s="28"/>
      <c r="C12" s="23"/>
      <c r="D12" s="30"/>
      <c r="E12" s="23"/>
      <c r="F12" s="25"/>
      <c r="G12" s="23"/>
      <c r="H12" s="26"/>
      <c r="I12" s="29"/>
      <c r="J12" s="30"/>
      <c r="K12" s="25"/>
      <c r="L12" s="25"/>
      <c r="M12" s="25"/>
      <c r="N12" s="6"/>
      <c r="O12" s="28"/>
      <c r="P12" s="23"/>
    </row>
    <row r="13" spans="1:16" x14ac:dyDescent="0.25">
      <c r="A13" s="27"/>
      <c r="B13" s="28" t="s">
        <v>37</v>
      </c>
      <c r="C13" s="23">
        <v>5</v>
      </c>
      <c r="D13" s="30">
        <v>86.38</v>
      </c>
      <c r="E13" s="23">
        <v>250</v>
      </c>
      <c r="F13" s="25">
        <f t="shared" ref="F13" si="6">PRODUCT(D13:E13)</f>
        <v>21595</v>
      </c>
      <c r="G13" s="2"/>
      <c r="H13" s="26" t="str">
        <f t="shared" ref="H13" si="7">IF(G13="","0",F13/G13)</f>
        <v>0</v>
      </c>
      <c r="I13" s="3"/>
      <c r="J13" s="2"/>
      <c r="K13" s="25">
        <f t="shared" ref="K13" si="8">SUM(H13*I13)</f>
        <v>0</v>
      </c>
      <c r="L13" s="25">
        <f t="shared" ref="L13" si="9">SUM(K13/12)</f>
        <v>0</v>
      </c>
      <c r="M13" s="25">
        <f t="shared" ref="M13" si="10">K13/F13</f>
        <v>0</v>
      </c>
      <c r="N13" s="6"/>
      <c r="O13" s="28" t="s">
        <v>37</v>
      </c>
      <c r="P13" s="23" t="s">
        <v>44</v>
      </c>
    </row>
    <row r="14" spans="1:16" x14ac:dyDescent="0.25">
      <c r="A14" s="27"/>
      <c r="B14" s="28"/>
      <c r="C14" s="23"/>
      <c r="D14" s="30"/>
      <c r="E14" s="23"/>
      <c r="F14" s="25"/>
      <c r="G14" s="23"/>
      <c r="H14" s="26"/>
      <c r="I14" s="29"/>
      <c r="J14" s="30"/>
      <c r="K14" s="25"/>
      <c r="L14" s="25"/>
      <c r="M14" s="25"/>
      <c r="N14" s="6"/>
      <c r="O14" s="28"/>
      <c r="P14" s="23"/>
    </row>
    <row r="15" spans="1:16" x14ac:dyDescent="0.25">
      <c r="A15" s="27"/>
      <c r="B15" s="28" t="s">
        <v>39</v>
      </c>
      <c r="C15" s="23">
        <v>5</v>
      </c>
      <c r="D15" s="23">
        <v>43.53</v>
      </c>
      <c r="E15" s="23">
        <v>250</v>
      </c>
      <c r="F15" s="25">
        <f>PRODUCT(D15:E15)</f>
        <v>10882.5</v>
      </c>
      <c r="G15" s="2"/>
      <c r="H15" s="26" t="str">
        <f t="shared" ref="H15" si="11">IF(G15="","0",F15/G15)</f>
        <v>0</v>
      </c>
      <c r="I15" s="3"/>
      <c r="J15" s="2"/>
      <c r="K15" s="25">
        <f t="shared" ref="K15" si="12">SUM(H15*I15)</f>
        <v>0</v>
      </c>
      <c r="L15" s="25">
        <f t="shared" ref="L15" si="13">SUM(K15/12)</f>
        <v>0</v>
      </c>
      <c r="M15" s="25">
        <f t="shared" ref="M15" si="14">K15/F15</f>
        <v>0</v>
      </c>
      <c r="N15" s="6"/>
      <c r="O15" s="28" t="s">
        <v>39</v>
      </c>
      <c r="P15" s="23" t="s">
        <v>40</v>
      </c>
    </row>
    <row r="16" spans="1:16" x14ac:dyDescent="0.25">
      <c r="A16" s="27"/>
      <c r="B16" s="28"/>
      <c r="C16" s="23"/>
      <c r="D16" s="30"/>
      <c r="E16" s="23"/>
      <c r="F16" s="25"/>
      <c r="G16" s="23"/>
      <c r="H16" s="26"/>
      <c r="I16" s="29"/>
      <c r="J16" s="30"/>
      <c r="K16" s="25"/>
      <c r="L16" s="25"/>
      <c r="M16" s="25"/>
      <c r="N16" s="6"/>
      <c r="O16" s="28"/>
      <c r="P16" s="23"/>
    </row>
    <row r="17" spans="1:16" x14ac:dyDescent="0.25">
      <c r="A17" s="27"/>
      <c r="B17" s="28" t="s">
        <v>38</v>
      </c>
      <c r="C17" s="23">
        <v>2</v>
      </c>
      <c r="D17" s="23">
        <v>613.66999999999996</v>
      </c>
      <c r="E17" s="23">
        <v>52</v>
      </c>
      <c r="F17" s="25">
        <f>PRODUCT(D17:E17)</f>
        <v>31910.839999999997</v>
      </c>
      <c r="G17" s="2"/>
      <c r="H17" s="26" t="str">
        <f t="shared" ref="H17" si="15">IF(G17="","0",F17/G17)</f>
        <v>0</v>
      </c>
      <c r="I17" s="3"/>
      <c r="J17" s="2"/>
      <c r="K17" s="25">
        <f t="shared" ref="K17" si="16">SUM(H17*I17)</f>
        <v>0</v>
      </c>
      <c r="L17" s="25">
        <f t="shared" ref="L17" si="17">SUM(K17/12)</f>
        <v>0</v>
      </c>
      <c r="M17" s="25">
        <f t="shared" ref="M17" si="18">K17/F17</f>
        <v>0</v>
      </c>
      <c r="N17" s="6"/>
      <c r="O17" s="28" t="s">
        <v>38</v>
      </c>
      <c r="P17" s="23" t="s">
        <v>40</v>
      </c>
    </row>
    <row r="18" spans="1:16" x14ac:dyDescent="0.25">
      <c r="A18" s="27"/>
      <c r="B18" s="28"/>
      <c r="C18" s="23"/>
      <c r="D18" s="30"/>
      <c r="E18" s="23"/>
      <c r="F18" s="25"/>
      <c r="G18" s="23"/>
      <c r="H18" s="26"/>
      <c r="I18" s="29"/>
      <c r="J18" s="30"/>
      <c r="K18" s="25"/>
      <c r="L18" s="25"/>
      <c r="M18" s="25"/>
      <c r="N18" s="6"/>
      <c r="O18" s="28"/>
      <c r="P18" s="23"/>
    </row>
    <row r="19" spans="1:16" x14ac:dyDescent="0.25">
      <c r="A19" s="27"/>
      <c r="B19" s="28" t="s">
        <v>71</v>
      </c>
      <c r="C19" s="23">
        <v>5</v>
      </c>
      <c r="D19" s="23">
        <v>219.62</v>
      </c>
      <c r="E19" s="23">
        <v>52</v>
      </c>
      <c r="F19" s="25">
        <f>PRODUCT(D19:E19)</f>
        <v>11420.24</v>
      </c>
      <c r="G19" s="2"/>
      <c r="H19" s="26" t="str">
        <f t="shared" ref="H19" si="19">IF(G19="","0",F19/G19)</f>
        <v>0</v>
      </c>
      <c r="I19" s="3"/>
      <c r="J19" s="2"/>
      <c r="K19" s="25">
        <f t="shared" ref="K19" si="20">SUM(H19*I19)</f>
        <v>0</v>
      </c>
      <c r="L19" s="25">
        <f t="shared" ref="L19" si="21">SUM(K19/12)</f>
        <v>0</v>
      </c>
      <c r="M19" s="25">
        <f t="shared" ref="M19" si="22">K19/F19</f>
        <v>0</v>
      </c>
      <c r="N19" s="6"/>
      <c r="O19" s="28" t="s">
        <v>71</v>
      </c>
      <c r="P19" s="23" t="s">
        <v>69</v>
      </c>
    </row>
    <row r="20" spans="1:16" x14ac:dyDescent="0.25">
      <c r="A20" s="27"/>
      <c r="B20" s="28"/>
      <c r="C20" s="23"/>
      <c r="D20" s="30"/>
      <c r="E20" s="23"/>
      <c r="F20" s="25"/>
      <c r="G20" s="23"/>
      <c r="H20" s="26"/>
      <c r="I20" s="29"/>
      <c r="J20" s="30"/>
      <c r="K20" s="25"/>
      <c r="L20" s="25"/>
      <c r="M20" s="25"/>
      <c r="N20" s="6"/>
      <c r="O20" s="28"/>
      <c r="P20" s="23"/>
    </row>
    <row r="21" spans="1:16" x14ac:dyDescent="0.25">
      <c r="A21" s="27"/>
      <c r="B21" s="28" t="s">
        <v>70</v>
      </c>
      <c r="C21" s="23">
        <v>1</v>
      </c>
      <c r="D21" s="23">
        <v>567.49</v>
      </c>
      <c r="E21" s="23">
        <v>52</v>
      </c>
      <c r="F21" s="25">
        <f>PRODUCT(D21:E21)</f>
        <v>29509.48</v>
      </c>
      <c r="G21" s="2"/>
      <c r="H21" s="26" t="str">
        <f t="shared" ref="H21" si="23">IF(G21="","0",F21/G21)</f>
        <v>0</v>
      </c>
      <c r="I21" s="3"/>
      <c r="J21" s="2"/>
      <c r="K21" s="25">
        <f t="shared" ref="K21" si="24">SUM(H21*I21)</f>
        <v>0</v>
      </c>
      <c r="L21" s="25">
        <f t="shared" ref="L21" si="25">SUM(K21/12)</f>
        <v>0</v>
      </c>
      <c r="M21" s="25">
        <f t="shared" ref="M21" si="26">K21/F21</f>
        <v>0</v>
      </c>
      <c r="N21" s="6"/>
      <c r="O21" s="28" t="s">
        <v>70</v>
      </c>
      <c r="P21" s="23" t="s">
        <v>69</v>
      </c>
    </row>
    <row r="22" spans="1:16" x14ac:dyDescent="0.25">
      <c r="A22" s="27"/>
      <c r="B22" s="28"/>
      <c r="C22" s="23"/>
      <c r="D22" s="30"/>
      <c r="E22" s="23"/>
      <c r="F22" s="25"/>
      <c r="G22" s="23"/>
      <c r="H22" s="26"/>
      <c r="I22" s="29"/>
      <c r="J22" s="30"/>
      <c r="K22" s="25"/>
      <c r="L22" s="25"/>
      <c r="M22" s="25"/>
      <c r="N22" s="6"/>
      <c r="O22" s="28"/>
      <c r="P22" s="23"/>
    </row>
    <row r="23" spans="1:16" x14ac:dyDescent="0.25">
      <c r="A23" s="27"/>
      <c r="B23" s="28" t="s">
        <v>41</v>
      </c>
      <c r="C23" s="23">
        <v>5.7500000000000002E-2</v>
      </c>
      <c r="D23" s="23">
        <v>922.13</v>
      </c>
      <c r="E23" s="23">
        <v>4</v>
      </c>
      <c r="F23" s="25">
        <f>PRODUCT(D23:E23)</f>
        <v>3688.52</v>
      </c>
      <c r="G23" s="2"/>
      <c r="H23" s="26" t="str">
        <f t="shared" ref="H23" si="27">IF(G23="","0",F23/G23)</f>
        <v>0</v>
      </c>
      <c r="I23" s="3"/>
      <c r="J23" s="2"/>
      <c r="K23" s="25">
        <f t="shared" ref="K23" si="28">SUM(H23*I23)</f>
        <v>0</v>
      </c>
      <c r="L23" s="25">
        <f t="shared" ref="L23" si="29">SUM(K23/12)</f>
        <v>0</v>
      </c>
      <c r="M23" s="25">
        <f t="shared" ref="M23" si="30">K23/F23</f>
        <v>0</v>
      </c>
      <c r="N23" s="6"/>
      <c r="O23" s="28" t="s">
        <v>41</v>
      </c>
      <c r="P23" s="23" t="s">
        <v>31</v>
      </c>
    </row>
    <row r="24" spans="1:16" x14ac:dyDescent="0.25">
      <c r="A24" s="13"/>
      <c r="B24" s="14"/>
      <c r="C24" s="14"/>
      <c r="D24" s="14" t="s">
        <v>26</v>
      </c>
      <c r="E24" s="14"/>
      <c r="F24" s="14" t="s">
        <v>26</v>
      </c>
      <c r="G24" s="14"/>
      <c r="H24" s="14"/>
      <c r="I24" s="14"/>
      <c r="J24" s="14"/>
      <c r="K24" s="23" t="s">
        <v>26</v>
      </c>
      <c r="L24" s="23" t="s">
        <v>26</v>
      </c>
      <c r="M24" s="31"/>
      <c r="N24" s="6"/>
      <c r="O24" s="6"/>
      <c r="P24" s="6"/>
    </row>
    <row r="25" spans="1:16" x14ac:dyDescent="0.25">
      <c r="A25" s="32"/>
      <c r="B25" s="33"/>
      <c r="C25" s="33"/>
      <c r="D25" s="34">
        <f>SUM(D7:D23)</f>
        <v>4051.7199999999993</v>
      </c>
      <c r="E25" s="34"/>
      <c r="F25" s="34">
        <f>SUM(F7:F23)</f>
        <v>210977.19999999998</v>
      </c>
      <c r="G25" s="33"/>
      <c r="H25" s="33"/>
      <c r="I25" s="33"/>
      <c r="J25" s="33"/>
      <c r="K25" s="25">
        <f>SUM(K7:K23)</f>
        <v>0</v>
      </c>
      <c r="L25" s="35">
        <f>SUM(L7:L23)</f>
        <v>0</v>
      </c>
      <c r="M25" s="23"/>
      <c r="N25" s="6"/>
      <c r="O25" s="6"/>
      <c r="P25" s="6"/>
    </row>
    <row r="26" spans="1:16" x14ac:dyDescent="0.25">
      <c r="A26" s="5"/>
      <c r="B26" s="5"/>
      <c r="C26" s="5"/>
      <c r="D26" s="5" t="s">
        <v>27</v>
      </c>
      <c r="E26" s="5"/>
      <c r="F26" s="5"/>
      <c r="G26" s="5"/>
      <c r="H26" s="5"/>
      <c r="I26" s="5"/>
      <c r="J26" s="5"/>
      <c r="K26" s="5"/>
      <c r="L26" s="6"/>
      <c r="M26" s="14"/>
      <c r="N26" s="6"/>
      <c r="O26" s="6"/>
      <c r="P26" s="6"/>
    </row>
    <row r="27" spans="1:16" x14ac:dyDescent="0.25">
      <c r="A27" s="36"/>
      <c r="B27" s="36"/>
      <c r="C27" s="36"/>
      <c r="D27" s="37"/>
      <c r="E27" s="5"/>
      <c r="F27" s="5"/>
      <c r="G27" s="5"/>
      <c r="H27" s="47"/>
      <c r="I27" s="5"/>
      <c r="J27" s="5"/>
      <c r="K27" s="5"/>
      <c r="L27" s="6"/>
      <c r="M27" s="14"/>
      <c r="N27" s="6"/>
      <c r="O27" s="6"/>
      <c r="P27" s="6"/>
    </row>
    <row r="28" spans="1:16" ht="15.75" x14ac:dyDescent="0.25">
      <c r="A28" s="5"/>
      <c r="B28" s="41" t="s">
        <v>45</v>
      </c>
      <c r="C28" s="42"/>
      <c r="D28" s="42"/>
      <c r="E28" s="42"/>
      <c r="F28" s="43"/>
      <c r="G28" s="50" t="s">
        <v>46</v>
      </c>
      <c r="H28" s="50"/>
      <c r="J28" s="5"/>
      <c r="K28" s="5"/>
      <c r="L28" s="5"/>
      <c r="M28" s="5"/>
      <c r="N28" s="6"/>
      <c r="O28" s="6"/>
      <c r="P28" s="6"/>
    </row>
    <row r="29" spans="1:16" x14ac:dyDescent="0.25">
      <c r="A29" s="5"/>
      <c r="B29" s="44" t="s">
        <v>47</v>
      </c>
      <c r="C29" s="44"/>
      <c r="D29" s="44"/>
      <c r="E29" s="45"/>
      <c r="F29" s="43"/>
      <c r="G29" s="49" t="s">
        <v>48</v>
      </c>
      <c r="H29" s="49"/>
      <c r="J29" s="5"/>
      <c r="K29" s="5"/>
      <c r="L29" s="5"/>
      <c r="M29" s="5"/>
      <c r="N29" s="6"/>
      <c r="O29" s="6"/>
      <c r="P29" s="6"/>
    </row>
    <row r="30" spans="1:16" x14ac:dyDescent="0.25">
      <c r="A30" s="5"/>
      <c r="B30" s="48" t="s">
        <v>49</v>
      </c>
      <c r="C30" s="48"/>
      <c r="D30" s="48"/>
      <c r="E30" s="48"/>
      <c r="F30" s="43"/>
      <c r="G30" s="49" t="s">
        <v>50</v>
      </c>
      <c r="H30" s="49"/>
      <c r="J30" s="5"/>
      <c r="K30" s="5"/>
      <c r="L30" s="5"/>
      <c r="M30" s="5"/>
      <c r="N30" s="6"/>
      <c r="O30" s="6"/>
      <c r="P30" s="6"/>
    </row>
    <row r="31" spans="1:16" x14ac:dyDescent="0.25">
      <c r="A31" s="5"/>
      <c r="B31" s="48" t="s">
        <v>51</v>
      </c>
      <c r="C31" s="48"/>
      <c r="D31" s="48"/>
      <c r="E31" s="48"/>
      <c r="F31" s="43"/>
      <c r="G31" s="49" t="s">
        <v>52</v>
      </c>
      <c r="H31" s="49"/>
      <c r="I31" s="40"/>
      <c r="J31" s="5"/>
      <c r="K31" s="5"/>
      <c r="L31" s="5"/>
      <c r="M31" s="5"/>
      <c r="N31" s="6"/>
      <c r="O31" s="6"/>
      <c r="P31" s="6"/>
    </row>
    <row r="32" spans="1:16" x14ac:dyDescent="0.25">
      <c r="A32" s="5"/>
      <c r="B32" s="48" t="s">
        <v>53</v>
      </c>
      <c r="C32" s="48"/>
      <c r="D32" s="48"/>
      <c r="E32" s="48"/>
      <c r="F32" s="43"/>
      <c r="G32" s="49" t="s">
        <v>52</v>
      </c>
      <c r="H32" s="49"/>
      <c r="J32" s="5"/>
      <c r="K32" s="5"/>
      <c r="L32" s="5"/>
      <c r="M32" s="5"/>
      <c r="N32" s="6"/>
      <c r="O32" s="6"/>
      <c r="P32" s="6"/>
    </row>
    <row r="33" spans="1:16" x14ac:dyDescent="0.25">
      <c r="A33" s="5"/>
      <c r="B33" s="48" t="s">
        <v>54</v>
      </c>
      <c r="C33" s="48"/>
      <c r="D33" s="48"/>
      <c r="E33" s="48"/>
      <c r="F33" s="43"/>
      <c r="G33" s="49" t="s">
        <v>55</v>
      </c>
      <c r="H33" s="49"/>
      <c r="I33" s="1"/>
      <c r="J33" s="5"/>
      <c r="K33" s="5"/>
      <c r="L33" s="5"/>
      <c r="M33" s="5"/>
      <c r="N33" s="6"/>
      <c r="O33" s="6"/>
      <c r="P33" s="6"/>
    </row>
    <row r="34" spans="1:16" x14ac:dyDescent="0.25">
      <c r="A34" s="5"/>
      <c r="B34" s="48" t="s">
        <v>56</v>
      </c>
      <c r="C34" s="48"/>
      <c r="D34" s="48"/>
      <c r="E34" s="48"/>
      <c r="F34" s="43"/>
      <c r="G34" s="49" t="s">
        <v>55</v>
      </c>
      <c r="H34" s="49"/>
      <c r="J34" s="5"/>
      <c r="K34" s="5"/>
      <c r="L34" s="5"/>
      <c r="M34" s="5"/>
      <c r="N34" s="6"/>
      <c r="O34" s="6"/>
      <c r="P34" s="6"/>
    </row>
    <row r="35" spans="1:16" x14ac:dyDescent="0.25">
      <c r="A35" s="5"/>
      <c r="B35" s="48" t="s">
        <v>57</v>
      </c>
      <c r="C35" s="48"/>
      <c r="D35" s="48"/>
      <c r="E35" s="48"/>
      <c r="F35" s="43"/>
      <c r="G35" s="49" t="s">
        <v>58</v>
      </c>
      <c r="H35" s="49"/>
      <c r="J35" s="5"/>
      <c r="K35" s="5"/>
      <c r="L35" s="5"/>
      <c r="M35" s="5"/>
      <c r="N35" s="6"/>
      <c r="O35" s="6"/>
      <c r="P35" s="6"/>
    </row>
    <row r="36" spans="1:16" x14ac:dyDescent="0.25">
      <c r="A36" s="5"/>
      <c r="B36" s="48" t="s">
        <v>59</v>
      </c>
      <c r="C36" s="48"/>
      <c r="D36" s="48"/>
      <c r="E36" s="48"/>
      <c r="F36" s="43"/>
      <c r="G36" s="49" t="s">
        <v>60</v>
      </c>
      <c r="H36" s="49"/>
      <c r="J36" s="5"/>
      <c r="K36" s="5"/>
      <c r="L36" s="5"/>
      <c r="M36" s="5"/>
      <c r="N36" s="6"/>
      <c r="O36" s="6"/>
      <c r="P36" s="6"/>
    </row>
    <row r="37" spans="1:16" x14ac:dyDescent="0.25">
      <c r="A37" s="5"/>
      <c r="B37" s="48" t="s">
        <v>61</v>
      </c>
      <c r="C37" s="48"/>
      <c r="D37" s="48"/>
      <c r="E37" s="48"/>
      <c r="F37" s="43"/>
      <c r="G37" s="49" t="s">
        <v>62</v>
      </c>
      <c r="H37" s="49"/>
      <c r="J37" s="5"/>
      <c r="K37" s="5"/>
      <c r="L37" s="5"/>
      <c r="M37" s="5"/>
      <c r="N37" s="6"/>
      <c r="O37" s="6"/>
      <c r="P37" s="6"/>
    </row>
    <row r="38" spans="1:16" x14ac:dyDescent="0.25">
      <c r="A38" s="5"/>
      <c r="B38" s="48" t="s">
        <v>63</v>
      </c>
      <c r="C38" s="48"/>
      <c r="D38" s="48"/>
      <c r="E38" s="48"/>
      <c r="F38" s="43"/>
      <c r="G38" s="49" t="s">
        <v>58</v>
      </c>
      <c r="H38" s="49"/>
      <c r="I38" s="5"/>
      <c r="J38" s="5"/>
      <c r="K38" s="5"/>
      <c r="L38" s="5"/>
      <c r="M38" s="5"/>
      <c r="N38" s="6"/>
      <c r="O38" s="6"/>
      <c r="P38" s="6"/>
    </row>
    <row r="39" spans="1:16" x14ac:dyDescent="0.25">
      <c r="B39" s="48" t="s">
        <v>64</v>
      </c>
      <c r="C39" s="48"/>
      <c r="D39" s="48"/>
      <c r="E39" s="48"/>
      <c r="F39" s="43"/>
      <c r="G39" s="49" t="s">
        <v>58</v>
      </c>
      <c r="H39" s="49"/>
    </row>
    <row r="40" spans="1:16" x14ac:dyDescent="0.25">
      <c r="B40" s="46" t="s">
        <v>65</v>
      </c>
      <c r="C40" s="46"/>
      <c r="D40" s="46"/>
      <c r="E40" s="46"/>
      <c r="F40" s="43"/>
      <c r="G40" s="49" t="s">
        <v>66</v>
      </c>
      <c r="H40" s="49"/>
    </row>
  </sheetData>
  <mergeCells count="23">
    <mergeCell ref="G28:H28"/>
    <mergeCell ref="G29:H29"/>
    <mergeCell ref="B30:E30"/>
    <mergeCell ref="G30:H30"/>
    <mergeCell ref="B31:E31"/>
    <mergeCell ref="G31:H31"/>
    <mergeCell ref="B32:E32"/>
    <mergeCell ref="G32:H32"/>
    <mergeCell ref="B33:E33"/>
    <mergeCell ref="G33:H33"/>
    <mergeCell ref="B34:E34"/>
    <mergeCell ref="G34:H34"/>
    <mergeCell ref="B35:E35"/>
    <mergeCell ref="G35:H35"/>
    <mergeCell ref="B36:E36"/>
    <mergeCell ref="G36:H36"/>
    <mergeCell ref="B37:E37"/>
    <mergeCell ref="G37:H37"/>
    <mergeCell ref="B38:E38"/>
    <mergeCell ref="G38:H38"/>
    <mergeCell ref="B39:E39"/>
    <mergeCell ref="G39:H39"/>
    <mergeCell ref="G40:H40"/>
  </mergeCells>
  <dataValidations count="7">
    <dataValidation type="whole" allowBlank="1" showInputMessage="1" showErrorMessage="1" sqref="G7" xr:uid="{00000000-0002-0000-0000-000000000000}">
      <formula1>160</formula1>
      <formula2>230</formula2>
    </dataValidation>
    <dataValidation type="whole" allowBlank="1" showInputMessage="1" showErrorMessage="1" sqref="G11" xr:uid="{00000000-0002-0000-0000-000001000000}">
      <formula1>80</formula1>
      <formula2>150</formula2>
    </dataValidation>
    <dataValidation type="whole" allowBlank="1" showInputMessage="1" showErrorMessage="1" sqref="G13" xr:uid="{00000000-0002-0000-0000-000002000000}">
      <formula1>60</formula1>
      <formula2>90</formula2>
    </dataValidation>
    <dataValidation type="whole" allowBlank="1" showInputMessage="1" showErrorMessage="1" sqref="G17 G15" xr:uid="{00000000-0002-0000-0000-000003000000}">
      <formula1>250</formula1>
      <formula2>350</formula2>
    </dataValidation>
    <dataValidation type="whole" allowBlank="1" showInputMessage="1" showErrorMessage="1" sqref="G9" xr:uid="{53A382D2-56AA-45F3-B00A-1A9DD1E4335E}">
      <formula1>150</formula1>
      <formula2>280</formula2>
    </dataValidation>
    <dataValidation type="whole" allowBlank="1" showInputMessage="1" showErrorMessage="1" sqref="G19 G21" xr:uid="{FB133D7D-3872-49D7-968E-208E87BC41E1}">
      <formula1>160</formula1>
      <formula2>280</formula2>
    </dataValidation>
    <dataValidation type="whole" allowBlank="1" showInputMessage="1" showErrorMessage="1" sqref="G23" xr:uid="{00000000-0002-0000-0000-000004000000}">
      <formula1>180</formula1>
      <formula2>300</formula2>
    </dataValidation>
  </dataValidations>
  <pageMargins left="0.70866141732283472" right="0.70866141732283472" top="1.1811023622047245" bottom="0.78740157480314965" header="0.31496062992125984" footer="0.31496062992125984"/>
  <pageSetup paperSize="9" scale="56" orientation="landscape" r:id="rId1"/>
  <headerFooter>
    <oddHeader>&amp;L&amp;G&amp;CPreisblatt für Bieter
Gebäudereinigung Berlin
&amp;RAnlage 06d - Preisblatt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für Bieter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Karl1-1b</dc:creator>
  <cp:lastModifiedBy>Z25-8</cp:lastModifiedBy>
  <dcterms:created xsi:type="dcterms:W3CDTF">2016-11-03T12:55:07Z</dcterms:created>
  <dcterms:modified xsi:type="dcterms:W3CDTF">2026-04-23T08:21:33Z</dcterms:modified>
</cp:coreProperties>
</file>