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B:\VOEK\Abt4\41_IGM_Sonstige\03_Verfahren\BE\149714_Kandinsky Haus_VOEK 079-25_SDL\3_Abstimm. Unterl. mit VOEK 2\01 Unterlagen n. Freigabe FGL\VOEK 079-25_Los 1_ITZBund\"/>
    </mc:Choice>
  </mc:AlternateContent>
  <xr:revisionPtr revIDLastSave="0" documentId="13_ncr:1_{B2BACFE3-8EA5-459B-8569-8E234A00BB76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Anlage_B-02_Preisblatt" sheetId="1" r:id="rId1"/>
  </sheets>
  <definedNames>
    <definedName name="_xlnm.Print_Area" localSheetId="0">'Anlage_B-02_Preisblatt'!$A$1:$M$68</definedName>
    <definedName name="_xlnm.Print_Titles" localSheetId="0">'Anlage_B-02_Preisblatt'!$1:$6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1" i="1" l="1"/>
  <c r="J41" i="1" s="1"/>
  <c r="I40" i="1"/>
  <c r="J40" i="1" s="1"/>
  <c r="I39" i="1"/>
  <c r="J39" i="1" s="1"/>
  <c r="I38" i="1"/>
  <c r="J38" i="1" s="1"/>
  <c r="G38" i="1"/>
  <c r="I37" i="1"/>
  <c r="J37" i="1" s="1"/>
  <c r="G37" i="1"/>
  <c r="I36" i="1"/>
  <c r="J36" i="1" s="1"/>
  <c r="G36" i="1"/>
  <c r="M36" i="1" l="1"/>
  <c r="L36" i="1"/>
  <c r="M37" i="1"/>
  <c r="L37" i="1"/>
  <c r="M38" i="1"/>
  <c r="L38" i="1"/>
  <c r="M39" i="1"/>
  <c r="L39" i="1"/>
  <c r="M40" i="1"/>
  <c r="L40" i="1"/>
  <c r="M41" i="1"/>
  <c r="L41" i="1"/>
  <c r="L51" i="1"/>
  <c r="M47" i="1"/>
  <c r="M48" i="1"/>
  <c r="M49" i="1"/>
  <c r="M50" i="1"/>
  <c r="M51" i="1" l="1"/>
  <c r="G29" i="1"/>
  <c r="H29" i="1" s="1"/>
  <c r="I29" i="1" s="1"/>
  <c r="J29" i="1" s="1"/>
  <c r="M29" i="1" l="1"/>
  <c r="L29" i="1"/>
  <c r="L10" i="1" l="1"/>
  <c r="L11" i="1" s="1"/>
  <c r="L16" i="1" l="1"/>
  <c r="L17" i="1"/>
  <c r="L18" i="1"/>
  <c r="L19" i="1"/>
  <c r="L20" i="1"/>
  <c r="M11" i="1"/>
  <c r="L21" i="1" l="1"/>
  <c r="L22" i="1"/>
  <c r="L58" i="1" l="1"/>
  <c r="L59" i="1" l="1"/>
  <c r="L60" i="1"/>
  <c r="L61" i="1"/>
  <c r="L62" i="1" l="1"/>
  <c r="M22" i="1"/>
  <c r="G31" i="1" l="1"/>
  <c r="G32" i="1"/>
  <c r="G30" i="1"/>
  <c r="H30" i="1" l="1"/>
  <c r="I30" i="1" s="1"/>
  <c r="H32" i="1"/>
  <c r="I32" i="1" s="1"/>
  <c r="H31" i="1"/>
  <c r="I31" i="1" s="1"/>
  <c r="L42" i="1" l="1"/>
  <c r="M42" i="1"/>
  <c r="J31" i="1"/>
  <c r="M31" i="1" s="1"/>
  <c r="L31" i="1"/>
  <c r="J32" i="1"/>
  <c r="M32" i="1" s="1"/>
  <c r="L32" i="1"/>
  <c r="J30" i="1"/>
  <c r="M30" i="1" s="1"/>
  <c r="L30" i="1"/>
  <c r="M33" i="1" l="1"/>
  <c r="L33" i="1"/>
  <c r="L43" i="1" s="1"/>
  <c r="M43" i="1"/>
  <c r="L52" i="1"/>
  <c r="L64" i="1" l="1"/>
  <c r="M52" i="1" l="1"/>
</calcChain>
</file>

<file path=xl/sharedStrings.xml><?xml version="1.0" encoding="utf-8"?>
<sst xmlns="http://schemas.openxmlformats.org/spreadsheetml/2006/main" count="132" uniqueCount="103">
  <si>
    <t>Uhrzeit
Std./Tag
mit Formel</t>
  </si>
  <si>
    <t>lfd. Nr.</t>
  </si>
  <si>
    <t>Vom Bieter sind alle Felder dieser Farbe zwingend auszufüllen</t>
  </si>
  <si>
    <t>1.2</t>
  </si>
  <si>
    <t>2.1</t>
  </si>
  <si>
    <t>Leistung</t>
  </si>
  <si>
    <t>Leistungsposition</t>
  </si>
  <si>
    <t>Nettopreis in EUR
jährlich</t>
  </si>
  <si>
    <t>Nettopreis in EUR
monatlich</t>
  </si>
  <si>
    <t>2.2</t>
  </si>
  <si>
    <r>
      <rPr>
        <b/>
        <sz val="10"/>
        <color theme="1"/>
        <rFont val="Arial"/>
        <family val="2"/>
      </rPr>
      <t>Stundenver-rechnungssatz</t>
    </r>
    <r>
      <rPr>
        <sz val="10"/>
        <color theme="1"/>
        <rFont val="Arial"/>
        <family val="2"/>
      </rPr>
      <t xml:space="preserve"> (netto) in EUR</t>
    </r>
  </si>
  <si>
    <r>
      <t>unterstellte Stunden pro Jahr*</t>
    </r>
    <r>
      <rPr>
        <b/>
        <vertAlign val="superscript"/>
        <sz val="10"/>
        <color theme="1"/>
        <rFont val="Arial"/>
        <family val="2"/>
      </rPr>
      <t>1</t>
    </r>
  </si>
  <si>
    <r>
      <rPr>
        <b/>
        <sz val="10"/>
        <color theme="1"/>
        <rFont val="Arial"/>
        <family val="2"/>
      </rPr>
      <t xml:space="preserve">Stundenver-rechnungssatz 
</t>
    </r>
    <r>
      <rPr>
        <b/>
        <u/>
        <sz val="10"/>
        <color theme="1"/>
        <rFont val="Arial"/>
        <family val="2"/>
      </rPr>
      <t>ohne</t>
    </r>
    <r>
      <rPr>
        <b/>
        <sz val="10"/>
        <color theme="1"/>
        <rFont val="Arial"/>
        <family val="2"/>
      </rPr>
      <t xml:space="preserve"> Zuschläge</t>
    </r>
    <r>
      <rPr>
        <sz val="10"/>
        <color theme="1"/>
        <rFont val="Arial"/>
        <family val="2"/>
      </rPr>
      <t xml:space="preserve"> 
(netto) in EUR</t>
    </r>
  </si>
  <si>
    <t xml:space="preserve">Besetzung </t>
  </si>
  <si>
    <t>Beginn
Uhrzeit</t>
  </si>
  <si>
    <t>Ende
Uhrzeit</t>
  </si>
  <si>
    <r>
      <t>geplante Stunden
mtl.*</t>
    </r>
    <r>
      <rPr>
        <b/>
        <vertAlign val="superscript"/>
        <sz val="10"/>
        <color theme="1"/>
        <rFont val="Arial"/>
        <family val="2"/>
      </rPr>
      <t>1</t>
    </r>
  </si>
  <si>
    <r>
      <t>geplante Stunden
p.a.*</t>
    </r>
    <r>
      <rPr>
        <b/>
        <vertAlign val="superscript"/>
        <sz val="10"/>
        <color theme="1"/>
        <rFont val="Arial"/>
        <family val="2"/>
      </rPr>
      <t>1</t>
    </r>
  </si>
  <si>
    <t>a</t>
  </si>
  <si>
    <t>b</t>
  </si>
  <si>
    <t>c</t>
  </si>
  <si>
    <t>d</t>
  </si>
  <si>
    <t>e</t>
  </si>
  <si>
    <t>f</t>
  </si>
  <si>
    <t xml:space="preserve">Std/Tag </t>
  </si>
  <si>
    <t>g</t>
  </si>
  <si>
    <t>h = b * d * g</t>
  </si>
  <si>
    <t>i = h / 12</t>
  </si>
  <si>
    <t>j</t>
  </si>
  <si>
    <t>k = h * j</t>
  </si>
  <si>
    <t>l = i * j</t>
  </si>
  <si>
    <t>d = c / 12</t>
  </si>
  <si>
    <t>e = c * d</t>
  </si>
  <si>
    <t>Zeiten für Stundenverrechnungs- sätze
Zuschläge</t>
  </si>
  <si>
    <t>Nettopreis in EUR</t>
  </si>
  <si>
    <r>
      <rPr>
        <b/>
        <sz val="10"/>
        <color theme="1"/>
        <rFont val="Arial"/>
        <family val="2"/>
      </rPr>
      <t xml:space="preserve">unterstellte Kosten 
pro Jahr 
</t>
    </r>
    <r>
      <rPr>
        <sz val="10"/>
        <color theme="1"/>
        <rFont val="Arial"/>
        <family val="2"/>
      </rPr>
      <t>(netto) in EUR</t>
    </r>
  </si>
  <si>
    <t xml:space="preserve">Anlage_B-02 Preisblatt - Sicherheitsdienstleistungen </t>
  </si>
  <si>
    <t>Sonntag
zusätzl. Nachtzuschlag</t>
  </si>
  <si>
    <r>
      <rPr>
        <i/>
        <sz val="10"/>
        <color theme="1"/>
        <rFont val="Arial"/>
        <family val="2"/>
      </rPr>
      <t>*</t>
    </r>
    <r>
      <rPr>
        <i/>
        <vertAlign val="superscript"/>
        <sz val="10"/>
        <color theme="1"/>
        <rFont val="Arial"/>
        <family val="2"/>
      </rPr>
      <t>3</t>
    </r>
    <r>
      <rPr>
        <i/>
        <vertAlign val="super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Auf die Beauftragung und Vergütung der abgefragten Bedarfspositionen besteht kein Anspruch. Bei den angegebenen Mengen handelt es sich lediglich um Schätzwerte zu Wertungszwecken.</t>
    </r>
  </si>
  <si>
    <r>
      <t>Tage 
pro Jahr*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</t>
    </r>
  </si>
  <si>
    <r>
      <t>*</t>
    </r>
    <r>
      <rPr>
        <i/>
        <vertAlign val="superscript"/>
        <sz val="10"/>
        <color theme="1"/>
        <rFont val="Arial"/>
        <family val="2"/>
      </rPr>
      <t>1</t>
    </r>
    <r>
      <rPr>
        <i/>
        <vertAlign val="super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Die dargestellte Anzahl an Stunden dient ausschließlich der Wertung; die Abrechnung erfolgt nach den tatsächlich abgenommenen Leistungen auf Nachweis.</t>
    </r>
  </si>
  <si>
    <r>
      <t>*</t>
    </r>
    <r>
      <rPr>
        <i/>
        <vertAlign val="superscript"/>
        <sz val="10"/>
        <color theme="1"/>
        <rFont val="Arial"/>
        <family val="2"/>
      </rPr>
      <t xml:space="preserve">2 </t>
    </r>
    <r>
      <rPr>
        <i/>
        <sz val="8"/>
        <color theme="1"/>
        <rFont val="Arial"/>
        <family val="2"/>
      </rPr>
      <t>Die dargestellte Anzahl an Tagen dient ausschließlich der Wertung; die Abrechnung erfolgt nach den tatsächlich abgenommenen Leistungen auf Nachweis.</t>
    </r>
  </si>
  <si>
    <t>1.1</t>
  </si>
  <si>
    <t>1. EINMALLEISTUNGEN</t>
  </si>
  <si>
    <t>2. GRUNDLEISTUNGEN</t>
  </si>
  <si>
    <t>2.3</t>
  </si>
  <si>
    <t>Zwischensumme 2.2 in EUR netto</t>
  </si>
  <si>
    <t>Zwischensumme 2.1 in EUR netto</t>
  </si>
  <si>
    <r>
      <t>3. BEDARFSLEISTUNGEN</t>
    </r>
    <r>
      <rPr>
        <b/>
        <sz val="10"/>
        <color theme="1"/>
        <rFont val="Arial"/>
        <family val="2"/>
      </rPr>
      <t xml:space="preserve"> </t>
    </r>
  </si>
  <si>
    <t xml:space="preserve">Stationärer Sicherheitsdienst - </t>
  </si>
  <si>
    <t xml:space="preserve">mobiler Sicherheitsdienst - </t>
  </si>
  <si>
    <t xml:space="preserve">Montag bis Freitag/
Tagdienst ohne Nachtzuschlag </t>
  </si>
  <si>
    <r>
      <rPr>
        <b/>
        <sz val="10"/>
        <color theme="1"/>
        <rFont val="Arial"/>
        <family val="2"/>
      </rPr>
      <t xml:space="preserve">Pauschalpreis
 </t>
    </r>
    <r>
      <rPr>
        <sz val="10"/>
        <color theme="1"/>
        <rFont val="Arial"/>
        <family val="2"/>
      </rPr>
      <t>(netto) in EUR</t>
    </r>
  </si>
  <si>
    <t>d=c</t>
  </si>
  <si>
    <t xml:space="preserve"> GRUNDLEISTUNGEN pauschal</t>
  </si>
  <si>
    <t>Zeiten für Stundenverrechnungssätze
Zuschläge</t>
  </si>
  <si>
    <r>
      <t>geplante Stunden*</t>
    </r>
    <r>
      <rPr>
        <b/>
        <vertAlign val="superscript"/>
        <sz val="10"/>
        <color theme="1"/>
        <rFont val="Arial"/>
        <family val="2"/>
      </rPr>
      <t>1</t>
    </r>
  </si>
  <si>
    <t>f = d * e</t>
  </si>
  <si>
    <r>
      <t xml:space="preserve"> GRUNDLEISTUNGEN nach SVS</t>
    </r>
    <r>
      <rPr>
        <b/>
        <i/>
        <vertAlign val="superscript"/>
        <sz val="12"/>
        <color theme="1"/>
        <rFont val="Arial"/>
        <family val="2"/>
      </rPr>
      <t>*4</t>
    </r>
  </si>
  <si>
    <r>
      <t xml:space="preserve">Kick-Off Besprechung vor Leistungsbeginn 
</t>
    </r>
    <r>
      <rPr>
        <b/>
        <sz val="10"/>
        <color theme="1"/>
        <rFont val="Arial"/>
        <family val="2"/>
      </rPr>
      <t xml:space="preserve">gem. Pkt. 3.2 der  Anlage C-02 (LB) </t>
    </r>
  </si>
  <si>
    <t>Summe Einmal-, Grund- und Bedarfsleistungen in EUR netto, rein zu Wertungszwecken</t>
  </si>
  <si>
    <r>
      <t>*</t>
    </r>
    <r>
      <rPr>
        <i/>
        <vertAlign val="superscript"/>
        <sz val="10"/>
        <color theme="1"/>
        <rFont val="Arial"/>
        <family val="2"/>
      </rPr>
      <t>4</t>
    </r>
    <r>
      <rPr>
        <i/>
        <vertAlign val="super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Für die Vergleichbarkeit der SVS Kalkulation sind die SVS des Voll-sozialversicherungspflichtigen Personals aus der Anlage B-04 Grundlagen Angebotskalkulation anzugeben.</t>
    </r>
  </si>
  <si>
    <t>Summe Einmalleistungen 1.1 - 1.2 in EUR netto</t>
  </si>
  <si>
    <r>
      <t xml:space="preserve">Start-Up-Phase </t>
    </r>
    <r>
      <rPr>
        <b/>
        <i/>
        <sz val="10"/>
        <color theme="1"/>
        <rFont val="Arial"/>
        <family val="2"/>
      </rPr>
      <t xml:space="preserve">gem. Pkt. 3.3 der Anlage C-02 (LB) </t>
    </r>
  </si>
  <si>
    <r>
      <t xml:space="preserve">Vergabe-Nr.: </t>
    </r>
    <r>
      <rPr>
        <b/>
        <sz val="12"/>
        <color theme="1"/>
        <rFont val="Arial"/>
        <family val="2"/>
      </rPr>
      <t xml:space="preserve">VOEK </t>
    </r>
    <r>
      <rPr>
        <b/>
        <sz val="14"/>
        <color theme="1"/>
        <rFont val="Arial"/>
        <family val="2"/>
      </rPr>
      <t>079-25, 
Los 1 (ITZBund)</t>
    </r>
  </si>
  <si>
    <t>Informationstechnikzentrum Bund (ITZBund)
Rudolf-Baschant-Straße 1-2, 13086 Berlin</t>
  </si>
  <si>
    <t>WE: 149714: Kandinsky-Haus</t>
  </si>
  <si>
    <t xml:space="preserve">Tagdienst ohne Nachtzuschlag </t>
  </si>
  <si>
    <t>Nachtdienst, zusätzl. Nachtzuschlag</t>
  </si>
  <si>
    <t xml:space="preserve"> Tagdienst ohne Nachtzuschlag </t>
  </si>
  <si>
    <t>Zwischensumme 1.2 in EUR netto</t>
  </si>
  <si>
    <t>Montag bis Freitag
zusätzl. Nachtzuschlag</t>
  </si>
  <si>
    <t>Feiertag (inkl. 24.12. + 31.12.)
zusätzl. Nachtzuschlag</t>
  </si>
  <si>
    <t>2.5</t>
  </si>
  <si>
    <t>2.6</t>
  </si>
  <si>
    <t>3.1</t>
  </si>
  <si>
    <t>3.2</t>
  </si>
  <si>
    <t>3.3</t>
  </si>
  <si>
    <t>3.4</t>
  </si>
  <si>
    <t>Summe Bedarfsleistungen 3.1 - 3.4 in EUR netto, rein zu Wertungszwecken</t>
  </si>
  <si>
    <t>Zwischensumme 1.1.in EUR netto</t>
  </si>
  <si>
    <t>•	 in Einfachbesetzung, 
•	 Montag-Sonntag, gesetzliche Feiertage (inkl. 24.12. und 31.12. eines jeden Jahres)
o	    Ein Kontrollgang nachts
•	 sowie Samstag, Sonntag, gesetzliche Feiertage (inkl. 24.12 und 31.12 eines jeden Jahres) 
o	    zwei Kontrollgänge tagsüber
• 	ein Kontrollgang dauert i.d.R. jeweils 30 min.</t>
  </si>
  <si>
    <t xml:space="preserve">Sonntag/
Tagdienst ohne Nachtzuschlag </t>
  </si>
  <si>
    <t xml:space="preserve">Feiertag/
Tagdienst ohne Nachtzuschlag </t>
  </si>
  <si>
    <t>2.4</t>
  </si>
  <si>
    <r>
      <rPr>
        <b/>
        <i/>
        <sz val="12"/>
        <rFont val="Arial"/>
        <family val="2"/>
      </rPr>
      <t xml:space="preserve">Stationärer Sicherheitsdienst -  </t>
    </r>
    <r>
      <rPr>
        <b/>
        <i/>
        <sz val="10"/>
        <rFont val="Arial"/>
        <family val="2"/>
      </rPr>
      <t>gem</t>
    </r>
    <r>
      <rPr>
        <b/>
        <i/>
        <sz val="10"/>
        <color theme="1"/>
        <rFont val="Arial"/>
        <family val="2"/>
      </rPr>
      <t xml:space="preserve">. Pkt. 4.2 der Anlage C-02 (LB) </t>
    </r>
  </si>
  <si>
    <t>Summe 2.1 - 2.2 in EUR netto</t>
  </si>
  <si>
    <r>
      <t>Mobiler Sicherheitsdienst -</t>
    </r>
    <r>
      <rPr>
        <b/>
        <i/>
        <sz val="12"/>
        <rFont val="Arial"/>
        <family val="2"/>
      </rPr>
      <t xml:space="preserve">  Kontrolldienst </t>
    </r>
    <r>
      <rPr>
        <b/>
        <i/>
        <sz val="10"/>
        <color theme="1"/>
        <rFont val="Arial"/>
        <family val="2"/>
      </rPr>
      <t xml:space="preserve">gem. Pkt. 4.3 der Anlage C-02 (LB) </t>
    </r>
  </si>
  <si>
    <r>
      <t>Bedarfsleistungen gem. Pkt. 4.5 der Anlage C-02 (LB) bzw.  gem. Pkt. 4 der Anlage C-01b_Ergänzende Vertragsbedingungen</t>
    </r>
    <r>
      <rPr>
        <b/>
        <i/>
        <sz val="11"/>
        <rFont val="Arial"/>
        <family val="2"/>
      </rPr>
      <t>*</t>
    </r>
    <r>
      <rPr>
        <b/>
        <i/>
        <vertAlign val="superscript"/>
        <sz val="11"/>
        <rFont val="Arial"/>
        <family val="2"/>
      </rPr>
      <t>3</t>
    </r>
  </si>
  <si>
    <r>
      <t xml:space="preserve">Administrative organisatorische Führungskraft (Objektleitung)
</t>
    </r>
    <r>
      <rPr>
        <sz val="10"/>
        <color theme="0" tint="-0.249977111117893"/>
        <rFont val="Arial"/>
        <family val="2"/>
      </rPr>
      <t xml:space="preserve"> </t>
    </r>
    <r>
      <rPr>
        <sz val="10"/>
        <rFont val="Arial"/>
        <family val="2"/>
      </rPr>
      <t>gem. Pkt. 4.5.1 der Anlage C-02 (LB)</t>
    </r>
  </si>
  <si>
    <t>stationärer Sicherheitsdienst 
gem. Pkt. 4.5.2 der Anlage C-02 (LB)</t>
  </si>
  <si>
    <t>mobiler Sicherheitsdienst (Kontrollgänge)
gem. Pkt. 4.5.3 der Anlage C-02 (LB)</t>
  </si>
  <si>
    <t>Interventionsdienst gem. Pkt. 4.5.4 der Anlage C-02 (LB)</t>
  </si>
  <si>
    <r>
      <t xml:space="preserve">Pauschale für die </t>
    </r>
    <r>
      <rPr>
        <b/>
        <i/>
        <sz val="12"/>
        <rFont val="Arial"/>
        <family val="2"/>
      </rPr>
      <t xml:space="preserve">Notruf-Service-Leitstelle </t>
    </r>
    <r>
      <rPr>
        <sz val="10"/>
        <rFont val="Arial"/>
        <family val="2"/>
      </rPr>
      <t>( NSL) gem. Pkt. 4.4. der Anlage C-02 (LB)</t>
    </r>
  </si>
  <si>
    <r>
      <t xml:space="preserve">Pauschale für die </t>
    </r>
    <r>
      <rPr>
        <b/>
        <i/>
        <sz val="12"/>
        <rFont val="Arial"/>
        <family val="2"/>
      </rPr>
      <t>Vorhaltung des Interventionsdienstes</t>
    </r>
    <r>
      <rPr>
        <b/>
        <sz val="11"/>
        <rFont val="Arial"/>
        <family val="2"/>
      </rPr>
      <t xml:space="preserve"> </t>
    </r>
    <r>
      <rPr>
        <sz val="10"/>
        <rFont val="Arial"/>
        <family val="2"/>
      </rPr>
      <t>gem. Pkt. 4.4.3 der Anlage C-02 (LB)</t>
    </r>
  </si>
  <si>
    <r>
      <t xml:space="preserve">Pauschale für das </t>
    </r>
    <r>
      <rPr>
        <b/>
        <i/>
        <sz val="12"/>
        <color theme="1"/>
        <rFont val="Arial"/>
        <family val="2"/>
      </rPr>
      <t>Elektronische Wachbuch</t>
    </r>
    <r>
      <rPr>
        <sz val="10"/>
        <color theme="1"/>
        <rFont val="Arial"/>
        <family val="2"/>
      </rPr>
      <t>gem. Pkt. 5.1 der Anlage C-02 (LB)</t>
    </r>
  </si>
  <si>
    <r>
      <t xml:space="preserve">Pauschale für das </t>
    </r>
    <r>
      <rPr>
        <b/>
        <i/>
        <sz val="12"/>
        <rFont val="Arial"/>
        <family val="2"/>
      </rPr>
      <t>Wächterkontrollsystem</t>
    </r>
    <r>
      <rPr>
        <b/>
        <sz val="11"/>
        <rFont val="Arial"/>
        <family val="2"/>
      </rPr>
      <t xml:space="preserve"> </t>
    </r>
    <r>
      <rPr>
        <sz val="10"/>
        <rFont val="Arial"/>
        <family val="2"/>
      </rPr>
      <t>gem. Pkt. 5.2 der Anlage C-02 (LB)</t>
    </r>
  </si>
  <si>
    <t>Zwischensumme 2.3 - 2.6 in EUR netto</t>
  </si>
  <si>
    <t>Summe Grundleistungen 2.1 - 2.6 in EUR netto</t>
  </si>
  <si>
    <t>Administrative organisatorische Führungskraft (Objektleitung)</t>
  </si>
  <si>
    <t>• Montag bis Freitag (ausgenommen gesetzl. Feiertage, exkl. 24.12 und 31.12 eines jeden Jahres)  
• in Einfachbesetzung von 05:00 bis 09:00 Uhr und von 17:00 bis 21:00 Uhr
• in Doppelbesetzung von 09:00 bis 17:00 Uhr</t>
  </si>
  <si>
    <t xml:space="preserve">Montag bis Samstag/
zusätzl. Nachtzuschlag </t>
  </si>
  <si>
    <t xml:space="preserve">Samstag/ 24.12 + 31.12.
Tagdienst ohne Nachtzuschlag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</si>
</sst>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[h]:mm"/>
    <numFmt numFmtId="165" formatCode="#,##0.00_ ;\-#,##0.00\ "/>
    <numFmt numFmtId="166" formatCode="#,##0.00\ &quot;m²&quot;"/>
    <numFmt numFmtId="167" formatCode="_-* #,##0.00\ &quot;DM&quot;_-;\-* #,##0.00\ &quot;DM&quot;_-;_-* &quot;-&quot;??\ &quot;DM&quot;_-;_-@_-"/>
    <numFmt numFmtId="168" formatCode="_-* #,##0.00\ [$€-1]_-;\-* #,##0.00\ [$€-1]_-;_-* &quot;-&quot;??\ [$€-1]_-"/>
    <numFmt numFmtId="169" formatCode="_-* #,##0.00\ [$€]_-;\-* #,##0.00\ [$€]_-;_-* &quot;-&quot;??\ [$€]_-;_-@_-"/>
    <numFmt numFmtId="170" formatCode="#,##0.00\ &quot;€&quot;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u/>
      <sz val="8.8000000000000007"/>
      <color theme="10"/>
      <name val="Calibri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  <charset val="1"/>
    </font>
    <font>
      <b/>
      <i/>
      <sz val="10"/>
      <color rgb="FFFF0000"/>
      <name val="Arial"/>
      <family val="2"/>
    </font>
    <font>
      <i/>
      <sz val="12"/>
      <color rgb="FFFF0000"/>
      <name val="Calibri"/>
      <family val="2"/>
      <charset val="1"/>
    </font>
    <font>
      <b/>
      <sz val="10"/>
      <color rgb="FFFF0000"/>
      <name val="Arial"/>
      <family val="2"/>
      <charset val="1"/>
    </font>
    <font>
      <i/>
      <sz val="12"/>
      <color rgb="FFFF0000"/>
      <name val="Arial"/>
      <family val="2"/>
    </font>
    <font>
      <i/>
      <sz val="8"/>
      <color rgb="FFFF0000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.5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2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10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0"/>
      <color theme="0" tint="-0.249977111117893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sz val="8"/>
      <name val="Calibri"/>
      <family val="2"/>
      <scheme val="minor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BFD9"/>
        <bgColor indexed="64"/>
      </patternFill>
    </fill>
    <fill>
      <patternFill patternType="solid">
        <fgColor rgb="FFAFBEB5"/>
        <bgColor indexed="64"/>
      </patternFill>
    </fill>
    <fill>
      <patternFill patternType="solid">
        <fgColor rgb="FFE4E9E6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dashDot">
        <color indexed="64"/>
      </bottom>
      <diagonal/>
    </border>
    <border diagonalUp="1">
      <left style="thin">
        <color auto="1"/>
      </left>
      <right/>
      <top/>
      <bottom style="thin">
        <color indexed="64"/>
      </bottom>
      <diagonal style="thin">
        <color auto="1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auto="1"/>
      </diagonal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16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10" fillId="2" borderId="0" xfId="0" applyFont="1" applyFill="1" applyAlignment="1" applyProtection="1">
      <alignment vertical="center"/>
    </xf>
    <xf numFmtId="0" fontId="12" fillId="2" borderId="0" xfId="0" applyFont="1" applyFill="1" applyBorder="1" applyAlignment="1" applyProtection="1">
      <alignment vertical="center"/>
    </xf>
    <xf numFmtId="0" fontId="13" fillId="2" borderId="0" xfId="0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15" fillId="2" borderId="0" xfId="0" applyFont="1" applyFill="1" applyProtection="1"/>
    <xf numFmtId="0" fontId="15" fillId="0" borderId="0" xfId="0" applyFont="1" applyProtection="1"/>
    <xf numFmtId="0" fontId="16" fillId="2" borderId="0" xfId="0" applyFont="1" applyFill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4" fillId="2" borderId="0" xfId="0" applyFont="1" applyFill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9" fillId="2" borderId="0" xfId="0" applyFont="1" applyFill="1" applyProtection="1"/>
    <xf numFmtId="0" fontId="10" fillId="0" borderId="0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/>
    </xf>
    <xf numFmtId="165" fontId="12" fillId="0" borderId="0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4" fontId="9" fillId="2" borderId="0" xfId="0" applyNumberFormat="1" applyFont="1" applyFill="1" applyAlignment="1" applyProtection="1">
      <alignment horizontal="center"/>
    </xf>
    <xf numFmtId="0" fontId="17" fillId="2" borderId="0" xfId="0" applyFont="1" applyFill="1" applyProtection="1"/>
    <xf numFmtId="0" fontId="9" fillId="2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4" fontId="9" fillId="0" borderId="0" xfId="0" applyNumberFormat="1" applyFont="1" applyAlignment="1" applyProtection="1">
      <alignment horizontal="center"/>
    </xf>
    <xf numFmtId="0" fontId="19" fillId="2" borderId="0" xfId="0" applyFont="1" applyFill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166" fontId="4" fillId="2" borderId="0" xfId="0" applyNumberFormat="1" applyFont="1" applyFill="1" applyBorder="1" applyAlignment="1" applyProtection="1">
      <alignment vertical="center"/>
    </xf>
    <xf numFmtId="0" fontId="3" fillId="2" borderId="0" xfId="0" applyFont="1" applyFill="1" applyProtection="1"/>
    <xf numFmtId="0" fontId="4" fillId="2" borderId="0" xfId="0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right"/>
    </xf>
    <xf numFmtId="0" fontId="20" fillId="2" borderId="0" xfId="0" applyFont="1" applyFill="1" applyAlignment="1" applyProtection="1">
      <alignment vertical="center"/>
    </xf>
    <xf numFmtId="0" fontId="20" fillId="2" borderId="0" xfId="0" applyFont="1" applyFill="1" applyBorder="1" applyProtection="1"/>
    <xf numFmtId="0" fontId="20" fillId="2" borderId="0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vertical="center"/>
    </xf>
    <xf numFmtId="0" fontId="4" fillId="4" borderId="2" xfId="0" applyFont="1" applyFill="1" applyBorder="1" applyAlignment="1" applyProtection="1">
      <alignment vertical="center" wrapText="1"/>
    </xf>
    <xf numFmtId="4" fontId="3" fillId="4" borderId="2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>
      <alignment vertical="center" wrapText="1"/>
    </xf>
    <xf numFmtId="0" fontId="20" fillId="2" borderId="0" xfId="0" applyFont="1" applyFill="1" applyProtection="1"/>
    <xf numFmtId="4" fontId="3" fillId="3" borderId="2" xfId="0" applyNumberFormat="1" applyFont="1" applyFill="1" applyBorder="1" applyAlignment="1" applyProtection="1">
      <alignment horizontal="center" vertical="center"/>
      <protection locked="0"/>
    </xf>
    <xf numFmtId="4" fontId="20" fillId="2" borderId="0" xfId="0" applyNumberFormat="1" applyFont="1" applyFill="1" applyAlignment="1" applyProtection="1">
      <alignment horizontal="center"/>
    </xf>
    <xf numFmtId="165" fontId="3" fillId="4" borderId="2" xfId="1" applyNumberFormat="1" applyFont="1" applyFill="1" applyBorder="1" applyAlignment="1" applyProtection="1">
      <alignment horizontal="center" vertical="center" wrapText="1"/>
    </xf>
    <xf numFmtId="0" fontId="26" fillId="2" borderId="0" xfId="0" applyFont="1" applyFill="1" applyProtection="1"/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Alignment="1" applyProtection="1">
      <alignment horizontal="center"/>
    </xf>
    <xf numFmtId="0" fontId="3" fillId="0" borderId="2" xfId="0" applyFont="1" applyBorder="1" applyAlignment="1" applyProtection="1">
      <alignment vertical="center" wrapText="1"/>
    </xf>
    <xf numFmtId="0" fontId="18" fillId="2" borderId="0" xfId="0" applyFont="1" applyFill="1" applyAlignment="1" applyProtection="1">
      <alignment horizontal="center" vertical="top"/>
    </xf>
    <xf numFmtId="0" fontId="18" fillId="0" borderId="0" xfId="0" applyFont="1" applyAlignment="1" applyProtection="1">
      <alignment horizontal="center" vertical="top"/>
    </xf>
    <xf numFmtId="0" fontId="27" fillId="4" borderId="2" xfId="0" applyFont="1" applyFill="1" applyBorder="1" applyAlignment="1" applyProtection="1">
      <alignment horizontal="center" vertical="center"/>
    </xf>
    <xf numFmtId="4" fontId="27" fillId="4" borderId="2" xfId="0" applyNumberFormat="1" applyFont="1" applyFill="1" applyBorder="1" applyAlignment="1" applyProtection="1">
      <alignment horizontal="center" vertical="center" wrapText="1"/>
    </xf>
    <xf numFmtId="0" fontId="27" fillId="2" borderId="0" xfId="0" applyFont="1" applyFill="1" applyAlignment="1" applyProtection="1">
      <alignment horizontal="center"/>
    </xf>
    <xf numFmtId="0" fontId="18" fillId="2" borderId="0" xfId="0" applyFont="1" applyFill="1" applyAlignment="1" applyProtection="1">
      <alignment horizontal="center"/>
    </xf>
    <xf numFmtId="165" fontId="27" fillId="4" borderId="2" xfId="1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/>
    </xf>
    <xf numFmtId="4" fontId="8" fillId="2" borderId="2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left"/>
    </xf>
    <xf numFmtId="0" fontId="10" fillId="2" borderId="0" xfId="0" applyFont="1" applyFill="1" applyAlignment="1" applyProtection="1"/>
    <xf numFmtId="49" fontId="7" fillId="0" borderId="18" xfId="0" applyNumberFormat="1" applyFont="1" applyBorder="1" applyAlignment="1" applyProtection="1">
      <alignment horizontal="center" vertical="center"/>
    </xf>
    <xf numFmtId="0" fontId="23" fillId="4" borderId="9" xfId="0" applyFont="1" applyFill="1" applyBorder="1" applyAlignment="1" applyProtection="1">
      <alignment vertical="center"/>
    </xf>
    <xf numFmtId="4" fontId="8" fillId="2" borderId="18" xfId="0" applyNumberFormat="1" applyFont="1" applyFill="1" applyBorder="1" applyAlignment="1" applyProtection="1">
      <alignment horizontal="center" vertical="center"/>
    </xf>
    <xf numFmtId="4" fontId="4" fillId="4" borderId="21" xfId="0" applyNumberFormat="1" applyFont="1" applyFill="1" applyBorder="1" applyAlignment="1" applyProtection="1">
      <alignment horizontal="center" vertical="center" wrapText="1"/>
    </xf>
    <xf numFmtId="165" fontId="21" fillId="2" borderId="11" xfId="1" applyNumberFormat="1" applyFont="1" applyFill="1" applyBorder="1" applyAlignment="1" applyProtection="1">
      <alignment horizontal="center" vertical="center" wrapText="1"/>
    </xf>
    <xf numFmtId="49" fontId="31" fillId="2" borderId="2" xfId="0" applyNumberFormat="1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 applyProtection="1">
      <alignment vertical="center" wrapText="1"/>
    </xf>
    <xf numFmtId="0" fontId="7" fillId="5" borderId="4" xfId="0" applyFont="1" applyFill="1" applyBorder="1" applyAlignment="1" applyProtection="1">
      <alignment vertical="center" wrapText="1"/>
    </xf>
    <xf numFmtId="49" fontId="7" fillId="0" borderId="0" xfId="0" applyNumberFormat="1" applyFont="1" applyBorder="1" applyAlignment="1" applyProtection="1">
      <alignment horizontal="center" vertical="center"/>
    </xf>
    <xf numFmtId="4" fontId="7" fillId="2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right" vertical="center"/>
    </xf>
    <xf numFmtId="0" fontId="7" fillId="5" borderId="16" xfId="0" applyFont="1" applyFill="1" applyBorder="1" applyAlignment="1" applyProtection="1">
      <alignment vertical="center" wrapText="1"/>
    </xf>
    <xf numFmtId="0" fontId="7" fillId="5" borderId="17" xfId="0" applyFont="1" applyFill="1" applyBorder="1" applyAlignment="1" applyProtection="1">
      <alignment vertical="center" wrapText="1"/>
    </xf>
    <xf numFmtId="4" fontId="8" fillId="2" borderId="11" xfId="0" applyNumberFormat="1" applyFont="1" applyFill="1" applyBorder="1" applyAlignment="1" applyProtection="1">
      <alignment horizontal="center" vertical="center"/>
    </xf>
    <xf numFmtId="165" fontId="21" fillId="2" borderId="9" xfId="1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20" fontId="2" fillId="2" borderId="2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wrapText="1"/>
    </xf>
    <xf numFmtId="4" fontId="2" fillId="0" borderId="2" xfId="0" applyNumberFormat="1" applyFont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vertical="center" wrapText="1"/>
    </xf>
    <xf numFmtId="4" fontId="3" fillId="4" borderId="2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170" fontId="3" fillId="0" borderId="0" xfId="0" applyNumberFormat="1" applyFont="1" applyAlignment="1" applyProtection="1"/>
    <xf numFmtId="0" fontId="21" fillId="0" borderId="0" xfId="3" applyFont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center" vertical="center"/>
      <protection locked="0"/>
    </xf>
    <xf numFmtId="4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left"/>
    </xf>
    <xf numFmtId="49" fontId="7" fillId="0" borderId="2" xfId="0" applyNumberFormat="1" applyFont="1" applyBorder="1" applyAlignment="1" applyProtection="1">
      <alignment horizontal="center" vertical="center"/>
    </xf>
    <xf numFmtId="0" fontId="27" fillId="4" borderId="2" xfId="0" applyFont="1" applyFill="1" applyBorder="1" applyAlignment="1" applyProtection="1">
      <alignment horizontal="center" vertical="center" wrapText="1"/>
    </xf>
    <xf numFmtId="0" fontId="21" fillId="2" borderId="33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0" fontId="3" fillId="2" borderId="20" xfId="0" applyFont="1" applyFill="1" applyBorder="1" applyAlignment="1" applyProtection="1">
      <alignment horizontal="left" vertical="center" wrapText="1"/>
    </xf>
    <xf numFmtId="0" fontId="0" fillId="0" borderId="22" xfId="0" applyBorder="1" applyAlignment="1" applyProtection="1">
      <alignment horizontal="left" vertical="center" wrapText="1"/>
    </xf>
    <xf numFmtId="0" fontId="0" fillId="0" borderId="23" xfId="0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7" fillId="5" borderId="10" xfId="0" applyFont="1" applyFill="1" applyBorder="1" applyAlignment="1" applyProtection="1">
      <alignment horizontal="left" vertical="center" wrapText="1"/>
    </xf>
    <xf numFmtId="0" fontId="7" fillId="5" borderId="26" xfId="0" applyFont="1" applyFill="1" applyBorder="1" applyAlignment="1" applyProtection="1">
      <alignment horizontal="left" vertical="center" wrapText="1"/>
    </xf>
    <xf numFmtId="0" fontId="7" fillId="5" borderId="27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wrapText="1"/>
    </xf>
    <xf numFmtId="0" fontId="4" fillId="4" borderId="3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 wrapText="1"/>
    </xf>
    <xf numFmtId="4" fontId="3" fillId="2" borderId="1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right" vertical="center"/>
    </xf>
    <xf numFmtId="49" fontId="8" fillId="0" borderId="3" xfId="0" applyNumberFormat="1" applyFont="1" applyBorder="1" applyAlignment="1" applyProtection="1">
      <alignment horizontal="right" vertical="center"/>
    </xf>
    <xf numFmtId="49" fontId="8" fillId="0" borderId="4" xfId="0" applyNumberFormat="1" applyFont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0" fontId="27" fillId="4" borderId="2" xfId="0" applyFont="1" applyFill="1" applyBorder="1" applyAlignment="1" applyProtection="1">
      <alignment horizontal="center" vertical="center" wrapText="1"/>
    </xf>
    <xf numFmtId="0" fontId="23" fillId="0" borderId="0" xfId="21" applyFont="1" applyFill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left" vertical="center" wrapText="1"/>
    </xf>
    <xf numFmtId="0" fontId="7" fillId="5" borderId="4" xfId="0" applyFont="1" applyFill="1" applyBorder="1" applyAlignment="1" applyProtection="1">
      <alignment horizontal="left" vertical="center" wrapText="1"/>
    </xf>
    <xf numFmtId="0" fontId="22" fillId="3" borderId="12" xfId="0" applyFont="1" applyFill="1" applyBorder="1" applyAlignment="1" applyProtection="1">
      <alignment horizontal="center" vertical="center"/>
    </xf>
    <xf numFmtId="0" fontId="22" fillId="3" borderId="13" xfId="0" applyFont="1" applyFill="1" applyBorder="1" applyAlignment="1" applyProtection="1">
      <alignment horizontal="center" vertical="center"/>
    </xf>
    <xf numFmtId="0" fontId="22" fillId="3" borderId="14" xfId="0" applyFont="1" applyFill="1" applyBorder="1" applyAlignment="1" applyProtection="1">
      <alignment horizontal="center" vertical="center"/>
    </xf>
    <xf numFmtId="0" fontId="7" fillId="5" borderId="15" xfId="0" applyFont="1" applyFill="1" applyBorder="1" applyAlignment="1" applyProtection="1">
      <alignment horizontal="left" vertical="center" wrapText="1"/>
    </xf>
    <xf numFmtId="0" fontId="7" fillId="5" borderId="16" xfId="0" applyFont="1" applyFill="1" applyBorder="1" applyAlignment="1" applyProtection="1">
      <alignment horizontal="left" vertical="center" wrapText="1"/>
    </xf>
    <xf numFmtId="0" fontId="7" fillId="5" borderId="17" xfId="0" applyFont="1" applyFill="1" applyBorder="1" applyAlignment="1" applyProtection="1">
      <alignment horizontal="left" vertical="center" wrapText="1"/>
    </xf>
    <xf numFmtId="49" fontId="7" fillId="2" borderId="18" xfId="0" applyNumberFormat="1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 applyProtection="1">
      <alignment horizontal="center" vertical="center"/>
    </xf>
    <xf numFmtId="49" fontId="7" fillId="2" borderId="21" xfId="0" applyNumberFormat="1" applyFont="1" applyFill="1" applyBorder="1" applyAlignment="1" applyProtection="1">
      <alignment horizontal="center" vertical="center"/>
    </xf>
    <xf numFmtId="4" fontId="4" fillId="4" borderId="1" xfId="0" applyNumberFormat="1" applyFont="1" applyFill="1" applyBorder="1" applyAlignment="1" applyProtection="1">
      <alignment horizontal="center" vertical="center" wrapText="1"/>
    </xf>
    <xf numFmtId="4" fontId="27" fillId="4" borderId="1" xfId="0" applyNumberFormat="1" applyFont="1" applyFill="1" applyBorder="1" applyAlignment="1" applyProtection="1">
      <alignment horizontal="center" vertical="center" wrapText="1"/>
    </xf>
    <xf numFmtId="4" fontId="8" fillId="2" borderId="19" xfId="0" applyNumberFormat="1" applyFont="1" applyFill="1" applyBorder="1" applyAlignment="1" applyProtection="1">
      <alignment horizontal="center" vertical="center"/>
    </xf>
    <xf numFmtId="4" fontId="8" fillId="2" borderId="20" xfId="0" applyNumberFormat="1" applyFont="1" applyFill="1" applyBorder="1" applyAlignment="1" applyProtection="1">
      <alignment horizontal="center" vertical="center"/>
    </xf>
    <xf numFmtId="0" fontId="27" fillId="4" borderId="1" xfId="0" applyFont="1" applyFill="1" applyBorder="1" applyAlignment="1" applyProtection="1">
      <alignment horizontal="center" vertical="center" wrapText="1"/>
    </xf>
    <xf numFmtId="0" fontId="27" fillId="4" borderId="4" xfId="0" applyFont="1" applyFill="1" applyBorder="1" applyAlignment="1" applyProtection="1">
      <alignment horizontal="center" vertical="center" wrapText="1"/>
    </xf>
    <xf numFmtId="4" fontId="4" fillId="4" borderId="2" xfId="0" applyNumberFormat="1" applyFont="1" applyFill="1" applyBorder="1" applyAlignment="1" applyProtection="1">
      <alignment horizontal="center" vertical="center" wrapText="1"/>
    </xf>
    <xf numFmtId="4" fontId="7" fillId="2" borderId="7" xfId="0" applyNumberFormat="1" applyFont="1" applyFill="1" applyBorder="1" applyAlignment="1" applyProtection="1">
      <alignment horizontal="center" vertical="center"/>
    </xf>
    <xf numFmtId="4" fontId="7" fillId="2" borderId="9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left" vertical="top" wrapText="1"/>
    </xf>
    <xf numFmtId="0" fontId="21" fillId="2" borderId="0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left" vertical="center" wrapText="1"/>
    </xf>
    <xf numFmtId="0" fontId="4" fillId="4" borderId="26" xfId="0" applyFont="1" applyFill="1" applyBorder="1" applyAlignment="1" applyProtection="1">
      <alignment horizontal="left" vertical="center" wrapText="1"/>
    </xf>
    <xf numFmtId="0" fontId="0" fillId="0" borderId="26" xfId="0" applyBorder="1" applyAlignment="1" applyProtection="1">
      <alignment vertical="center" wrapText="1"/>
    </xf>
    <xf numFmtId="0" fontId="0" fillId="0" borderId="27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9" xfId="0" applyFont="1" applyFill="1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 wrapText="1"/>
    </xf>
    <xf numFmtId="0" fontId="0" fillId="0" borderId="2" xfId="0" applyBorder="1" applyAlignment="1" applyProtection="1">
      <alignment vertical="center"/>
    </xf>
    <xf numFmtId="4" fontId="27" fillId="4" borderId="4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right" vertical="center"/>
    </xf>
    <xf numFmtId="0" fontId="27" fillId="2" borderId="0" xfId="0" applyFont="1" applyFill="1" applyAlignment="1" applyProtection="1">
      <alignment horizontal="left"/>
    </xf>
    <xf numFmtId="0" fontId="23" fillId="4" borderId="24" xfId="0" applyFont="1" applyFill="1" applyBorder="1" applyAlignment="1" applyProtection="1">
      <alignment horizontal="left" vertical="center"/>
    </xf>
    <xf numFmtId="0" fontId="23" fillId="4" borderId="25" xfId="0" applyFont="1" applyFill="1" applyBorder="1" applyAlignment="1" applyProtection="1">
      <alignment horizontal="left" vertical="center"/>
    </xf>
    <xf numFmtId="0" fontId="21" fillId="0" borderId="6" xfId="3" applyFont="1" applyBorder="1" applyAlignment="1" applyProtection="1">
      <alignment horizontal="center" vertical="center"/>
    </xf>
    <xf numFmtId="0" fontId="21" fillId="0" borderId="32" xfId="3" applyFont="1" applyBorder="1" applyAlignment="1" applyProtection="1">
      <alignment horizontal="center" vertical="center"/>
    </xf>
    <xf numFmtId="49" fontId="8" fillId="0" borderId="18" xfId="0" applyNumberFormat="1" applyFont="1" applyBorder="1" applyAlignment="1" applyProtection="1">
      <alignment horizontal="right" vertical="center"/>
    </xf>
    <xf numFmtId="49" fontId="8" fillId="0" borderId="19" xfId="0" applyNumberFormat="1" applyFont="1" applyBorder="1" applyAlignment="1" applyProtection="1">
      <alignment horizontal="right" vertical="center"/>
    </xf>
    <xf numFmtId="4" fontId="8" fillId="2" borderId="7" xfId="0" applyNumberFormat="1" applyFont="1" applyFill="1" applyBorder="1" applyAlignment="1" applyProtection="1">
      <alignment horizontal="center" vertical="center"/>
    </xf>
    <xf numFmtId="4" fontId="8" fillId="2" borderId="9" xfId="0" applyNumberFormat="1" applyFont="1" applyFill="1" applyBorder="1" applyAlignment="1" applyProtection="1">
      <alignment horizontal="center" vertical="center"/>
    </xf>
    <xf numFmtId="0" fontId="34" fillId="5" borderId="1" xfId="0" applyFont="1" applyFill="1" applyBorder="1" applyAlignment="1" applyProtection="1">
      <alignment horizontal="left" vertical="center" wrapText="1"/>
    </xf>
    <xf numFmtId="0" fontId="34" fillId="5" borderId="3" xfId="0" applyFont="1" applyFill="1" applyBorder="1" applyAlignment="1" applyProtection="1">
      <alignment horizontal="left" vertical="center" wrapText="1"/>
    </xf>
    <xf numFmtId="0" fontId="34" fillId="5" borderId="4" xfId="0" applyFont="1" applyFill="1" applyBorder="1" applyAlignment="1" applyProtection="1">
      <alignment horizontal="left" vertical="center" wrapText="1"/>
    </xf>
    <xf numFmtId="0" fontId="23" fillId="4" borderId="2" xfId="0" applyFont="1" applyFill="1" applyBorder="1" applyAlignment="1" applyProtection="1">
      <alignment horizontal="left" vertical="center"/>
    </xf>
    <xf numFmtId="0" fontId="21" fillId="2" borderId="6" xfId="0" applyFont="1" applyFill="1" applyBorder="1" applyAlignment="1" applyProtection="1">
      <alignment horizontal="center" vertical="center"/>
    </xf>
    <xf numFmtId="0" fontId="21" fillId="2" borderId="32" xfId="0" applyFont="1" applyFill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4" xfId="0" applyFont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center" vertical="center" wrapText="1"/>
    </xf>
  </cellXfs>
  <cellStyles count="22">
    <cellStyle name="Euro" xfId="5" xr:uid="{00000000-0005-0000-0000-000000000000}"/>
    <cellStyle name="Euro 2" xfId="6" xr:uid="{00000000-0005-0000-0000-000001000000}"/>
    <cellStyle name="Euro 3" xfId="7" xr:uid="{00000000-0005-0000-0000-000002000000}"/>
    <cellStyle name="Euro 4" xfId="18" xr:uid="{00000000-0005-0000-0000-000003000000}"/>
    <cellStyle name="Euro_Preis_u Leistungsermittlung_JobaTest" xfId="8" xr:uid="{00000000-0005-0000-0000-000004000000}"/>
    <cellStyle name="Hyperlink 2" xfId="19" xr:uid="{00000000-0005-0000-0000-000005000000}"/>
    <cellStyle name="Prozent 2" xfId="9" xr:uid="{00000000-0005-0000-0000-000006000000}"/>
    <cellStyle name="Prozent 3" xfId="10" xr:uid="{00000000-0005-0000-0000-000007000000}"/>
    <cellStyle name="Prozent 4" xfId="20" xr:uid="{00000000-0005-0000-0000-000008000000}"/>
    <cellStyle name="Standard" xfId="0" builtinId="0"/>
    <cellStyle name="Standard 2" xfId="2" xr:uid="{00000000-0005-0000-0000-00000A000000}"/>
    <cellStyle name="Standard 2 2" xfId="11" xr:uid="{00000000-0005-0000-0000-00000B000000}"/>
    <cellStyle name="Standard 3" xfId="12" xr:uid="{00000000-0005-0000-0000-00000C000000}"/>
    <cellStyle name="Standard 4" xfId="13" xr:uid="{00000000-0005-0000-0000-00000D000000}"/>
    <cellStyle name="Standard 5" xfId="14" xr:uid="{00000000-0005-0000-0000-00000E000000}"/>
    <cellStyle name="Standard 5 3" xfId="21" xr:uid="{00000000-0005-0000-0000-00000F000000}"/>
    <cellStyle name="Standard 6" xfId="15" xr:uid="{00000000-0005-0000-0000-000010000000}"/>
    <cellStyle name="Standard 7" xfId="4" xr:uid="{00000000-0005-0000-0000-000011000000}"/>
    <cellStyle name="Standard 8" xfId="3" xr:uid="{00000000-0005-0000-0000-000012000000}"/>
    <cellStyle name="Währung" xfId="1" builtinId="4"/>
    <cellStyle name="Währung 2" xfId="16" xr:uid="{00000000-0005-0000-0000-000014000000}"/>
    <cellStyle name="Währung 2 2" xfId="17" xr:uid="{00000000-0005-0000-0000-000015000000}"/>
  </cellStyles>
  <dxfs count="0"/>
  <tableStyles count="0" defaultTableStyle="TableStyleMedium2" defaultPivotStyle="PivotStyleLight16"/>
  <colors>
    <mruColors>
      <color rgb="FFAFBEB5"/>
      <color rgb="FFD9D9D9"/>
      <color rgb="FF1C4632"/>
      <color rgb="FF82002A"/>
      <color rgb="FF99BFD9"/>
      <color rgb="FFE4E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rgb="FF99BFD9"/>
    <pageSetUpPr fitToPage="1"/>
  </sheetPr>
  <dimension ref="A1:AG171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K10" sqref="K10"/>
    </sheetView>
  </sheetViews>
  <sheetFormatPr baseColWidth="10" defaultColWidth="9.140625" defaultRowHeight="14.25" x14ac:dyDescent="0.2"/>
  <cols>
    <col min="1" max="1" width="8.140625" style="23" customWidth="1"/>
    <col min="2" max="2" width="11.42578125" style="24" customWidth="1"/>
    <col min="3" max="3" width="26.5703125" style="24" customWidth="1"/>
    <col min="4" max="4" width="6.85546875" style="24" customWidth="1"/>
    <col min="5" max="5" width="7.42578125" style="25" bestFit="1" customWidth="1"/>
    <col min="6" max="6" width="7.42578125" style="25" customWidth="1"/>
    <col min="7" max="7" width="2.5703125" style="25" hidden="1" customWidth="1"/>
    <col min="8" max="8" width="8.140625" style="25" bestFit="1" customWidth="1"/>
    <col min="9" max="10" width="9.7109375" style="25" customWidth="1"/>
    <col min="11" max="11" width="19.28515625" style="25" customWidth="1"/>
    <col min="12" max="12" width="19.42578125" style="26" customWidth="1"/>
    <col min="13" max="13" width="29.42578125" style="26" customWidth="1"/>
    <col min="14" max="33" width="9.140625" style="13"/>
    <col min="34" max="16384" width="9.140625" style="24"/>
  </cols>
  <sheetData>
    <row r="1" spans="1:33" s="30" customFormat="1" ht="35.25" customHeight="1" x14ac:dyDescent="0.25">
      <c r="A1" s="27" t="s">
        <v>36</v>
      </c>
      <c r="B1" s="28"/>
      <c r="C1" s="28"/>
      <c r="D1" s="28"/>
      <c r="E1" s="29"/>
      <c r="F1" s="29"/>
      <c r="G1" s="29"/>
      <c r="H1" s="28"/>
      <c r="L1" s="134" t="s">
        <v>64</v>
      </c>
      <c r="M1" s="134"/>
    </row>
    <row r="2" spans="1:33" s="34" customFormat="1" ht="15.75" x14ac:dyDescent="0.2">
      <c r="A2" s="31"/>
      <c r="B2" s="32"/>
      <c r="C2" s="32"/>
      <c r="D2" s="32"/>
      <c r="E2" s="33"/>
      <c r="F2" s="32"/>
      <c r="G2" s="32"/>
      <c r="H2" s="32"/>
      <c r="I2" s="32"/>
      <c r="J2" s="32"/>
      <c r="L2" s="35"/>
      <c r="M2" s="36"/>
    </row>
    <row r="3" spans="1:33" s="34" customFormat="1" ht="25.5" customHeight="1" x14ac:dyDescent="0.2">
      <c r="A3" s="156" t="s">
        <v>66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33" s="34" customFormat="1" ht="29.25" customHeight="1" x14ac:dyDescent="0.2">
      <c r="A4" s="101" t="s">
        <v>65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33" s="28" customFormat="1" ht="29.25" customHeight="1" x14ac:dyDescent="0.25">
      <c r="A5" s="138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40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3" s="38" customFormat="1" ht="29.25" customHeight="1" thickBot="1" x14ac:dyDescent="0.25">
      <c r="A6" s="67"/>
      <c r="E6" s="39"/>
      <c r="F6" s="39"/>
      <c r="K6" s="39"/>
    </row>
    <row r="7" spans="1:33" s="13" customFormat="1" ht="18.75" thickBot="1" x14ac:dyDescent="0.25">
      <c r="A7" s="166" t="s">
        <v>43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8"/>
    </row>
    <row r="8" spans="1:33" s="4" customFormat="1" ht="38.25" customHeight="1" x14ac:dyDescent="0.25">
      <c r="A8" s="40" t="s">
        <v>1</v>
      </c>
      <c r="B8" s="161" t="s">
        <v>5</v>
      </c>
      <c r="C8" s="162"/>
      <c r="D8" s="162"/>
      <c r="E8" s="162"/>
      <c r="F8" s="162"/>
      <c r="G8" s="162"/>
      <c r="H8" s="162"/>
      <c r="I8" s="163"/>
      <c r="J8" s="164"/>
      <c r="K8" s="42" t="s">
        <v>52</v>
      </c>
      <c r="L8" s="147" t="s">
        <v>34</v>
      </c>
      <c r="M8" s="11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58" customFormat="1" ht="11.25" customHeight="1" x14ac:dyDescent="0.25">
      <c r="A9" s="59" t="s">
        <v>18</v>
      </c>
      <c r="B9" s="151" t="s">
        <v>19</v>
      </c>
      <c r="C9" s="165"/>
      <c r="D9" s="165"/>
      <c r="E9" s="165"/>
      <c r="F9" s="165"/>
      <c r="G9" s="165"/>
      <c r="H9" s="165"/>
      <c r="I9" s="165"/>
      <c r="J9" s="119"/>
      <c r="K9" s="60" t="s">
        <v>20</v>
      </c>
      <c r="L9" s="148" t="s">
        <v>53</v>
      </c>
      <c r="M9" s="119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spans="1:33" s="57" customFormat="1" ht="42" customHeight="1" thickBot="1" x14ac:dyDescent="0.3">
      <c r="A10" s="99" t="s">
        <v>42</v>
      </c>
      <c r="B10" s="131" t="s">
        <v>59</v>
      </c>
      <c r="C10" s="131"/>
      <c r="D10" s="169"/>
      <c r="E10" s="169"/>
      <c r="F10" s="169"/>
      <c r="G10" s="169"/>
      <c r="H10" s="169"/>
      <c r="I10" s="170"/>
      <c r="J10" s="170"/>
      <c r="K10" s="48"/>
      <c r="L10" s="118" t="str">
        <f>IF(K10="","",K10)</f>
        <v/>
      </c>
      <c r="M10" s="119"/>
    </row>
    <row r="11" spans="1:33" s="57" customFormat="1" ht="30" customHeight="1" thickBot="1" x14ac:dyDescent="0.3">
      <c r="A11" s="77"/>
      <c r="B11" s="172" t="s">
        <v>80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54" t="str">
        <f>IFERROR(L10,"")</f>
        <v/>
      </c>
      <c r="M11" s="155" t="str">
        <f>IFERROR(#REF!+#REF!,"")</f>
        <v/>
      </c>
    </row>
    <row r="12" spans="1:33" s="57" customFormat="1" ht="17.25" customHeight="1" x14ac:dyDescent="0.25">
      <c r="A12" s="77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8"/>
      <c r="M12" s="78"/>
    </row>
    <row r="13" spans="1:33" s="4" customFormat="1" ht="77.25" customHeight="1" x14ac:dyDescent="0.25">
      <c r="A13" s="40" t="s">
        <v>1</v>
      </c>
      <c r="B13" s="125" t="s">
        <v>13</v>
      </c>
      <c r="C13" s="125"/>
      <c r="D13" s="125" t="s">
        <v>55</v>
      </c>
      <c r="E13" s="125"/>
      <c r="F13" s="125"/>
      <c r="G13" s="125"/>
      <c r="H13" s="125"/>
      <c r="I13" s="125" t="s">
        <v>56</v>
      </c>
      <c r="J13" s="125"/>
      <c r="K13" s="42" t="s">
        <v>10</v>
      </c>
      <c r="L13" s="153" t="s">
        <v>34</v>
      </c>
      <c r="M13" s="15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s="58" customFormat="1" ht="11.25" customHeight="1" x14ac:dyDescent="0.25">
      <c r="A14" s="59" t="s">
        <v>18</v>
      </c>
      <c r="B14" s="151" t="s">
        <v>19</v>
      </c>
      <c r="C14" s="152"/>
      <c r="D14" s="151" t="s">
        <v>20</v>
      </c>
      <c r="E14" s="160"/>
      <c r="F14" s="160"/>
      <c r="G14" s="160"/>
      <c r="H14" s="152"/>
      <c r="I14" s="151" t="s">
        <v>21</v>
      </c>
      <c r="J14" s="152"/>
      <c r="K14" s="60" t="s">
        <v>22</v>
      </c>
      <c r="L14" s="148" t="s">
        <v>57</v>
      </c>
      <c r="M14" s="171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</row>
    <row r="15" spans="1:33" s="6" customFormat="1" ht="45" customHeight="1" x14ac:dyDescent="0.25">
      <c r="A15" s="141" t="s">
        <v>63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3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33" s="57" customFormat="1" ht="48" customHeight="1" x14ac:dyDescent="0.25">
      <c r="A16" s="144" t="s">
        <v>3</v>
      </c>
      <c r="B16" s="106" t="s">
        <v>99</v>
      </c>
      <c r="C16" s="108"/>
      <c r="D16" s="106" t="s">
        <v>69</v>
      </c>
      <c r="E16" s="107"/>
      <c r="F16" s="107"/>
      <c r="G16" s="107"/>
      <c r="H16" s="108"/>
      <c r="I16" s="120">
        <v>10</v>
      </c>
      <c r="J16" s="121"/>
      <c r="K16" s="48"/>
      <c r="L16" s="118" t="str">
        <f t="shared" ref="L16:L19" si="0">IF(K16="","",$I16*K16)</f>
        <v/>
      </c>
      <c r="M16" s="119"/>
    </row>
    <row r="17" spans="1:33" s="57" customFormat="1" ht="30" customHeight="1" x14ac:dyDescent="0.25">
      <c r="A17" s="145"/>
      <c r="B17" s="102" t="s">
        <v>49</v>
      </c>
      <c r="C17" s="103"/>
      <c r="D17" s="106" t="s">
        <v>67</v>
      </c>
      <c r="E17" s="107"/>
      <c r="F17" s="107"/>
      <c r="G17" s="107"/>
      <c r="H17" s="108"/>
      <c r="I17" s="120">
        <v>42</v>
      </c>
      <c r="J17" s="121"/>
      <c r="K17" s="48"/>
      <c r="L17" s="118" t="str">
        <f t="shared" si="0"/>
        <v/>
      </c>
      <c r="M17" s="119"/>
    </row>
    <row r="18" spans="1:33" s="57" customFormat="1" ht="30" customHeight="1" x14ac:dyDescent="0.25">
      <c r="A18" s="145"/>
      <c r="B18" s="104"/>
      <c r="C18" s="105"/>
      <c r="D18" s="106" t="s">
        <v>68</v>
      </c>
      <c r="E18" s="107"/>
      <c r="F18" s="107"/>
      <c r="G18" s="107"/>
      <c r="H18" s="108"/>
      <c r="I18" s="120">
        <v>2</v>
      </c>
      <c r="J18" s="121"/>
      <c r="K18" s="48"/>
      <c r="L18" s="118" t="str">
        <f t="shared" si="0"/>
        <v/>
      </c>
      <c r="M18" s="119"/>
    </row>
    <row r="19" spans="1:33" s="57" customFormat="1" ht="30" customHeight="1" x14ac:dyDescent="0.25">
      <c r="A19" s="145"/>
      <c r="B19" s="102" t="s">
        <v>50</v>
      </c>
      <c r="C19" s="103"/>
      <c r="D19" s="106" t="s">
        <v>67</v>
      </c>
      <c r="E19" s="107"/>
      <c r="F19" s="107"/>
      <c r="G19" s="107"/>
      <c r="H19" s="108"/>
      <c r="I19" s="120">
        <v>0.5</v>
      </c>
      <c r="J19" s="121"/>
      <c r="K19" s="48"/>
      <c r="L19" s="118" t="str">
        <f t="shared" si="0"/>
        <v/>
      </c>
      <c r="M19" s="119"/>
    </row>
    <row r="20" spans="1:33" s="57" customFormat="1" ht="30" customHeight="1" x14ac:dyDescent="0.25">
      <c r="A20" s="145"/>
      <c r="B20" s="104"/>
      <c r="C20" s="105"/>
      <c r="D20" s="106" t="s">
        <v>68</v>
      </c>
      <c r="E20" s="107"/>
      <c r="F20" s="107"/>
      <c r="G20" s="107"/>
      <c r="H20" s="108"/>
      <c r="I20" s="120">
        <v>0.5</v>
      </c>
      <c r="J20" s="121"/>
      <c r="K20" s="48"/>
      <c r="L20" s="118" t="str">
        <f t="shared" ref="L20" si="1">IF(K20="","",$I20*K20)</f>
        <v/>
      </c>
      <c r="M20" s="119"/>
    </row>
    <row r="21" spans="1:33" s="11" customFormat="1" ht="30" customHeight="1" thickBot="1" x14ac:dyDescent="0.3">
      <c r="A21" s="146"/>
      <c r="B21" s="122" t="s">
        <v>70</v>
      </c>
      <c r="C21" s="123"/>
      <c r="D21" s="123"/>
      <c r="E21" s="123"/>
      <c r="F21" s="123"/>
      <c r="G21" s="123"/>
      <c r="H21" s="123"/>
      <c r="I21" s="123"/>
      <c r="J21" s="123"/>
      <c r="K21" s="124"/>
      <c r="L21" s="149" t="str">
        <f>IF(AND(K16="",K17="",K18="",K19="",K20=""),"",IF(SUM(L16:M20)=0,0,IF(SUM(L16:M20)&gt;0,SUM(L16:M20))))</f>
        <v/>
      </c>
      <c r="M21" s="15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33" s="11" customFormat="1" ht="30" customHeight="1" thickBot="1" x14ac:dyDescent="0.3">
      <c r="A22" s="69"/>
      <c r="B22" s="178" t="s">
        <v>62</v>
      </c>
      <c r="C22" s="178"/>
      <c r="D22" s="178"/>
      <c r="E22" s="178"/>
      <c r="F22" s="178"/>
      <c r="G22" s="178"/>
      <c r="H22" s="178"/>
      <c r="I22" s="178"/>
      <c r="J22" s="178"/>
      <c r="K22" s="179"/>
      <c r="L22" s="180" t="str">
        <f>IFERROR(L11+L21,"")</f>
        <v/>
      </c>
      <c r="M22" s="181" t="str">
        <f>IFERROR(#REF!+#REF!,"")</f>
        <v/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s="13" customFormat="1" ht="18.75" thickBot="1" x14ac:dyDescent="0.25">
      <c r="A23" s="174" t="s">
        <v>44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70"/>
    </row>
    <row r="24" spans="1:33" s="13" customFormat="1" ht="18.75" customHeight="1" x14ac:dyDescent="0.2">
      <c r="A24" s="112" t="s">
        <v>58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4"/>
      <c r="L24" s="75"/>
      <c r="M24" s="76"/>
    </row>
    <row r="25" spans="1:33" s="11" customFormat="1" ht="56.25" customHeight="1" x14ac:dyDescent="0.25">
      <c r="A25" s="88" t="s">
        <v>1</v>
      </c>
      <c r="B25" s="89" t="s">
        <v>13</v>
      </c>
      <c r="C25" s="90" t="s">
        <v>33</v>
      </c>
      <c r="D25" s="89" t="s">
        <v>39</v>
      </c>
      <c r="E25" s="89" t="s">
        <v>14</v>
      </c>
      <c r="F25" s="89" t="s">
        <v>15</v>
      </c>
      <c r="G25" s="89" t="s">
        <v>0</v>
      </c>
      <c r="H25" s="89" t="s">
        <v>24</v>
      </c>
      <c r="I25" s="89" t="s">
        <v>17</v>
      </c>
      <c r="J25" s="89" t="s">
        <v>16</v>
      </c>
      <c r="K25" s="91" t="s">
        <v>10</v>
      </c>
      <c r="L25" s="72" t="s">
        <v>7</v>
      </c>
      <c r="M25" s="72" t="s">
        <v>8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33" s="11" customFormat="1" ht="12.75" x14ac:dyDescent="0.25">
      <c r="A26" s="59" t="s">
        <v>18</v>
      </c>
      <c r="B26" s="100" t="s">
        <v>19</v>
      </c>
      <c r="C26" s="100" t="s">
        <v>20</v>
      </c>
      <c r="D26" s="100" t="s">
        <v>21</v>
      </c>
      <c r="E26" s="100" t="s">
        <v>22</v>
      </c>
      <c r="F26" s="100" t="s">
        <v>23</v>
      </c>
      <c r="G26" s="100"/>
      <c r="H26" s="100" t="s">
        <v>25</v>
      </c>
      <c r="I26" s="100" t="s">
        <v>26</v>
      </c>
      <c r="J26" s="100" t="s">
        <v>27</v>
      </c>
      <c r="K26" s="60" t="s">
        <v>28</v>
      </c>
      <c r="L26" s="60" t="s">
        <v>29</v>
      </c>
      <c r="M26" s="60" t="s">
        <v>30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33" s="6" customFormat="1" ht="30" customHeight="1" x14ac:dyDescent="0.25">
      <c r="A27" s="135" t="s">
        <v>85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7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8" customFormat="1" ht="55.5" customHeight="1" x14ac:dyDescent="0.25">
      <c r="A28" s="109" t="s">
        <v>4</v>
      </c>
      <c r="B28" s="128" t="s">
        <v>100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s="8" customFormat="1" ht="31.5" customHeight="1" x14ac:dyDescent="0.25">
      <c r="A29" s="109"/>
      <c r="B29" s="92">
        <v>1</v>
      </c>
      <c r="C29" s="56" t="s">
        <v>71</v>
      </c>
      <c r="D29" s="84">
        <v>255</v>
      </c>
      <c r="E29" s="85">
        <v>0.20833333333333334</v>
      </c>
      <c r="F29" s="85">
        <v>0.25</v>
      </c>
      <c r="G29" s="43">
        <f t="shared" ref="G29" si="2">IF(E29&lt;=F29,F29-E29,"24:00"+(F29-E29))</f>
        <v>4.1666666666666657E-2</v>
      </c>
      <c r="H29" s="44">
        <f t="shared" ref="H29" si="3">ROUND(G29*24,2)</f>
        <v>1</v>
      </c>
      <c r="I29" s="44">
        <f>B29*D29*H29</f>
        <v>255</v>
      </c>
      <c r="J29" s="44">
        <f t="shared" ref="J29" si="4">ROUND(I29/12,2)</f>
        <v>21.25</v>
      </c>
      <c r="K29" s="48"/>
      <c r="L29" s="64" t="str">
        <f t="shared" ref="L29" si="5">IF(K29="","",$I29*K29)</f>
        <v/>
      </c>
      <c r="M29" s="64" t="str">
        <f t="shared" ref="M29" si="6">IF(K29="","",$J29*K29)</f>
        <v/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s="9" customFormat="1" ht="38.25" x14ac:dyDescent="0.25">
      <c r="A30" s="109"/>
      <c r="B30" s="92">
        <v>1</v>
      </c>
      <c r="C30" s="56" t="s">
        <v>51</v>
      </c>
      <c r="D30" s="84">
        <v>255</v>
      </c>
      <c r="E30" s="85">
        <v>0.25</v>
      </c>
      <c r="F30" s="85">
        <v>0.375</v>
      </c>
      <c r="G30" s="43">
        <f>IF(E30&lt;=F30,F30-E30,"24:00"+(F30-E30))</f>
        <v>0.125</v>
      </c>
      <c r="H30" s="44">
        <f>ROUND(G30*24,2)</f>
        <v>3</v>
      </c>
      <c r="I30" s="44">
        <f>B30*D30*H30</f>
        <v>765</v>
      </c>
      <c r="J30" s="44">
        <f>ROUND(I30/12,2)</f>
        <v>63.75</v>
      </c>
      <c r="K30" s="48"/>
      <c r="L30" s="64" t="str">
        <f>IF(K30="","",$I30*K30)</f>
        <v/>
      </c>
      <c r="M30" s="64" t="str">
        <f>IF(K30="","",$J30*K30)</f>
        <v/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9" customFormat="1" ht="38.25" x14ac:dyDescent="0.25">
      <c r="A31" s="109"/>
      <c r="B31" s="92">
        <v>2</v>
      </c>
      <c r="C31" s="56" t="s">
        <v>51</v>
      </c>
      <c r="D31" s="84">
        <v>255</v>
      </c>
      <c r="E31" s="85">
        <v>0.375</v>
      </c>
      <c r="F31" s="85">
        <v>0.70833333333333337</v>
      </c>
      <c r="G31" s="43">
        <f t="shared" ref="G31" si="7">IF(E31&lt;=F31,F31-E31,"24:00"+(F31-E31))</f>
        <v>0.33333333333333337</v>
      </c>
      <c r="H31" s="44">
        <f t="shared" ref="H31:H32" si="8">ROUND(G31*24,2)</f>
        <v>8</v>
      </c>
      <c r="I31" s="44">
        <f>B31*D31*H31</f>
        <v>4080</v>
      </c>
      <c r="J31" s="44">
        <f t="shared" ref="J31:J32" si="9">ROUND(I31/12,2)</f>
        <v>340</v>
      </c>
      <c r="K31" s="48"/>
      <c r="L31" s="64" t="str">
        <f t="shared" ref="L31:L32" si="10">IF(K31="","",$I31*K31)</f>
        <v/>
      </c>
      <c r="M31" s="64" t="str">
        <f t="shared" ref="M31:M32" si="11">IF(K31="","",$J31*K31)</f>
        <v/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9" customFormat="1" ht="42" customHeight="1" x14ac:dyDescent="0.25">
      <c r="A32" s="109"/>
      <c r="B32" s="92">
        <v>1</v>
      </c>
      <c r="C32" s="56" t="s">
        <v>51</v>
      </c>
      <c r="D32" s="84">
        <v>255</v>
      </c>
      <c r="E32" s="85">
        <v>0.70833333333333337</v>
      </c>
      <c r="F32" s="85">
        <v>0.875</v>
      </c>
      <c r="G32" s="43">
        <f t="shared" ref="G32" si="12">IF(E32&lt;=F32,F32-E32,"24:00"+(F32-E32))</f>
        <v>0.16666666666666663</v>
      </c>
      <c r="H32" s="44">
        <f t="shared" si="8"/>
        <v>4</v>
      </c>
      <c r="I32" s="44">
        <f>B32*D32*H32</f>
        <v>1020</v>
      </c>
      <c r="J32" s="44">
        <f t="shared" si="9"/>
        <v>85</v>
      </c>
      <c r="K32" s="48"/>
      <c r="L32" s="64" t="str">
        <f t="shared" si="10"/>
        <v/>
      </c>
      <c r="M32" s="64" t="str">
        <f t="shared" si="11"/>
        <v/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" customHeight="1" x14ac:dyDescent="0.25">
      <c r="A33" s="109"/>
      <c r="B33" s="130" t="s">
        <v>47</v>
      </c>
      <c r="C33" s="130"/>
      <c r="D33" s="130"/>
      <c r="E33" s="130"/>
      <c r="F33" s="130"/>
      <c r="G33" s="130"/>
      <c r="H33" s="130"/>
      <c r="I33" s="130"/>
      <c r="J33" s="130"/>
      <c r="K33" s="130"/>
      <c r="L33" s="65" t="str">
        <f>IF(AND(K29="",K30="",K31="",K32=""),"",IF(SUM(L29:L32)=0,0,IF(SUM(L29:L32)&gt;0,SUM(L29:L32))))</f>
        <v/>
      </c>
      <c r="M33" s="65" t="str">
        <f>IF(AND(L29="",L30="",L31="",L32=""),"",IF(SUM(M29:M32)=0,0,IF(SUM(M29:M32)&gt;0,SUM(M29:M32))))</f>
        <v/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6" customFormat="1" ht="30" customHeight="1" x14ac:dyDescent="0.25">
      <c r="A34" s="135" t="s">
        <v>87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7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s="8" customFormat="1" ht="76.5" customHeight="1" x14ac:dyDescent="0.25">
      <c r="A35" s="109" t="s">
        <v>9</v>
      </c>
      <c r="B35" s="128" t="s">
        <v>81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86"/>
      <c r="O35" s="8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s="8" customFormat="1" ht="54" customHeight="1" x14ac:dyDescent="0.25">
      <c r="A36" s="109"/>
      <c r="B36" s="92">
        <v>1</v>
      </c>
      <c r="C36" s="56" t="s">
        <v>101</v>
      </c>
      <c r="D36" s="84">
        <v>303</v>
      </c>
      <c r="E36" s="188"/>
      <c r="F36" s="189"/>
      <c r="G36" s="43">
        <f>IF(E36&lt;=F36,F36-E36,"24:00"+(F36-E36))</f>
        <v>0</v>
      </c>
      <c r="H36" s="87">
        <v>0.5</v>
      </c>
      <c r="I36" s="44">
        <f>B36*D36*H36</f>
        <v>151.5</v>
      </c>
      <c r="J36" s="44">
        <f>ROUND(I36/12,2)</f>
        <v>12.63</v>
      </c>
      <c r="K36" s="48"/>
      <c r="L36" s="64" t="str">
        <f>IF(K36="","",$I36*K36)</f>
        <v/>
      </c>
      <c r="M36" s="64" t="str">
        <f>IF(K36="","",$J36*K36)</f>
        <v/>
      </c>
      <c r="N36" s="86"/>
      <c r="O36" s="8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8" customFormat="1" ht="54" customHeight="1" x14ac:dyDescent="0.25">
      <c r="A37" s="109"/>
      <c r="B37" s="92">
        <v>1</v>
      </c>
      <c r="C37" s="56" t="s">
        <v>37</v>
      </c>
      <c r="D37" s="84">
        <v>48</v>
      </c>
      <c r="E37" s="190"/>
      <c r="F37" s="191"/>
      <c r="G37" s="43">
        <f t="shared" ref="G37:G38" si="13">IF(E37&lt;=F37,F37-E37,"24:00"+(F37-E37))</f>
        <v>0</v>
      </c>
      <c r="H37" s="87">
        <v>0.5</v>
      </c>
      <c r="I37" s="44">
        <f>B37*D37*H37</f>
        <v>24</v>
      </c>
      <c r="J37" s="44">
        <f t="shared" ref="J37:J41" si="14">ROUND(I37/12,2)</f>
        <v>2</v>
      </c>
      <c r="K37" s="48"/>
      <c r="L37" s="64" t="str">
        <f>IF(K37="","",$I37*K37)</f>
        <v/>
      </c>
      <c r="M37" s="64" t="str">
        <f t="shared" ref="M37:M41" si="15">IF(K37="","",$J37*K37)</f>
        <v/>
      </c>
      <c r="N37" s="86"/>
      <c r="O37" s="8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s="8" customFormat="1" ht="54" customHeight="1" x14ac:dyDescent="0.25">
      <c r="A38" s="109"/>
      <c r="B38" s="92">
        <v>1</v>
      </c>
      <c r="C38" s="56" t="s">
        <v>72</v>
      </c>
      <c r="D38" s="84">
        <v>14</v>
      </c>
      <c r="E38" s="190"/>
      <c r="F38" s="191"/>
      <c r="G38" s="43">
        <f t="shared" si="13"/>
        <v>0</v>
      </c>
      <c r="H38" s="87">
        <v>0.5</v>
      </c>
      <c r="I38" s="44">
        <f t="shared" ref="I38:I41" si="16">B38*D38*H38</f>
        <v>7</v>
      </c>
      <c r="J38" s="44">
        <f t="shared" si="14"/>
        <v>0.57999999999999996</v>
      </c>
      <c r="K38" s="48"/>
      <c r="L38" s="64" t="str">
        <f>IF(K38="","",$I38*K38)</f>
        <v/>
      </c>
      <c r="M38" s="64" t="str">
        <f t="shared" si="15"/>
        <v/>
      </c>
      <c r="N38" s="86"/>
      <c r="O38" s="8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s="9" customFormat="1" ht="43.5" customHeight="1" x14ac:dyDescent="0.2">
      <c r="A39" s="109"/>
      <c r="B39" s="92">
        <v>1</v>
      </c>
      <c r="C39" s="56" t="s">
        <v>102</v>
      </c>
      <c r="D39" s="192">
        <v>52</v>
      </c>
      <c r="E39" s="190"/>
      <c r="F39" s="191"/>
      <c r="G39" s="193"/>
      <c r="H39" s="87">
        <v>1</v>
      </c>
      <c r="I39" s="44">
        <f t="shared" si="16"/>
        <v>52</v>
      </c>
      <c r="J39" s="44">
        <f t="shared" si="14"/>
        <v>4.33</v>
      </c>
      <c r="K39" s="48"/>
      <c r="L39" s="64" t="str">
        <f>IF(K39="","",$I39*K39)</f>
        <v/>
      </c>
      <c r="M39" s="64" t="str">
        <f t="shared" si="15"/>
        <v/>
      </c>
      <c r="N39" s="93"/>
      <c r="O39" s="68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9" customFormat="1" ht="43.5" customHeight="1" x14ac:dyDescent="0.25">
      <c r="A40" s="109"/>
      <c r="B40" s="92">
        <v>1</v>
      </c>
      <c r="C40" s="56" t="s">
        <v>82</v>
      </c>
      <c r="D40" s="192">
        <v>48</v>
      </c>
      <c r="E40" s="190"/>
      <c r="F40" s="191"/>
      <c r="G40" s="193"/>
      <c r="H40" s="87">
        <v>1</v>
      </c>
      <c r="I40" s="44">
        <f t="shared" si="16"/>
        <v>48</v>
      </c>
      <c r="J40" s="44">
        <f t="shared" si="14"/>
        <v>4</v>
      </c>
      <c r="K40" s="48"/>
      <c r="L40" s="64" t="str">
        <f t="shared" ref="L40:L41" si="17">IF(K40="","",$I40*K40)</f>
        <v/>
      </c>
      <c r="M40" s="64" t="str">
        <f t="shared" si="15"/>
        <v/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9" customFormat="1" ht="43.5" customHeight="1" x14ac:dyDescent="0.25">
      <c r="A41" s="109"/>
      <c r="B41" s="92">
        <v>1</v>
      </c>
      <c r="C41" s="56" t="s">
        <v>83</v>
      </c>
      <c r="D41" s="192">
        <v>12</v>
      </c>
      <c r="E41" s="194"/>
      <c r="F41" s="195"/>
      <c r="G41" s="193"/>
      <c r="H41" s="87">
        <v>1</v>
      </c>
      <c r="I41" s="44">
        <f t="shared" si="16"/>
        <v>12</v>
      </c>
      <c r="J41" s="44">
        <f t="shared" si="14"/>
        <v>1</v>
      </c>
      <c r="K41" s="48"/>
      <c r="L41" s="64" t="str">
        <f t="shared" si="17"/>
        <v/>
      </c>
      <c r="M41" s="64" t="str">
        <f t="shared" si="15"/>
        <v/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0" customHeight="1" thickBot="1" x14ac:dyDescent="0.3">
      <c r="A42" s="109"/>
      <c r="B42" s="130" t="s">
        <v>46</v>
      </c>
      <c r="C42" s="130"/>
      <c r="D42" s="130"/>
      <c r="E42" s="130"/>
      <c r="F42" s="130"/>
      <c r="G42" s="130"/>
      <c r="H42" s="130"/>
      <c r="I42" s="130"/>
      <c r="J42" s="130"/>
      <c r="K42" s="130"/>
      <c r="L42" s="71" t="str">
        <f>IF(AND(K36="",K37="",K38="",K39="",K40="",K41=""),"",IF(SUM(L36:L41)=0,0,IF(SUM(L36:L41)&gt;0,SUM(L36:L41))))</f>
        <v/>
      </c>
      <c r="M42" s="71" t="str">
        <f>IF(AND(L36="",L37="",L38="",L39="",L40="",L41=""),"",IF(SUM(M36:M41)=0,0,IF(SUM(M36:M41)&gt;0,SUM(M36:M41))))</f>
        <v/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s="11" customFormat="1" ht="30" customHeight="1" thickBot="1" x14ac:dyDescent="0.3">
      <c r="A43" s="99"/>
      <c r="B43" s="130" t="s">
        <v>86</v>
      </c>
      <c r="C43" s="130"/>
      <c r="D43" s="130"/>
      <c r="E43" s="130"/>
      <c r="F43" s="130"/>
      <c r="G43" s="130"/>
      <c r="H43" s="130"/>
      <c r="I43" s="130"/>
      <c r="J43" s="130"/>
      <c r="K43" s="122"/>
      <c r="L43" s="82" t="str">
        <f>IFERROR(L33+L42,"")</f>
        <v/>
      </c>
      <c r="M43" s="71" t="str">
        <f>IF(AND(L37="",L38="",L39="",L40="",L41="",L42=""),"",IF(SUM(M37:M42)=0,0,IF(SUM(M37:M42)&gt;0,SUM(M37:M42))))</f>
        <v/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s="13" customFormat="1" ht="18.75" customHeight="1" x14ac:dyDescent="0.2">
      <c r="A44" s="135" t="s">
        <v>54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7"/>
      <c r="L44" s="80"/>
      <c r="M44" s="81"/>
    </row>
    <row r="45" spans="1:33" s="4" customFormat="1" ht="30" customHeight="1" x14ac:dyDescent="0.25">
      <c r="A45" s="40" t="s">
        <v>1</v>
      </c>
      <c r="B45" s="115" t="s">
        <v>6</v>
      </c>
      <c r="C45" s="116"/>
      <c r="D45" s="116"/>
      <c r="E45" s="116"/>
      <c r="F45" s="116"/>
      <c r="G45" s="116"/>
      <c r="H45" s="116"/>
      <c r="I45" s="116"/>
      <c r="J45" s="116"/>
      <c r="K45" s="117"/>
      <c r="L45" s="72" t="s">
        <v>7</v>
      </c>
      <c r="M45" s="72" t="s">
        <v>8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s="58" customFormat="1" ht="11.25" x14ac:dyDescent="0.25">
      <c r="A46" s="59" t="s">
        <v>18</v>
      </c>
      <c r="B46" s="151" t="s">
        <v>19</v>
      </c>
      <c r="C46" s="160"/>
      <c r="D46" s="160"/>
      <c r="E46" s="160"/>
      <c r="F46" s="160"/>
      <c r="G46" s="160"/>
      <c r="H46" s="160"/>
      <c r="I46" s="160"/>
      <c r="J46" s="160"/>
      <c r="K46" s="152"/>
      <c r="L46" s="60" t="s">
        <v>20</v>
      </c>
      <c r="M46" s="60" t="s">
        <v>31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</row>
    <row r="47" spans="1:33" s="12" customFormat="1" ht="30" customHeight="1" x14ac:dyDescent="0.25">
      <c r="A47" s="99" t="s">
        <v>45</v>
      </c>
      <c r="B47" s="110" t="s">
        <v>93</v>
      </c>
      <c r="C47" s="111"/>
      <c r="D47" s="111"/>
      <c r="E47" s="111"/>
      <c r="F47" s="111"/>
      <c r="G47" s="111"/>
      <c r="H47" s="111"/>
      <c r="I47" s="111"/>
      <c r="J47" s="111"/>
      <c r="K47" s="111"/>
      <c r="L47" s="95"/>
      <c r="M47" s="64" t="str">
        <f t="shared" ref="M47:M50" si="18">IF(L47="","",L47/12)</f>
        <v/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s="12" customFormat="1" ht="30" customHeight="1" x14ac:dyDescent="0.25">
      <c r="A48" s="99" t="s">
        <v>84</v>
      </c>
      <c r="B48" s="110" t="s">
        <v>94</v>
      </c>
      <c r="C48" s="111"/>
      <c r="D48" s="111"/>
      <c r="E48" s="111"/>
      <c r="F48" s="111"/>
      <c r="G48" s="111"/>
      <c r="H48" s="111"/>
      <c r="I48" s="111"/>
      <c r="J48" s="111"/>
      <c r="K48" s="111"/>
      <c r="L48" s="95"/>
      <c r="M48" s="64" t="str">
        <f t="shared" si="18"/>
        <v/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s="12" customFormat="1" ht="30" customHeight="1" x14ac:dyDescent="0.25">
      <c r="A49" s="99" t="s">
        <v>73</v>
      </c>
      <c r="B49" s="158" t="s">
        <v>95</v>
      </c>
      <c r="C49" s="159"/>
      <c r="D49" s="159"/>
      <c r="E49" s="159"/>
      <c r="F49" s="159"/>
      <c r="G49" s="159"/>
      <c r="H49" s="159"/>
      <c r="I49" s="159"/>
      <c r="J49" s="159"/>
      <c r="K49" s="159"/>
      <c r="L49" s="95"/>
      <c r="M49" s="64" t="str">
        <f t="shared" si="18"/>
        <v/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s="12" customFormat="1" ht="30" customHeight="1" x14ac:dyDescent="0.25">
      <c r="A50" s="99" t="s">
        <v>74</v>
      </c>
      <c r="B50" s="110" t="s">
        <v>96</v>
      </c>
      <c r="C50" s="111"/>
      <c r="D50" s="111"/>
      <c r="E50" s="111"/>
      <c r="F50" s="111"/>
      <c r="G50" s="111"/>
      <c r="H50" s="111"/>
      <c r="I50" s="111"/>
      <c r="J50" s="111"/>
      <c r="K50" s="111"/>
      <c r="L50" s="95"/>
      <c r="M50" s="64" t="str">
        <f t="shared" si="18"/>
        <v/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s="11" customFormat="1" ht="30" customHeight="1" thickBot="1" x14ac:dyDescent="0.3">
      <c r="A51" s="126" t="s">
        <v>97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71" t="str">
        <f>IF(AND(L47="",L48="",L49="",L50=""),"",IF(SUM(L47:L50)=0,0,IF(SUM(L47:L50)&gt;0,SUM(L47:L50))))</f>
        <v/>
      </c>
      <c r="M51" s="71" t="str">
        <f>IF(AND(M47="",M48="",M49="",M50=""),"",IF(SUM(M47:M50)=0,0,IF(SUM(M47:M50)&gt;0,SUM(M47:M50))))</f>
        <v/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s="13" customFormat="1" ht="30" customHeight="1" thickBot="1" x14ac:dyDescent="0.25">
      <c r="A52" s="45"/>
      <c r="B52" s="45"/>
      <c r="C52" s="45"/>
      <c r="D52" s="46"/>
      <c r="E52" s="46"/>
      <c r="F52" s="186" t="s">
        <v>98</v>
      </c>
      <c r="G52" s="186"/>
      <c r="H52" s="186"/>
      <c r="I52" s="186"/>
      <c r="J52" s="186"/>
      <c r="K52" s="187"/>
      <c r="L52" s="73" t="str">
        <f>IFERROR(L43+L51,"")</f>
        <v/>
      </c>
      <c r="M52" s="83" t="str">
        <f>IFERROR(M43+M51,"")</f>
        <v/>
      </c>
    </row>
    <row r="53" spans="1:33" s="18" customFormat="1" ht="15.75" x14ac:dyDescent="0.2">
      <c r="A53" s="14"/>
      <c r="B53" s="14"/>
      <c r="C53" s="14"/>
      <c r="D53" s="15"/>
      <c r="E53" s="15"/>
      <c r="F53" s="15"/>
      <c r="G53" s="15"/>
      <c r="H53" s="15"/>
      <c r="I53" s="15"/>
      <c r="J53" s="15"/>
      <c r="K53" s="16"/>
      <c r="L53" s="17"/>
      <c r="M53" s="17"/>
    </row>
    <row r="54" spans="1:33" s="13" customFormat="1" ht="18" x14ac:dyDescent="0.2">
      <c r="A54" s="185" t="s">
        <v>48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49"/>
    </row>
    <row r="55" spans="1:33" s="13" customFormat="1" ht="51" customHeight="1" x14ac:dyDescent="0.2">
      <c r="A55" s="41" t="s">
        <v>1</v>
      </c>
      <c r="B55" s="127" t="s">
        <v>5</v>
      </c>
      <c r="C55" s="127"/>
      <c r="D55" s="127"/>
      <c r="E55" s="127"/>
      <c r="F55" s="127"/>
      <c r="G55" s="127"/>
      <c r="H55" s="127"/>
      <c r="I55" s="125" t="s">
        <v>11</v>
      </c>
      <c r="J55" s="125"/>
      <c r="K55" s="42" t="s">
        <v>12</v>
      </c>
      <c r="L55" s="50" t="s">
        <v>35</v>
      </c>
      <c r="M55" s="47"/>
    </row>
    <row r="56" spans="1:33" s="62" customFormat="1" ht="11.25" x14ac:dyDescent="0.2">
      <c r="A56" s="100" t="s">
        <v>18</v>
      </c>
      <c r="B56" s="133" t="s">
        <v>19</v>
      </c>
      <c r="C56" s="133"/>
      <c r="D56" s="133"/>
      <c r="E56" s="133"/>
      <c r="F56" s="133"/>
      <c r="G56" s="133"/>
      <c r="H56" s="133"/>
      <c r="I56" s="133" t="s">
        <v>20</v>
      </c>
      <c r="J56" s="133"/>
      <c r="K56" s="60" t="s">
        <v>21</v>
      </c>
      <c r="L56" s="63" t="s">
        <v>32</v>
      </c>
      <c r="M56" s="61"/>
    </row>
    <row r="57" spans="1:33" s="20" customFormat="1" ht="30" customHeight="1" x14ac:dyDescent="0.2">
      <c r="A57" s="182" t="s">
        <v>88</v>
      </c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4"/>
      <c r="M57" s="51"/>
    </row>
    <row r="58" spans="1:33" s="13" customFormat="1" ht="33" customHeight="1" x14ac:dyDescent="0.2">
      <c r="A58" s="52" t="s">
        <v>75</v>
      </c>
      <c r="B58" s="129" t="s">
        <v>89</v>
      </c>
      <c r="C58" s="129"/>
      <c r="D58" s="129"/>
      <c r="E58" s="129"/>
      <c r="F58" s="129"/>
      <c r="G58" s="129"/>
      <c r="H58" s="129"/>
      <c r="I58" s="132">
        <v>12</v>
      </c>
      <c r="J58" s="132"/>
      <c r="K58" s="96"/>
      <c r="L58" s="66" t="str">
        <f>IF(K58="","",$I58*K58)</f>
        <v/>
      </c>
      <c r="M58" s="47"/>
    </row>
    <row r="59" spans="1:33" s="13" customFormat="1" ht="30" customHeight="1" x14ac:dyDescent="0.2">
      <c r="A59" s="74" t="s">
        <v>76</v>
      </c>
      <c r="B59" s="131" t="s">
        <v>90</v>
      </c>
      <c r="C59" s="131"/>
      <c r="D59" s="131"/>
      <c r="E59" s="131"/>
      <c r="F59" s="131"/>
      <c r="G59" s="131"/>
      <c r="H59" s="131"/>
      <c r="I59" s="132">
        <v>100</v>
      </c>
      <c r="J59" s="132"/>
      <c r="K59" s="97"/>
      <c r="L59" s="66" t="str">
        <f t="shared" ref="L59:L61" si="19">IF(K59="","",$I59*K59)</f>
        <v/>
      </c>
      <c r="M59" s="47"/>
    </row>
    <row r="60" spans="1:33" s="13" customFormat="1" ht="30" customHeight="1" x14ac:dyDescent="0.2">
      <c r="A60" s="74" t="s">
        <v>77</v>
      </c>
      <c r="B60" s="131" t="s">
        <v>91</v>
      </c>
      <c r="C60" s="131"/>
      <c r="D60" s="131"/>
      <c r="E60" s="131"/>
      <c r="F60" s="131"/>
      <c r="G60" s="131"/>
      <c r="H60" s="131"/>
      <c r="I60" s="132">
        <v>100</v>
      </c>
      <c r="J60" s="132"/>
      <c r="K60" s="97"/>
      <c r="L60" s="66" t="str">
        <f t="shared" si="19"/>
        <v/>
      </c>
      <c r="M60" s="47"/>
    </row>
    <row r="61" spans="1:33" s="13" customFormat="1" ht="30.75" customHeight="1" thickBot="1" x14ac:dyDescent="0.25">
      <c r="A61" s="74" t="s">
        <v>78</v>
      </c>
      <c r="B61" s="131" t="s">
        <v>92</v>
      </c>
      <c r="C61" s="131"/>
      <c r="D61" s="131"/>
      <c r="E61" s="131"/>
      <c r="F61" s="131"/>
      <c r="G61" s="131"/>
      <c r="H61" s="131"/>
      <c r="I61" s="132">
        <v>60</v>
      </c>
      <c r="J61" s="132"/>
      <c r="K61" s="96"/>
      <c r="L61" s="66" t="str">
        <f t="shared" si="19"/>
        <v/>
      </c>
      <c r="M61" s="47"/>
    </row>
    <row r="62" spans="1:33" s="13" customFormat="1" ht="30" customHeight="1" thickBot="1" x14ac:dyDescent="0.25">
      <c r="A62" s="53"/>
      <c r="B62" s="31"/>
      <c r="C62" s="176" t="s">
        <v>79</v>
      </c>
      <c r="D62" s="176"/>
      <c r="E62" s="176"/>
      <c r="F62" s="176"/>
      <c r="G62" s="176"/>
      <c r="H62" s="176"/>
      <c r="I62" s="176"/>
      <c r="J62" s="176"/>
      <c r="K62" s="177"/>
      <c r="L62" s="73" t="str">
        <f>IF(AND(K58="",K59="",K60="",K61=""),"",IF(SUM(L58:L61)=0,0,IF(SUM(L58:L61)&gt;0,SUM(L58:L61))))</f>
        <v/>
      </c>
      <c r="M62" s="47"/>
    </row>
    <row r="63" spans="1:33" s="18" customFormat="1" ht="16.5" thickBot="1" x14ac:dyDescent="0.25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6"/>
      <c r="L63" s="17"/>
      <c r="M63" s="17"/>
    </row>
    <row r="64" spans="1:33" s="13" customFormat="1" ht="30" customHeight="1" thickBot="1" x14ac:dyDescent="0.25">
      <c r="A64" s="53"/>
      <c r="B64" s="31"/>
      <c r="C64" s="54"/>
      <c r="D64" s="47"/>
      <c r="E64" s="47"/>
      <c r="F64" s="47"/>
      <c r="G64" s="55"/>
      <c r="H64" s="55"/>
      <c r="I64" s="55"/>
      <c r="J64" s="38"/>
      <c r="K64" s="94" t="s">
        <v>60</v>
      </c>
      <c r="L64" s="73" t="str">
        <f>IFERROR(L22+L52+L62,"")</f>
        <v/>
      </c>
      <c r="M64" s="47"/>
    </row>
    <row r="65" spans="1:13" s="47" customFormat="1" x14ac:dyDescent="0.2">
      <c r="A65" s="98" t="s">
        <v>40</v>
      </c>
      <c r="E65" s="55"/>
      <c r="F65" s="55"/>
      <c r="G65" s="55"/>
      <c r="H65" s="55"/>
      <c r="I65" s="55"/>
      <c r="J65" s="55"/>
      <c r="K65" s="55"/>
      <c r="L65" s="49"/>
      <c r="M65" s="49"/>
    </row>
    <row r="66" spans="1:13" s="47" customFormat="1" x14ac:dyDescent="0.2">
      <c r="A66" s="98" t="s">
        <v>41</v>
      </c>
      <c r="E66" s="55"/>
      <c r="F66" s="55"/>
      <c r="G66" s="55"/>
      <c r="H66" s="55"/>
      <c r="I66" s="55"/>
      <c r="J66" s="55"/>
      <c r="K66" s="55"/>
      <c r="L66" s="49"/>
      <c r="M66" s="49"/>
    </row>
    <row r="67" spans="1:13" s="98" customFormat="1" ht="14.25" customHeight="1" x14ac:dyDescent="0.2">
      <c r="A67" s="98" t="s">
        <v>38</v>
      </c>
    </row>
    <row r="68" spans="1:13" s="47" customFormat="1" x14ac:dyDescent="0.2">
      <c r="A68" s="173" t="s">
        <v>61</v>
      </c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</row>
    <row r="69" spans="1:13" s="13" customFormat="1" x14ac:dyDescent="0.2">
      <c r="A69" s="22"/>
      <c r="E69" s="21"/>
      <c r="F69" s="21"/>
      <c r="G69" s="21"/>
      <c r="H69" s="21"/>
      <c r="I69" s="21"/>
      <c r="J69" s="21"/>
      <c r="K69" s="21"/>
      <c r="L69" s="19"/>
      <c r="M69" s="19"/>
    </row>
    <row r="70" spans="1:13" s="13" customFormat="1" x14ac:dyDescent="0.2">
      <c r="A70" s="22"/>
      <c r="E70" s="21"/>
      <c r="F70" s="21"/>
      <c r="G70" s="21"/>
      <c r="H70" s="21"/>
      <c r="I70" s="21"/>
      <c r="J70" s="21"/>
      <c r="K70" s="21"/>
      <c r="L70" s="19"/>
      <c r="M70" s="19"/>
    </row>
    <row r="71" spans="1:13" s="13" customFormat="1" x14ac:dyDescent="0.2">
      <c r="A71" s="22"/>
      <c r="E71" s="21"/>
      <c r="F71" s="21"/>
      <c r="G71" s="21"/>
      <c r="H71" s="21"/>
      <c r="I71" s="21"/>
      <c r="J71" s="21"/>
      <c r="K71" s="21"/>
      <c r="L71" s="19"/>
      <c r="M71" s="19"/>
    </row>
    <row r="72" spans="1:13" s="13" customFormat="1" x14ac:dyDescent="0.2">
      <c r="A72" s="22"/>
      <c r="E72" s="21"/>
      <c r="F72" s="21"/>
      <c r="G72" s="21"/>
      <c r="H72" s="21"/>
      <c r="I72" s="21"/>
      <c r="J72" s="21"/>
      <c r="K72" s="21"/>
      <c r="L72" s="19"/>
      <c r="M72" s="19"/>
    </row>
    <row r="73" spans="1:13" s="13" customFormat="1" x14ac:dyDescent="0.2">
      <c r="A73" s="22"/>
      <c r="E73" s="21"/>
      <c r="F73" s="21"/>
      <c r="G73" s="21"/>
      <c r="H73" s="21"/>
      <c r="I73" s="21"/>
      <c r="J73" s="21"/>
      <c r="K73" s="21"/>
      <c r="L73" s="19"/>
      <c r="M73" s="19"/>
    </row>
    <row r="74" spans="1:13" s="13" customFormat="1" x14ac:dyDescent="0.2">
      <c r="A74" s="22"/>
      <c r="E74" s="21"/>
      <c r="F74" s="21"/>
      <c r="G74" s="21"/>
      <c r="H74" s="21"/>
      <c r="I74" s="21"/>
      <c r="J74" s="21"/>
      <c r="K74" s="21"/>
      <c r="L74" s="19"/>
      <c r="M74" s="19"/>
    </row>
    <row r="75" spans="1:13" s="13" customFormat="1" x14ac:dyDescent="0.2">
      <c r="A75" s="22"/>
      <c r="E75" s="21"/>
      <c r="F75" s="21"/>
      <c r="G75" s="21"/>
      <c r="H75" s="21"/>
      <c r="I75" s="21"/>
      <c r="J75" s="21"/>
      <c r="K75" s="21"/>
      <c r="L75" s="19"/>
      <c r="M75" s="19"/>
    </row>
    <row r="76" spans="1:13" s="13" customFormat="1" x14ac:dyDescent="0.2">
      <c r="A76" s="22"/>
      <c r="E76" s="21"/>
      <c r="F76" s="21"/>
      <c r="G76" s="21"/>
      <c r="H76" s="21"/>
      <c r="I76" s="21"/>
      <c r="J76" s="21"/>
      <c r="K76" s="21"/>
      <c r="L76" s="19"/>
      <c r="M76" s="19"/>
    </row>
    <row r="77" spans="1:13" s="13" customFormat="1" x14ac:dyDescent="0.2">
      <c r="A77" s="22"/>
      <c r="E77" s="21"/>
      <c r="F77" s="21"/>
      <c r="G77" s="21"/>
      <c r="H77" s="21"/>
      <c r="I77" s="21"/>
      <c r="J77" s="21"/>
      <c r="K77" s="21"/>
      <c r="L77" s="19"/>
      <c r="M77" s="19"/>
    </row>
    <row r="78" spans="1:13" s="13" customFormat="1" x14ac:dyDescent="0.2">
      <c r="A78" s="22"/>
      <c r="E78" s="21"/>
      <c r="F78" s="21"/>
      <c r="G78" s="21"/>
      <c r="H78" s="21"/>
      <c r="I78" s="21"/>
      <c r="J78" s="21"/>
      <c r="K78" s="21"/>
      <c r="L78" s="19"/>
      <c r="M78" s="19"/>
    </row>
    <row r="79" spans="1:13" s="13" customFormat="1" x14ac:dyDescent="0.2">
      <c r="A79" s="22"/>
      <c r="E79" s="21"/>
      <c r="F79" s="21"/>
      <c r="G79" s="21"/>
      <c r="H79" s="21"/>
      <c r="I79" s="21"/>
      <c r="J79" s="21"/>
      <c r="K79" s="21"/>
      <c r="L79" s="19"/>
      <c r="M79" s="19"/>
    </row>
    <row r="80" spans="1:13" s="13" customFormat="1" x14ac:dyDescent="0.2">
      <c r="A80" s="22"/>
      <c r="E80" s="21"/>
      <c r="F80" s="21"/>
      <c r="G80" s="21"/>
      <c r="H80" s="21"/>
      <c r="I80" s="21"/>
      <c r="J80" s="21"/>
      <c r="K80" s="21"/>
      <c r="L80" s="19"/>
      <c r="M80" s="19"/>
    </row>
    <row r="81" spans="1:13" s="13" customFormat="1" x14ac:dyDescent="0.2">
      <c r="A81" s="22"/>
      <c r="E81" s="21"/>
      <c r="F81" s="21"/>
      <c r="G81" s="21"/>
      <c r="H81" s="21"/>
      <c r="I81" s="21"/>
      <c r="J81" s="21"/>
      <c r="K81" s="21"/>
      <c r="L81" s="19"/>
      <c r="M81" s="19"/>
    </row>
    <row r="82" spans="1:13" s="13" customFormat="1" x14ac:dyDescent="0.2">
      <c r="A82" s="22"/>
      <c r="E82" s="21"/>
      <c r="F82" s="21"/>
      <c r="G82" s="21"/>
      <c r="H82" s="21"/>
      <c r="I82" s="21"/>
      <c r="J82" s="21"/>
      <c r="K82" s="21"/>
      <c r="L82" s="19"/>
      <c r="M82" s="19"/>
    </row>
    <row r="83" spans="1:13" s="13" customFormat="1" x14ac:dyDescent="0.2">
      <c r="A83" s="22"/>
      <c r="E83" s="21"/>
      <c r="F83" s="21"/>
      <c r="G83" s="21"/>
      <c r="H83" s="21"/>
      <c r="I83" s="21"/>
      <c r="J83" s="21"/>
      <c r="K83" s="21"/>
      <c r="L83" s="19"/>
      <c r="M83" s="19"/>
    </row>
    <row r="84" spans="1:13" s="13" customFormat="1" x14ac:dyDescent="0.2">
      <c r="A84" s="22"/>
      <c r="E84" s="21"/>
      <c r="F84" s="21"/>
      <c r="G84" s="21"/>
      <c r="H84" s="21"/>
      <c r="I84" s="21"/>
      <c r="J84" s="21"/>
      <c r="K84" s="21"/>
      <c r="L84" s="19"/>
      <c r="M84" s="19"/>
    </row>
    <row r="85" spans="1:13" s="13" customFormat="1" x14ac:dyDescent="0.2">
      <c r="A85" s="22"/>
      <c r="E85" s="21"/>
      <c r="F85" s="21"/>
      <c r="G85" s="21"/>
      <c r="H85" s="21"/>
      <c r="I85" s="21"/>
      <c r="J85" s="21"/>
      <c r="K85" s="21"/>
      <c r="L85" s="19"/>
      <c r="M85" s="19"/>
    </row>
    <row r="86" spans="1:13" s="13" customFormat="1" x14ac:dyDescent="0.2">
      <c r="A86" s="22"/>
      <c r="E86" s="21"/>
      <c r="F86" s="21"/>
      <c r="G86" s="21"/>
      <c r="H86" s="21"/>
      <c r="I86" s="21"/>
      <c r="J86" s="21"/>
      <c r="K86" s="21"/>
      <c r="L86" s="19"/>
      <c r="M86" s="19"/>
    </row>
    <row r="87" spans="1:13" s="13" customFormat="1" x14ac:dyDescent="0.2">
      <c r="A87" s="22"/>
      <c r="E87" s="21"/>
      <c r="F87" s="21"/>
      <c r="G87" s="21"/>
      <c r="H87" s="21"/>
      <c r="I87" s="21"/>
      <c r="J87" s="21"/>
      <c r="K87" s="21"/>
      <c r="L87" s="19"/>
      <c r="M87" s="19"/>
    </row>
    <row r="88" spans="1:13" s="13" customFormat="1" x14ac:dyDescent="0.2">
      <c r="A88" s="22"/>
      <c r="E88" s="21"/>
      <c r="F88" s="21"/>
      <c r="G88" s="21"/>
      <c r="H88" s="21"/>
      <c r="I88" s="21"/>
      <c r="J88" s="21"/>
      <c r="K88" s="21"/>
      <c r="L88" s="19"/>
      <c r="M88" s="19"/>
    </row>
    <row r="89" spans="1:13" s="13" customFormat="1" x14ac:dyDescent="0.2">
      <c r="A89" s="22"/>
      <c r="E89" s="21"/>
      <c r="F89" s="21"/>
      <c r="G89" s="21"/>
      <c r="H89" s="21"/>
      <c r="I89" s="21"/>
      <c r="J89" s="21"/>
      <c r="K89" s="21"/>
      <c r="L89" s="19"/>
      <c r="M89" s="19"/>
    </row>
    <row r="90" spans="1:13" s="13" customFormat="1" x14ac:dyDescent="0.2">
      <c r="A90" s="22"/>
      <c r="E90" s="21"/>
      <c r="F90" s="21"/>
      <c r="G90" s="21"/>
      <c r="H90" s="21"/>
      <c r="I90" s="21"/>
      <c r="J90" s="21"/>
      <c r="K90" s="21"/>
      <c r="L90" s="19"/>
      <c r="M90" s="19"/>
    </row>
    <row r="91" spans="1:13" s="13" customFormat="1" x14ac:dyDescent="0.2">
      <c r="A91" s="22"/>
      <c r="E91" s="21"/>
      <c r="F91" s="21"/>
      <c r="G91" s="21"/>
      <c r="H91" s="21"/>
      <c r="I91" s="21"/>
      <c r="J91" s="21"/>
      <c r="K91" s="21"/>
      <c r="L91" s="19"/>
      <c r="M91" s="19"/>
    </row>
    <row r="92" spans="1:13" s="13" customFormat="1" x14ac:dyDescent="0.2">
      <c r="A92" s="22"/>
      <c r="E92" s="21"/>
      <c r="F92" s="21"/>
      <c r="G92" s="21"/>
      <c r="H92" s="21"/>
      <c r="I92" s="21"/>
      <c r="J92" s="21"/>
      <c r="K92" s="21"/>
      <c r="L92" s="19"/>
      <c r="M92" s="19"/>
    </row>
    <row r="93" spans="1:13" s="13" customFormat="1" x14ac:dyDescent="0.2">
      <c r="A93" s="22"/>
      <c r="E93" s="21"/>
      <c r="F93" s="21"/>
      <c r="G93" s="21"/>
      <c r="H93" s="21"/>
      <c r="I93" s="21"/>
      <c r="J93" s="21"/>
      <c r="K93" s="21"/>
      <c r="L93" s="19"/>
      <c r="M93" s="19"/>
    </row>
    <row r="94" spans="1:13" s="13" customFormat="1" x14ac:dyDescent="0.2">
      <c r="A94" s="22"/>
      <c r="E94" s="21"/>
      <c r="F94" s="21"/>
      <c r="G94" s="21"/>
      <c r="H94" s="21"/>
      <c r="I94" s="21"/>
      <c r="J94" s="21"/>
      <c r="K94" s="21"/>
      <c r="L94" s="19"/>
      <c r="M94" s="19"/>
    </row>
    <row r="95" spans="1:13" s="13" customFormat="1" x14ac:dyDescent="0.2">
      <c r="A95" s="22"/>
      <c r="E95" s="21"/>
      <c r="F95" s="21"/>
      <c r="G95" s="21"/>
      <c r="H95" s="21"/>
      <c r="I95" s="21"/>
      <c r="J95" s="21"/>
      <c r="K95" s="21"/>
      <c r="L95" s="19"/>
      <c r="M95" s="19"/>
    </row>
    <row r="96" spans="1:13" s="13" customFormat="1" x14ac:dyDescent="0.2">
      <c r="A96" s="22"/>
      <c r="E96" s="21"/>
      <c r="F96" s="21"/>
      <c r="G96" s="21"/>
      <c r="H96" s="21"/>
      <c r="I96" s="21"/>
      <c r="J96" s="21"/>
      <c r="K96" s="21"/>
      <c r="L96" s="19"/>
      <c r="M96" s="19"/>
    </row>
    <row r="97" spans="1:13" s="13" customFormat="1" x14ac:dyDescent="0.2">
      <c r="A97" s="22"/>
      <c r="E97" s="21"/>
      <c r="F97" s="21"/>
      <c r="G97" s="21"/>
      <c r="H97" s="21"/>
      <c r="I97" s="21"/>
      <c r="J97" s="21"/>
      <c r="K97" s="21"/>
      <c r="L97" s="19"/>
      <c r="M97" s="19"/>
    </row>
    <row r="98" spans="1:13" s="13" customFormat="1" x14ac:dyDescent="0.2">
      <c r="A98" s="22"/>
      <c r="E98" s="21"/>
      <c r="F98" s="21"/>
      <c r="G98" s="21"/>
      <c r="H98" s="21"/>
      <c r="I98" s="21"/>
      <c r="J98" s="21"/>
      <c r="K98" s="21"/>
      <c r="L98" s="19"/>
      <c r="M98" s="19"/>
    </row>
    <row r="99" spans="1:13" s="13" customFormat="1" x14ac:dyDescent="0.2">
      <c r="A99" s="22"/>
      <c r="E99" s="21"/>
      <c r="F99" s="21"/>
      <c r="G99" s="21"/>
      <c r="H99" s="21"/>
      <c r="I99" s="21"/>
      <c r="J99" s="21"/>
      <c r="K99" s="21"/>
      <c r="L99" s="19"/>
      <c r="M99" s="19"/>
    </row>
    <row r="100" spans="1:13" s="13" customFormat="1" x14ac:dyDescent="0.2">
      <c r="A100" s="22"/>
      <c r="E100" s="21"/>
      <c r="F100" s="21"/>
      <c r="G100" s="21"/>
      <c r="H100" s="21"/>
      <c r="I100" s="21"/>
      <c r="J100" s="21"/>
      <c r="K100" s="21"/>
      <c r="L100" s="19"/>
      <c r="M100" s="19"/>
    </row>
    <row r="101" spans="1:13" s="13" customFormat="1" x14ac:dyDescent="0.2">
      <c r="A101" s="22"/>
      <c r="E101" s="21"/>
      <c r="F101" s="21"/>
      <c r="G101" s="21"/>
      <c r="H101" s="21"/>
      <c r="I101" s="21"/>
      <c r="J101" s="21"/>
      <c r="K101" s="21"/>
      <c r="L101" s="19"/>
      <c r="M101" s="19"/>
    </row>
    <row r="102" spans="1:13" s="13" customFormat="1" x14ac:dyDescent="0.2">
      <c r="A102" s="22"/>
      <c r="E102" s="21"/>
      <c r="F102" s="21"/>
      <c r="G102" s="21"/>
      <c r="H102" s="21"/>
      <c r="I102" s="21"/>
      <c r="J102" s="21"/>
      <c r="K102" s="21"/>
      <c r="L102" s="19"/>
      <c r="M102" s="19"/>
    </row>
    <row r="103" spans="1:13" s="13" customFormat="1" x14ac:dyDescent="0.2">
      <c r="A103" s="22"/>
      <c r="E103" s="21"/>
      <c r="F103" s="21"/>
      <c r="G103" s="21"/>
      <c r="H103" s="21"/>
      <c r="I103" s="21"/>
      <c r="J103" s="21"/>
      <c r="K103" s="21"/>
      <c r="L103" s="19"/>
      <c r="M103" s="19"/>
    </row>
    <row r="104" spans="1:13" s="13" customFormat="1" x14ac:dyDescent="0.2">
      <c r="A104" s="22"/>
      <c r="E104" s="21"/>
      <c r="F104" s="21"/>
      <c r="G104" s="21"/>
      <c r="H104" s="21"/>
      <c r="I104" s="21"/>
      <c r="J104" s="21"/>
      <c r="K104" s="21"/>
      <c r="L104" s="19"/>
      <c r="M104" s="19"/>
    </row>
    <row r="105" spans="1:13" s="13" customFormat="1" x14ac:dyDescent="0.2">
      <c r="A105" s="22"/>
      <c r="E105" s="21"/>
      <c r="F105" s="21"/>
      <c r="G105" s="21"/>
      <c r="H105" s="21"/>
      <c r="I105" s="21"/>
      <c r="J105" s="21"/>
      <c r="K105" s="21"/>
      <c r="L105" s="19"/>
      <c r="M105" s="19"/>
    </row>
    <row r="106" spans="1:13" s="13" customFormat="1" x14ac:dyDescent="0.2">
      <c r="A106" s="22"/>
      <c r="E106" s="21"/>
      <c r="F106" s="21"/>
      <c r="G106" s="21"/>
      <c r="H106" s="21"/>
      <c r="I106" s="21"/>
      <c r="J106" s="21"/>
      <c r="K106" s="21"/>
      <c r="L106" s="19"/>
      <c r="M106" s="19"/>
    </row>
    <row r="107" spans="1:13" s="13" customFormat="1" x14ac:dyDescent="0.2">
      <c r="A107" s="22"/>
      <c r="E107" s="21"/>
      <c r="F107" s="21"/>
      <c r="G107" s="21"/>
      <c r="H107" s="21"/>
      <c r="I107" s="21"/>
      <c r="J107" s="21"/>
      <c r="K107" s="21"/>
      <c r="L107" s="19"/>
      <c r="M107" s="19"/>
    </row>
    <row r="108" spans="1:13" s="13" customFormat="1" x14ac:dyDescent="0.2">
      <c r="A108" s="22"/>
      <c r="E108" s="21"/>
      <c r="F108" s="21"/>
      <c r="G108" s="21"/>
      <c r="H108" s="21"/>
      <c r="I108" s="21"/>
      <c r="J108" s="21"/>
      <c r="K108" s="21"/>
      <c r="L108" s="19"/>
      <c r="M108" s="19"/>
    </row>
    <row r="109" spans="1:13" s="13" customFormat="1" x14ac:dyDescent="0.2">
      <c r="A109" s="22"/>
      <c r="E109" s="21"/>
      <c r="F109" s="21"/>
      <c r="G109" s="21"/>
      <c r="H109" s="21"/>
      <c r="I109" s="21"/>
      <c r="J109" s="21"/>
      <c r="K109" s="21"/>
      <c r="L109" s="19"/>
      <c r="M109" s="19"/>
    </row>
    <row r="110" spans="1:13" s="13" customFormat="1" x14ac:dyDescent="0.2">
      <c r="A110" s="22"/>
      <c r="E110" s="21"/>
      <c r="F110" s="21"/>
      <c r="G110" s="21"/>
      <c r="H110" s="21"/>
      <c r="I110" s="21"/>
      <c r="J110" s="21"/>
      <c r="K110" s="21"/>
      <c r="L110" s="19"/>
      <c r="M110" s="19"/>
    </row>
    <row r="111" spans="1:13" s="13" customFormat="1" x14ac:dyDescent="0.2">
      <c r="A111" s="22"/>
      <c r="E111" s="21"/>
      <c r="F111" s="21"/>
      <c r="G111" s="21"/>
      <c r="H111" s="21"/>
      <c r="I111" s="21"/>
      <c r="J111" s="21"/>
      <c r="K111" s="21"/>
      <c r="L111" s="19"/>
      <c r="M111" s="19"/>
    </row>
    <row r="112" spans="1:13" s="13" customFormat="1" x14ac:dyDescent="0.2">
      <c r="A112" s="22"/>
      <c r="E112" s="21"/>
      <c r="F112" s="21"/>
      <c r="G112" s="21"/>
      <c r="H112" s="21"/>
      <c r="I112" s="21"/>
      <c r="J112" s="21"/>
      <c r="K112" s="21"/>
      <c r="L112" s="19"/>
      <c r="M112" s="19"/>
    </row>
    <row r="113" spans="1:13" s="13" customFormat="1" x14ac:dyDescent="0.2">
      <c r="A113" s="22"/>
      <c r="E113" s="21"/>
      <c r="F113" s="21"/>
      <c r="G113" s="21"/>
      <c r="H113" s="21"/>
      <c r="I113" s="21"/>
      <c r="J113" s="21"/>
      <c r="K113" s="21"/>
      <c r="L113" s="19"/>
      <c r="M113" s="19"/>
    </row>
    <row r="114" spans="1:13" s="13" customFormat="1" x14ac:dyDescent="0.2">
      <c r="A114" s="22"/>
      <c r="E114" s="21"/>
      <c r="F114" s="21"/>
      <c r="G114" s="21"/>
      <c r="H114" s="21"/>
      <c r="I114" s="21"/>
      <c r="J114" s="21"/>
      <c r="K114" s="21"/>
      <c r="L114" s="19"/>
      <c r="M114" s="19"/>
    </row>
    <row r="115" spans="1:13" s="13" customFormat="1" x14ac:dyDescent="0.2">
      <c r="A115" s="22"/>
      <c r="E115" s="21"/>
      <c r="F115" s="21"/>
      <c r="G115" s="21"/>
      <c r="H115" s="21"/>
      <c r="I115" s="21"/>
      <c r="J115" s="21"/>
      <c r="K115" s="21"/>
      <c r="L115" s="19"/>
      <c r="M115" s="19"/>
    </row>
    <row r="116" spans="1:13" s="13" customFormat="1" x14ac:dyDescent="0.2">
      <c r="A116" s="22"/>
      <c r="E116" s="21"/>
      <c r="F116" s="21"/>
      <c r="G116" s="21"/>
      <c r="H116" s="21"/>
      <c r="I116" s="21"/>
      <c r="J116" s="21"/>
      <c r="K116" s="21"/>
      <c r="L116" s="19"/>
      <c r="M116" s="19"/>
    </row>
    <row r="117" spans="1:13" s="13" customFormat="1" x14ac:dyDescent="0.2">
      <c r="A117" s="22"/>
      <c r="E117" s="21"/>
      <c r="F117" s="21"/>
      <c r="G117" s="21"/>
      <c r="H117" s="21"/>
      <c r="I117" s="21"/>
      <c r="J117" s="21"/>
      <c r="K117" s="21"/>
      <c r="L117" s="19"/>
      <c r="M117" s="19"/>
    </row>
    <row r="118" spans="1:13" s="13" customFormat="1" x14ac:dyDescent="0.2">
      <c r="A118" s="22"/>
      <c r="E118" s="21"/>
      <c r="F118" s="21"/>
      <c r="G118" s="21"/>
      <c r="H118" s="21"/>
      <c r="I118" s="21"/>
      <c r="J118" s="21"/>
      <c r="K118" s="21"/>
      <c r="L118" s="19"/>
      <c r="M118" s="19"/>
    </row>
    <row r="119" spans="1:13" s="13" customFormat="1" x14ac:dyDescent="0.2">
      <c r="A119" s="22"/>
      <c r="E119" s="21"/>
      <c r="F119" s="21"/>
      <c r="G119" s="21"/>
      <c r="H119" s="21"/>
      <c r="I119" s="21"/>
      <c r="J119" s="21"/>
      <c r="K119" s="21"/>
      <c r="L119" s="19"/>
      <c r="M119" s="19"/>
    </row>
    <row r="120" spans="1:13" s="13" customFormat="1" x14ac:dyDescent="0.2">
      <c r="A120" s="22"/>
      <c r="E120" s="21"/>
      <c r="F120" s="21"/>
      <c r="G120" s="21"/>
      <c r="H120" s="21"/>
      <c r="I120" s="21"/>
      <c r="J120" s="21"/>
      <c r="K120" s="21"/>
      <c r="L120" s="19"/>
      <c r="M120" s="19"/>
    </row>
    <row r="121" spans="1:13" s="13" customFormat="1" x14ac:dyDescent="0.2">
      <c r="A121" s="22"/>
      <c r="E121" s="21"/>
      <c r="F121" s="21"/>
      <c r="G121" s="21"/>
      <c r="H121" s="21"/>
      <c r="I121" s="21"/>
      <c r="J121" s="21"/>
      <c r="K121" s="21"/>
      <c r="L121" s="19"/>
      <c r="M121" s="19"/>
    </row>
    <row r="122" spans="1:13" s="13" customFormat="1" x14ac:dyDescent="0.2">
      <c r="A122" s="22"/>
      <c r="E122" s="21"/>
      <c r="F122" s="21"/>
      <c r="G122" s="21"/>
      <c r="H122" s="21"/>
      <c r="I122" s="21"/>
      <c r="J122" s="21"/>
      <c r="K122" s="21"/>
      <c r="L122" s="19"/>
      <c r="M122" s="19"/>
    </row>
    <row r="123" spans="1:13" s="13" customFormat="1" x14ac:dyDescent="0.2">
      <c r="A123" s="22"/>
      <c r="E123" s="21"/>
      <c r="F123" s="21"/>
      <c r="G123" s="21"/>
      <c r="H123" s="21"/>
      <c r="I123" s="21"/>
      <c r="J123" s="21"/>
      <c r="K123" s="21"/>
      <c r="L123" s="19"/>
      <c r="M123" s="19"/>
    </row>
    <row r="124" spans="1:13" s="13" customFormat="1" x14ac:dyDescent="0.2">
      <c r="A124" s="22"/>
      <c r="E124" s="21"/>
      <c r="F124" s="21"/>
      <c r="G124" s="21"/>
      <c r="H124" s="21"/>
      <c r="I124" s="21"/>
      <c r="J124" s="21"/>
      <c r="K124" s="21"/>
      <c r="L124" s="19"/>
      <c r="M124" s="19"/>
    </row>
    <row r="125" spans="1:13" s="13" customFormat="1" x14ac:dyDescent="0.2">
      <c r="A125" s="22"/>
      <c r="E125" s="21"/>
      <c r="F125" s="21"/>
      <c r="G125" s="21"/>
      <c r="H125" s="21"/>
      <c r="I125" s="21"/>
      <c r="J125" s="21"/>
      <c r="K125" s="21"/>
      <c r="L125" s="19"/>
      <c r="M125" s="19"/>
    </row>
    <row r="126" spans="1:13" s="13" customFormat="1" x14ac:dyDescent="0.2">
      <c r="A126" s="22"/>
      <c r="E126" s="21"/>
      <c r="F126" s="21"/>
      <c r="G126" s="21"/>
      <c r="H126" s="21"/>
      <c r="I126" s="21"/>
      <c r="J126" s="21"/>
      <c r="K126" s="21"/>
      <c r="L126" s="19"/>
      <c r="M126" s="19"/>
    </row>
    <row r="127" spans="1:13" s="13" customFormat="1" x14ac:dyDescent="0.2">
      <c r="A127" s="22"/>
      <c r="E127" s="21"/>
      <c r="F127" s="21"/>
      <c r="G127" s="21"/>
      <c r="H127" s="21"/>
      <c r="I127" s="21"/>
      <c r="J127" s="21"/>
      <c r="K127" s="21"/>
      <c r="L127" s="19"/>
      <c r="M127" s="19"/>
    </row>
    <row r="128" spans="1:13" s="13" customFormat="1" x14ac:dyDescent="0.2">
      <c r="A128" s="22"/>
      <c r="E128" s="21"/>
      <c r="F128" s="21"/>
      <c r="G128" s="21"/>
      <c r="H128" s="21"/>
      <c r="I128" s="21"/>
      <c r="J128" s="21"/>
      <c r="K128" s="21"/>
      <c r="L128" s="19"/>
      <c r="M128" s="19"/>
    </row>
    <row r="129" spans="1:13" s="13" customFormat="1" x14ac:dyDescent="0.2">
      <c r="A129" s="22"/>
      <c r="E129" s="21"/>
      <c r="F129" s="21"/>
      <c r="G129" s="21"/>
      <c r="H129" s="21"/>
      <c r="I129" s="21"/>
      <c r="J129" s="21"/>
      <c r="K129" s="21"/>
      <c r="L129" s="19"/>
      <c r="M129" s="19"/>
    </row>
    <row r="130" spans="1:13" s="13" customFormat="1" x14ac:dyDescent="0.2">
      <c r="A130" s="22"/>
      <c r="E130" s="21"/>
      <c r="F130" s="21"/>
      <c r="G130" s="21"/>
      <c r="H130" s="21"/>
      <c r="I130" s="21"/>
      <c r="J130" s="21"/>
      <c r="K130" s="21"/>
      <c r="L130" s="19"/>
      <c r="M130" s="19"/>
    </row>
    <row r="131" spans="1:13" s="13" customFormat="1" x14ac:dyDescent="0.2">
      <c r="A131" s="22"/>
      <c r="E131" s="21"/>
      <c r="F131" s="21"/>
      <c r="G131" s="21"/>
      <c r="H131" s="21"/>
      <c r="I131" s="21"/>
      <c r="J131" s="21"/>
      <c r="K131" s="21"/>
      <c r="L131" s="19"/>
      <c r="M131" s="19"/>
    </row>
    <row r="132" spans="1:13" s="13" customFormat="1" x14ac:dyDescent="0.2">
      <c r="A132" s="22"/>
      <c r="E132" s="21"/>
      <c r="F132" s="21"/>
      <c r="G132" s="21"/>
      <c r="H132" s="21"/>
      <c r="I132" s="21"/>
      <c r="J132" s="21"/>
      <c r="K132" s="21"/>
      <c r="L132" s="19"/>
      <c r="M132" s="19"/>
    </row>
    <row r="133" spans="1:13" s="13" customFormat="1" x14ac:dyDescent="0.2">
      <c r="A133" s="22"/>
      <c r="E133" s="21"/>
      <c r="F133" s="21"/>
      <c r="G133" s="21"/>
      <c r="H133" s="21"/>
      <c r="I133" s="21"/>
      <c r="J133" s="21"/>
      <c r="K133" s="21"/>
      <c r="L133" s="19"/>
      <c r="M133" s="19"/>
    </row>
    <row r="134" spans="1:13" s="13" customFormat="1" x14ac:dyDescent="0.2">
      <c r="A134" s="22"/>
      <c r="E134" s="21"/>
      <c r="F134" s="21"/>
      <c r="G134" s="21"/>
      <c r="H134" s="21"/>
      <c r="I134" s="21"/>
      <c r="J134" s="21"/>
      <c r="K134" s="21"/>
      <c r="L134" s="19"/>
      <c r="M134" s="19"/>
    </row>
    <row r="135" spans="1:13" s="13" customFormat="1" x14ac:dyDescent="0.2">
      <c r="A135" s="22"/>
      <c r="E135" s="21"/>
      <c r="F135" s="21"/>
      <c r="G135" s="21"/>
      <c r="H135" s="21"/>
      <c r="I135" s="21"/>
      <c r="J135" s="21"/>
      <c r="K135" s="21"/>
      <c r="L135" s="19"/>
      <c r="M135" s="19"/>
    </row>
    <row r="136" spans="1:13" s="13" customFormat="1" x14ac:dyDescent="0.2">
      <c r="A136" s="22"/>
      <c r="E136" s="21"/>
      <c r="F136" s="21"/>
      <c r="G136" s="21"/>
      <c r="H136" s="21"/>
      <c r="I136" s="21"/>
      <c r="J136" s="21"/>
      <c r="K136" s="21"/>
      <c r="L136" s="19"/>
      <c r="M136" s="19"/>
    </row>
    <row r="137" spans="1:13" s="13" customFormat="1" x14ac:dyDescent="0.2">
      <c r="A137" s="22"/>
      <c r="E137" s="21"/>
      <c r="F137" s="21"/>
      <c r="G137" s="21"/>
      <c r="H137" s="21"/>
      <c r="I137" s="21"/>
      <c r="J137" s="21"/>
      <c r="K137" s="21"/>
      <c r="L137" s="19"/>
      <c r="M137" s="19"/>
    </row>
    <row r="138" spans="1:13" s="13" customFormat="1" x14ac:dyDescent="0.2">
      <c r="A138" s="22"/>
      <c r="E138" s="21"/>
      <c r="F138" s="21"/>
      <c r="G138" s="21"/>
      <c r="H138" s="21"/>
      <c r="I138" s="21"/>
      <c r="J138" s="21"/>
      <c r="K138" s="21"/>
      <c r="L138" s="19"/>
      <c r="M138" s="19"/>
    </row>
    <row r="139" spans="1:13" s="13" customFormat="1" x14ac:dyDescent="0.2">
      <c r="A139" s="22"/>
      <c r="E139" s="21"/>
      <c r="F139" s="21"/>
      <c r="G139" s="21"/>
      <c r="H139" s="21"/>
      <c r="I139" s="21"/>
      <c r="J139" s="21"/>
      <c r="K139" s="21"/>
      <c r="L139" s="19"/>
      <c r="M139" s="19"/>
    </row>
    <row r="140" spans="1:13" s="13" customFormat="1" x14ac:dyDescent="0.2">
      <c r="A140" s="22"/>
      <c r="E140" s="21"/>
      <c r="F140" s="21"/>
      <c r="G140" s="21"/>
      <c r="H140" s="21"/>
      <c r="I140" s="21"/>
      <c r="J140" s="21"/>
      <c r="K140" s="21"/>
      <c r="L140" s="19"/>
      <c r="M140" s="19"/>
    </row>
    <row r="141" spans="1:13" s="13" customFormat="1" x14ac:dyDescent="0.2">
      <c r="A141" s="22"/>
      <c r="E141" s="21"/>
      <c r="F141" s="21"/>
      <c r="G141" s="21"/>
      <c r="H141" s="21"/>
      <c r="I141" s="21"/>
      <c r="J141" s="21"/>
      <c r="K141" s="21"/>
      <c r="L141" s="19"/>
      <c r="M141" s="19"/>
    </row>
    <row r="142" spans="1:13" s="13" customFormat="1" x14ac:dyDescent="0.2">
      <c r="A142" s="22"/>
      <c r="E142" s="21"/>
      <c r="F142" s="21"/>
      <c r="G142" s="21"/>
      <c r="H142" s="21"/>
      <c r="I142" s="21"/>
      <c r="J142" s="21"/>
      <c r="K142" s="21"/>
      <c r="L142" s="19"/>
      <c r="M142" s="19"/>
    </row>
    <row r="143" spans="1:13" s="13" customFormat="1" x14ac:dyDescent="0.2">
      <c r="A143" s="22"/>
      <c r="E143" s="21"/>
      <c r="F143" s="21"/>
      <c r="G143" s="21"/>
      <c r="H143" s="21"/>
      <c r="I143" s="21"/>
      <c r="J143" s="21"/>
      <c r="K143" s="21"/>
      <c r="L143" s="19"/>
      <c r="M143" s="19"/>
    </row>
    <row r="144" spans="1:13" s="13" customFormat="1" x14ac:dyDescent="0.2">
      <c r="A144" s="22"/>
      <c r="E144" s="21"/>
      <c r="F144" s="21"/>
      <c r="G144" s="21"/>
      <c r="H144" s="21"/>
      <c r="I144" s="21"/>
      <c r="J144" s="21"/>
      <c r="K144" s="21"/>
      <c r="L144" s="19"/>
      <c r="M144" s="19"/>
    </row>
    <row r="145" spans="1:13" s="13" customFormat="1" x14ac:dyDescent="0.2">
      <c r="A145" s="22"/>
      <c r="E145" s="21"/>
      <c r="F145" s="21"/>
      <c r="G145" s="21"/>
      <c r="H145" s="21"/>
      <c r="I145" s="21"/>
      <c r="J145" s="21"/>
      <c r="K145" s="21"/>
      <c r="L145" s="19"/>
      <c r="M145" s="19"/>
    </row>
    <row r="146" spans="1:13" s="13" customFormat="1" x14ac:dyDescent="0.2">
      <c r="A146" s="22"/>
      <c r="E146" s="21"/>
      <c r="F146" s="21"/>
      <c r="G146" s="21"/>
      <c r="H146" s="21"/>
      <c r="I146" s="21"/>
      <c r="J146" s="21"/>
      <c r="K146" s="21"/>
      <c r="L146" s="19"/>
      <c r="M146" s="19"/>
    </row>
    <row r="147" spans="1:13" s="13" customFormat="1" x14ac:dyDescent="0.2">
      <c r="A147" s="22"/>
      <c r="E147" s="21"/>
      <c r="F147" s="21"/>
      <c r="G147" s="21"/>
      <c r="H147" s="21"/>
      <c r="I147" s="21"/>
      <c r="J147" s="21"/>
      <c r="K147" s="21"/>
      <c r="L147" s="19"/>
      <c r="M147" s="19"/>
    </row>
    <row r="148" spans="1:13" s="13" customFormat="1" x14ac:dyDescent="0.2">
      <c r="A148" s="22"/>
      <c r="E148" s="21"/>
      <c r="F148" s="21"/>
      <c r="G148" s="21"/>
      <c r="H148" s="21"/>
      <c r="I148" s="21"/>
      <c r="J148" s="21"/>
      <c r="K148" s="21"/>
      <c r="L148" s="19"/>
      <c r="M148" s="19"/>
    </row>
    <row r="149" spans="1:13" s="13" customFormat="1" x14ac:dyDescent="0.2">
      <c r="A149" s="22"/>
      <c r="E149" s="21"/>
      <c r="F149" s="21"/>
      <c r="G149" s="21"/>
      <c r="H149" s="21"/>
      <c r="I149" s="21"/>
      <c r="J149" s="21"/>
      <c r="K149" s="21"/>
      <c r="L149" s="19"/>
      <c r="M149" s="19"/>
    </row>
    <row r="150" spans="1:13" s="13" customFormat="1" x14ac:dyDescent="0.2">
      <c r="A150" s="22"/>
      <c r="E150" s="21"/>
      <c r="F150" s="21"/>
      <c r="G150" s="21"/>
      <c r="H150" s="21"/>
      <c r="I150" s="21"/>
      <c r="J150" s="21"/>
      <c r="K150" s="21"/>
      <c r="L150" s="19"/>
      <c r="M150" s="19"/>
    </row>
    <row r="151" spans="1:13" s="13" customFormat="1" x14ac:dyDescent="0.2">
      <c r="A151" s="22"/>
      <c r="E151" s="21"/>
      <c r="F151" s="21"/>
      <c r="G151" s="21"/>
      <c r="H151" s="21"/>
      <c r="I151" s="21"/>
      <c r="J151" s="21"/>
      <c r="K151" s="21"/>
      <c r="L151" s="19"/>
      <c r="M151" s="19"/>
    </row>
    <row r="152" spans="1:13" s="13" customFormat="1" x14ac:dyDescent="0.2">
      <c r="A152" s="22"/>
      <c r="E152" s="21"/>
      <c r="F152" s="21"/>
      <c r="G152" s="21"/>
      <c r="H152" s="21"/>
      <c r="I152" s="21"/>
      <c r="J152" s="21"/>
      <c r="K152" s="21"/>
      <c r="L152" s="19"/>
      <c r="M152" s="19"/>
    </row>
    <row r="153" spans="1:13" s="13" customFormat="1" x14ac:dyDescent="0.2">
      <c r="A153" s="22"/>
      <c r="E153" s="21"/>
      <c r="F153" s="21"/>
      <c r="G153" s="21"/>
      <c r="H153" s="21"/>
      <c r="I153" s="21"/>
      <c r="J153" s="21"/>
      <c r="K153" s="21"/>
      <c r="L153" s="19"/>
      <c r="M153" s="19"/>
    </row>
    <row r="154" spans="1:13" s="13" customFormat="1" x14ac:dyDescent="0.2">
      <c r="A154" s="22"/>
      <c r="E154" s="21"/>
      <c r="F154" s="21"/>
      <c r="G154" s="21"/>
      <c r="H154" s="21"/>
      <c r="I154" s="21"/>
      <c r="J154" s="21"/>
      <c r="K154" s="21"/>
      <c r="L154" s="19"/>
      <c r="M154" s="19"/>
    </row>
    <row r="155" spans="1:13" s="13" customFormat="1" x14ac:dyDescent="0.2">
      <c r="A155" s="22"/>
      <c r="E155" s="21"/>
      <c r="F155" s="21"/>
      <c r="G155" s="21"/>
      <c r="H155" s="21"/>
      <c r="I155" s="21"/>
      <c r="J155" s="21"/>
      <c r="K155" s="21"/>
      <c r="L155" s="19"/>
      <c r="M155" s="19"/>
    </row>
    <row r="156" spans="1:13" s="13" customFormat="1" x14ac:dyDescent="0.2">
      <c r="A156" s="22"/>
      <c r="E156" s="21"/>
      <c r="F156" s="21"/>
      <c r="G156" s="21"/>
      <c r="H156" s="21"/>
      <c r="I156" s="21"/>
      <c r="J156" s="21"/>
      <c r="K156" s="21"/>
      <c r="L156" s="19"/>
      <c r="M156" s="19"/>
    </row>
    <row r="157" spans="1:13" s="13" customFormat="1" x14ac:dyDescent="0.2">
      <c r="A157" s="22"/>
      <c r="E157" s="21"/>
      <c r="F157" s="21"/>
      <c r="G157" s="21"/>
      <c r="H157" s="21"/>
      <c r="I157" s="21"/>
      <c r="J157" s="21"/>
      <c r="K157" s="21"/>
      <c r="L157" s="19"/>
      <c r="M157" s="19"/>
    </row>
    <row r="158" spans="1:13" s="13" customFormat="1" x14ac:dyDescent="0.2">
      <c r="A158" s="22"/>
      <c r="E158" s="21"/>
      <c r="F158" s="21"/>
      <c r="G158" s="21"/>
      <c r="H158" s="21"/>
      <c r="I158" s="21"/>
      <c r="J158" s="21"/>
      <c r="K158" s="21"/>
      <c r="L158" s="19"/>
      <c r="M158" s="19"/>
    </row>
    <row r="159" spans="1:13" s="13" customFormat="1" x14ac:dyDescent="0.2">
      <c r="A159" s="22"/>
      <c r="E159" s="21"/>
      <c r="F159" s="21"/>
      <c r="G159" s="21"/>
      <c r="H159" s="21"/>
      <c r="I159" s="21"/>
      <c r="J159" s="21"/>
      <c r="K159" s="21"/>
      <c r="L159" s="19"/>
      <c r="M159" s="19"/>
    </row>
    <row r="160" spans="1:13" s="13" customFormat="1" x14ac:dyDescent="0.2">
      <c r="A160" s="22"/>
      <c r="E160" s="21"/>
      <c r="F160" s="21"/>
      <c r="G160" s="21"/>
      <c r="H160" s="21"/>
      <c r="I160" s="21"/>
      <c r="J160" s="21"/>
      <c r="K160" s="21"/>
      <c r="L160" s="19"/>
      <c r="M160" s="19"/>
    </row>
    <row r="161" spans="1:13" s="13" customFormat="1" x14ac:dyDescent="0.2">
      <c r="A161" s="22"/>
      <c r="E161" s="21"/>
      <c r="F161" s="21"/>
      <c r="G161" s="21"/>
      <c r="H161" s="21"/>
      <c r="I161" s="21"/>
      <c r="J161" s="21"/>
      <c r="K161" s="21"/>
      <c r="L161" s="19"/>
      <c r="M161" s="19"/>
    </row>
    <row r="162" spans="1:13" s="13" customFormat="1" x14ac:dyDescent="0.2">
      <c r="A162" s="22"/>
      <c r="E162" s="21"/>
      <c r="F162" s="21"/>
      <c r="G162" s="21"/>
      <c r="H162" s="21"/>
      <c r="I162" s="21"/>
      <c r="J162" s="21"/>
      <c r="K162" s="21"/>
      <c r="L162" s="19"/>
      <c r="M162" s="19"/>
    </row>
    <row r="163" spans="1:13" s="13" customFormat="1" x14ac:dyDescent="0.2">
      <c r="A163" s="22"/>
      <c r="E163" s="21"/>
      <c r="F163" s="21"/>
      <c r="G163" s="21"/>
      <c r="H163" s="21"/>
      <c r="I163" s="21"/>
      <c r="J163" s="21"/>
      <c r="K163" s="21"/>
      <c r="L163" s="19"/>
      <c r="M163" s="19"/>
    </row>
    <row r="164" spans="1:13" s="13" customFormat="1" x14ac:dyDescent="0.2">
      <c r="A164" s="22"/>
      <c r="E164" s="21"/>
      <c r="F164" s="21"/>
      <c r="G164" s="21"/>
      <c r="H164" s="21"/>
      <c r="I164" s="21"/>
      <c r="J164" s="21"/>
      <c r="K164" s="21"/>
      <c r="L164" s="19"/>
      <c r="M164" s="19"/>
    </row>
    <row r="165" spans="1:13" s="13" customFormat="1" x14ac:dyDescent="0.2">
      <c r="A165" s="22"/>
      <c r="E165" s="21"/>
      <c r="F165" s="21"/>
      <c r="G165" s="21"/>
      <c r="H165" s="21"/>
      <c r="I165" s="21"/>
      <c r="J165" s="21"/>
      <c r="K165" s="21"/>
      <c r="L165" s="19"/>
      <c r="M165" s="19"/>
    </row>
    <row r="166" spans="1:13" s="13" customFormat="1" x14ac:dyDescent="0.2">
      <c r="A166" s="22"/>
      <c r="E166" s="21"/>
      <c r="F166" s="21"/>
      <c r="G166" s="21"/>
      <c r="H166" s="21"/>
      <c r="I166" s="21"/>
      <c r="J166" s="21"/>
      <c r="K166" s="21"/>
      <c r="L166" s="19"/>
      <c r="M166" s="19"/>
    </row>
    <row r="167" spans="1:13" s="13" customFormat="1" x14ac:dyDescent="0.2">
      <c r="A167" s="22"/>
      <c r="E167" s="21"/>
      <c r="F167" s="21"/>
      <c r="G167" s="21"/>
      <c r="H167" s="21"/>
      <c r="I167" s="21"/>
      <c r="J167" s="21"/>
      <c r="K167" s="21"/>
      <c r="L167" s="19"/>
      <c r="M167" s="19"/>
    </row>
    <row r="168" spans="1:13" s="13" customFormat="1" x14ac:dyDescent="0.2">
      <c r="A168" s="22"/>
      <c r="E168" s="21"/>
      <c r="F168" s="21"/>
      <c r="G168" s="21"/>
      <c r="H168" s="21"/>
      <c r="I168" s="21"/>
      <c r="J168" s="21"/>
      <c r="K168" s="21"/>
      <c r="L168" s="19"/>
      <c r="M168" s="19"/>
    </row>
    <row r="169" spans="1:13" s="13" customFormat="1" x14ac:dyDescent="0.2">
      <c r="A169" s="22"/>
      <c r="E169" s="21"/>
      <c r="F169" s="21"/>
      <c r="G169" s="21"/>
      <c r="H169" s="21"/>
      <c r="I169" s="21"/>
      <c r="J169" s="21"/>
      <c r="K169" s="21"/>
      <c r="L169" s="19"/>
      <c r="M169" s="19"/>
    </row>
    <row r="170" spans="1:13" s="13" customFormat="1" x14ac:dyDescent="0.2">
      <c r="A170" s="22"/>
      <c r="E170" s="21"/>
      <c r="F170" s="21"/>
      <c r="G170" s="21"/>
      <c r="H170" s="21"/>
      <c r="I170" s="21"/>
      <c r="J170" s="21"/>
      <c r="K170" s="21"/>
      <c r="L170" s="19"/>
      <c r="M170" s="19"/>
    </row>
    <row r="171" spans="1:13" s="13" customFormat="1" x14ac:dyDescent="0.2">
      <c r="A171" s="22"/>
      <c r="E171" s="21"/>
      <c r="F171" s="21"/>
      <c r="G171" s="21"/>
      <c r="H171" s="21"/>
      <c r="I171" s="21"/>
      <c r="J171" s="21"/>
      <c r="K171" s="21"/>
      <c r="L171" s="19"/>
      <c r="M171" s="19"/>
    </row>
  </sheetData>
  <sheetProtection algorithmName="SHA-512" hashValue="ZKxXDP7wWSM/hdaHWHAvdBDGk0l5WyfA58vjTP01nVq/pkx/ZltXOtE5ye1gEKfxYhZXEQQWQXXFlscrKX7XcA==" saltValue="HehbtZYeEnZGB70nPOgF3g==" spinCount="100000" sheet="1" objects="1" scenarios="1"/>
  <protectedRanges>
    <protectedRange algorithmName="SHA-512" hashValue="vgepUqjfTqSHbe9EWw/RmgHsZdJcegGbtaMjY5yKRHy+pPoAXaY7+2N9yZ3sKVPQGPa+6Pb1ItPqvkEt+8pmPg==" saltValue="1FEzctggNVRyDQwLmUT+Pw==" spinCount="100000" sqref="K10" name="Bereich10"/>
    <protectedRange algorithmName="SHA-512" hashValue="O2ffTlrGHE49YuF6l7X8dgAJb2WXHPJeMhr3kaCP6hSgnlKlfDHTiPWZepKaKBGjroZ4yiBCGNIjSK3Nk5YE9g==" saltValue="Pvh+PgtoIm5KnswjZM/XEw==" spinCount="100000" sqref="K16:K19" name="Bereich2"/>
    <protectedRange algorithmName="SHA-512" hashValue="8LfDbgkhUZxdfMs8iOBgLump/ymTT4LWzRr5wfOuRTJM3AsWBfLcx3FIx8qo/jAfjqvdW+JLCvz+DdeN6lDgSw==" saltValue="lvSWCG34fHCVxsoW6wRjjw==" spinCount="100000" sqref="K29:K32" name="Bereich5"/>
    <protectedRange algorithmName="SHA-512" hashValue="Q4yKdMfHdGKDRZ9hsHvY38Tj0mjHPE9v3jmnlXFo0rV9ObgNu/CUEDH+uBFQ6Pl7XdIp7VgWSBixJtvHS7z0Wg==" saltValue="+i6c21CzDg8jjuHsHHCpTg==" spinCount="100000" sqref="L47:L50" name="Bereich7"/>
    <protectedRange algorithmName="SHA-512" hashValue="5xD+geNsLFNdahJ1sQpS4v2p9x3snGByi2mRN3Pb2KyiPqePAkY9K9nFuhEaRZfgGOYtlgFKI+8FodU3kkaN6g==" saltValue="KOBnFJuLyvh6XcrPjutzKw==" spinCount="100000" sqref="K58:K61" name="Bereich8"/>
    <protectedRange algorithmName="SHA-512" hashValue="r2KkgFP0Se+EsQ4V/tgObIcmgMorvc+MqXfn80KYzx6FVdDB6Z1NKRzBbDig1Hc9DHBWYztxa/yKcq07AMRjzw==" saltValue="eL3QiHPQpb/1DnlOj4Cawg==" spinCount="100000" sqref="K36:K41" name="Bereich6_1"/>
  </protectedRanges>
  <mergeCells count="82">
    <mergeCell ref="A68:M68"/>
    <mergeCell ref="A23:L23"/>
    <mergeCell ref="C62:K62"/>
    <mergeCell ref="A44:K44"/>
    <mergeCell ref="B22:K22"/>
    <mergeCell ref="L22:M22"/>
    <mergeCell ref="B42:K42"/>
    <mergeCell ref="A34:M34"/>
    <mergeCell ref="E36:F41"/>
    <mergeCell ref="B61:H61"/>
    <mergeCell ref="I61:J61"/>
    <mergeCell ref="A57:L57"/>
    <mergeCell ref="A54:L54"/>
    <mergeCell ref="F52:K52"/>
    <mergeCell ref="B60:H60"/>
    <mergeCell ref="I60:J60"/>
    <mergeCell ref="A3:M3"/>
    <mergeCell ref="B49:K49"/>
    <mergeCell ref="B46:K46"/>
    <mergeCell ref="L16:M16"/>
    <mergeCell ref="B8:J8"/>
    <mergeCell ref="B9:J9"/>
    <mergeCell ref="A7:M7"/>
    <mergeCell ref="D16:H16"/>
    <mergeCell ref="L20:M20"/>
    <mergeCell ref="B16:C16"/>
    <mergeCell ref="B10:J10"/>
    <mergeCell ref="I16:J16"/>
    <mergeCell ref="D14:H14"/>
    <mergeCell ref="I14:J14"/>
    <mergeCell ref="L14:M14"/>
    <mergeCell ref="B11:K11"/>
    <mergeCell ref="B13:C13"/>
    <mergeCell ref="D13:H13"/>
    <mergeCell ref="I13:J13"/>
    <mergeCell ref="L13:M13"/>
    <mergeCell ref="L11:M11"/>
    <mergeCell ref="L1:M1"/>
    <mergeCell ref="A27:M27"/>
    <mergeCell ref="B33:K33"/>
    <mergeCell ref="A28:A33"/>
    <mergeCell ref="A5:M5"/>
    <mergeCell ref="B28:M28"/>
    <mergeCell ref="A15:M15"/>
    <mergeCell ref="A16:A21"/>
    <mergeCell ref="L19:M19"/>
    <mergeCell ref="L8:M8"/>
    <mergeCell ref="L9:M9"/>
    <mergeCell ref="L21:M21"/>
    <mergeCell ref="D18:H18"/>
    <mergeCell ref="I18:J18"/>
    <mergeCell ref="L18:M18"/>
    <mergeCell ref="B14:C14"/>
    <mergeCell ref="B35:M35"/>
    <mergeCell ref="B43:K43"/>
    <mergeCell ref="B59:H59"/>
    <mergeCell ref="I59:J59"/>
    <mergeCell ref="B58:H58"/>
    <mergeCell ref="I58:J58"/>
    <mergeCell ref="B56:H56"/>
    <mergeCell ref="I56:J56"/>
    <mergeCell ref="B50:K50"/>
    <mergeCell ref="I55:J55"/>
    <mergeCell ref="B48:K48"/>
    <mergeCell ref="A51:K51"/>
    <mergeCell ref="B55:H55"/>
    <mergeCell ref="A4:M4"/>
    <mergeCell ref="B19:C20"/>
    <mergeCell ref="D20:H20"/>
    <mergeCell ref="A35:A42"/>
    <mergeCell ref="B47:K47"/>
    <mergeCell ref="A24:K24"/>
    <mergeCell ref="B45:K45"/>
    <mergeCell ref="B17:C18"/>
    <mergeCell ref="L17:M17"/>
    <mergeCell ref="I17:J17"/>
    <mergeCell ref="D17:H17"/>
    <mergeCell ref="I19:J19"/>
    <mergeCell ref="I20:J20"/>
    <mergeCell ref="B21:K21"/>
    <mergeCell ref="D19:H19"/>
    <mergeCell ref="L10:M10"/>
  </mergeCells>
  <phoneticPr fontId="38" type="noConversion"/>
  <printOptions horizontalCentered="1"/>
  <pageMargins left="0.78740157480314965" right="0.19685039370078741" top="0.78740157480314965" bottom="0.39370078740157483" header="0.19685039370078741" footer="0.19685039370078741"/>
  <pageSetup paperSize="9" scale="56" fitToHeight="0" orientation="portrait" r:id="rId1"/>
  <headerFooter>
    <oddFooter>&amp;C&amp;"Arial,Standard"&amp;10Seite &amp;P von &amp;N</oddFooter>
  </headerFooter>
  <rowBreaks count="3" manualBreakCount="3">
    <brk id="22" max="20" man="1"/>
    <brk id="33" max="20" man="1"/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Anlage_B-02_Preisblatt</vt:lpstr>
      <vt:lpstr>'Anlage_B-02_Preisblatt'!Druckbereich</vt:lpstr>
      <vt:lpstr>'Anlage_B-02_Preisblatt'!Drucktitel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Zinn, Daniela;Schneider, Gabriele</dc:creator>
  <cp:lastModifiedBy>Janowetz, Eva-Maria</cp:lastModifiedBy>
  <cp:lastPrinted>2023-11-13T07:21:11Z</cp:lastPrinted>
  <dcterms:created xsi:type="dcterms:W3CDTF">2017-03-13T12:41:39Z</dcterms:created>
  <dcterms:modified xsi:type="dcterms:W3CDTF">2026-05-28T10:44:26Z</dcterms:modified>
</cp:coreProperties>
</file>